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localaid\Community Preservation Fund\Simulation-March\"/>
    </mc:Choice>
  </mc:AlternateContent>
  <xr:revisionPtr revIDLastSave="0" documentId="13_ncr:1_{6ADC232B-46BF-4E20-97E7-8B46B34AD9BA}" xr6:coauthVersionLast="47" xr6:coauthVersionMax="47" xr10:uidLastSave="{00000000-0000-0000-0000-000000000000}"/>
  <bookViews>
    <workbookView xWindow="28680" yWindow="-120" windowWidth="29040" windowHeight="15720" tabRatio="849" xr2:uid="{00000000-000D-0000-FFFF-FFFF00000000}"/>
  </bookViews>
  <sheets>
    <sheet name="Estimated Surcharge" sheetId="6" r:id="rId1"/>
    <sheet name="Avg Change MB" sheetId="22" state="hidden" r:id="rId2"/>
  </sheets>
  <externalReferences>
    <externalReference r:id="rId3"/>
  </externalReferences>
  <definedNames>
    <definedName name="_Dist_Values" hidden="1">#REF!</definedName>
    <definedName name="_xlnm._FilterDatabase" localSheetId="1" hidden="1">'Avg Change MB'!$C$2:$H$354</definedName>
    <definedName name="_xlnm._FilterDatabase" localSheetId="0" hidden="1">'Estimated Surcharge'!$D$7:$F$358</definedName>
    <definedName name="_Order1" hidden="1">255</definedName>
    <definedName name="databank">#REF!</definedName>
    <definedName name="Graph">Graph</definedName>
    <definedName name="GRS">#REF!</definedName>
    <definedName name="levybase">#REF!</definedName>
    <definedName name="levygrowth">#REF!</definedName>
    <definedName name="LOCR">#REF!</definedName>
    <definedName name="MRGF">#REF!</definedName>
    <definedName name="PR_Clause_22_a_f">#REF!</definedName>
    <definedName name="PR_Clause_52">#REF!</definedName>
    <definedName name="PR_mdm_1">#REF!</definedName>
    <definedName name="PR_Start">#REF!</definedName>
    <definedName name="wizard_number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6" l="1"/>
  <c r="AC11" i="6" l="1"/>
  <c r="C5" i="22" l="1"/>
  <c r="D5" i="22"/>
  <c r="E5" i="22"/>
  <c r="F5" i="22"/>
  <c r="G5" i="22"/>
  <c r="C6" i="22"/>
  <c r="D6" i="22"/>
  <c r="E6" i="22"/>
  <c r="F6" i="22"/>
  <c r="G6" i="22"/>
  <c r="C7" i="22"/>
  <c r="D7" i="22"/>
  <c r="E7" i="22"/>
  <c r="F7" i="22"/>
  <c r="G7" i="22"/>
  <c r="C8" i="22"/>
  <c r="D8" i="22"/>
  <c r="E8" i="22"/>
  <c r="F8" i="22"/>
  <c r="G8" i="22"/>
  <c r="C9" i="22"/>
  <c r="D9" i="22"/>
  <c r="E9" i="22"/>
  <c r="F9" i="22"/>
  <c r="G9" i="22"/>
  <c r="C10" i="22"/>
  <c r="D10" i="22"/>
  <c r="E10" i="22"/>
  <c r="F10" i="22"/>
  <c r="G10" i="22"/>
  <c r="C11" i="22"/>
  <c r="D11" i="22"/>
  <c r="E11" i="22"/>
  <c r="F11" i="22"/>
  <c r="G11" i="22"/>
  <c r="C12" i="22"/>
  <c r="D12" i="22"/>
  <c r="E12" i="22"/>
  <c r="F12" i="22"/>
  <c r="G12" i="22"/>
  <c r="C13" i="22"/>
  <c r="D13" i="22"/>
  <c r="E13" i="22"/>
  <c r="F13" i="22"/>
  <c r="G13" i="22"/>
  <c r="C14" i="22"/>
  <c r="D14" i="22"/>
  <c r="E14" i="22"/>
  <c r="F14" i="22"/>
  <c r="G14" i="22"/>
  <c r="C15" i="22"/>
  <c r="D15" i="22"/>
  <c r="E15" i="22"/>
  <c r="F15" i="22"/>
  <c r="G15" i="22"/>
  <c r="C16" i="22"/>
  <c r="D16" i="22"/>
  <c r="E16" i="22"/>
  <c r="F16" i="22"/>
  <c r="G16" i="22"/>
  <c r="C17" i="22"/>
  <c r="D17" i="22"/>
  <c r="E17" i="22"/>
  <c r="F17" i="22"/>
  <c r="G17" i="22"/>
  <c r="C18" i="22"/>
  <c r="X18" i="22" s="1"/>
  <c r="D18" i="22"/>
  <c r="E18" i="22"/>
  <c r="Z18" i="22" s="1"/>
  <c r="F18" i="22"/>
  <c r="G18" i="22"/>
  <c r="C19" i="22"/>
  <c r="D19" i="22"/>
  <c r="E19" i="22"/>
  <c r="F19" i="22"/>
  <c r="G19" i="22"/>
  <c r="C20" i="22"/>
  <c r="D20" i="22"/>
  <c r="E20" i="22"/>
  <c r="F20" i="22"/>
  <c r="G20" i="22"/>
  <c r="C21" i="22"/>
  <c r="D21" i="22"/>
  <c r="E21" i="22"/>
  <c r="F21" i="22"/>
  <c r="G21" i="22"/>
  <c r="C22" i="22"/>
  <c r="D22" i="22"/>
  <c r="E22" i="22"/>
  <c r="F22" i="22"/>
  <c r="G22" i="22"/>
  <c r="AB22" i="22" s="1"/>
  <c r="C23" i="22"/>
  <c r="D23" i="22"/>
  <c r="E23" i="22"/>
  <c r="F23" i="22"/>
  <c r="G23" i="22"/>
  <c r="C24" i="22"/>
  <c r="D24" i="22"/>
  <c r="E24" i="22"/>
  <c r="F24" i="22"/>
  <c r="G24" i="22"/>
  <c r="C25" i="22"/>
  <c r="D25" i="22"/>
  <c r="E25" i="22"/>
  <c r="F25" i="22"/>
  <c r="G25" i="22"/>
  <c r="C26" i="22"/>
  <c r="D26" i="22"/>
  <c r="E26" i="22"/>
  <c r="F26" i="22"/>
  <c r="G26" i="22"/>
  <c r="C27" i="22"/>
  <c r="D27" i="22"/>
  <c r="E27" i="22"/>
  <c r="F27" i="22"/>
  <c r="G27" i="22"/>
  <c r="C28" i="22"/>
  <c r="D28" i="22"/>
  <c r="E28" i="22"/>
  <c r="F28" i="22"/>
  <c r="G28" i="22"/>
  <c r="C29" i="22"/>
  <c r="D29" i="22"/>
  <c r="E29" i="22"/>
  <c r="Y29" i="22" s="1"/>
  <c r="F29" i="22"/>
  <c r="G29" i="22"/>
  <c r="C30" i="22"/>
  <c r="D30" i="22"/>
  <c r="E30" i="22"/>
  <c r="F30" i="22"/>
  <c r="G30" i="22"/>
  <c r="C31" i="22"/>
  <c r="D31" i="22"/>
  <c r="E31" i="22"/>
  <c r="F31" i="22"/>
  <c r="G31" i="22"/>
  <c r="C32" i="22"/>
  <c r="D32" i="22"/>
  <c r="E32" i="22"/>
  <c r="F32" i="22"/>
  <c r="G32" i="22"/>
  <c r="C33" i="22"/>
  <c r="D33" i="22"/>
  <c r="E33" i="22"/>
  <c r="F33" i="22"/>
  <c r="G33" i="22"/>
  <c r="C34" i="22"/>
  <c r="D34" i="22"/>
  <c r="E34" i="22"/>
  <c r="F34" i="22"/>
  <c r="G34" i="22"/>
  <c r="C35" i="22"/>
  <c r="D35" i="22"/>
  <c r="Y35" i="22" s="1"/>
  <c r="E35" i="22"/>
  <c r="F35" i="22"/>
  <c r="G35" i="22"/>
  <c r="C36" i="22"/>
  <c r="D36" i="22"/>
  <c r="E36" i="22"/>
  <c r="F36" i="22"/>
  <c r="G36" i="22"/>
  <c r="C37" i="22"/>
  <c r="D37" i="22"/>
  <c r="E37" i="22"/>
  <c r="F37" i="22"/>
  <c r="G37" i="22"/>
  <c r="C38" i="22"/>
  <c r="D38" i="22"/>
  <c r="E38" i="22"/>
  <c r="F38" i="22"/>
  <c r="G38" i="22"/>
  <c r="C39" i="22"/>
  <c r="D39" i="22"/>
  <c r="E39" i="22"/>
  <c r="F39" i="22"/>
  <c r="G39" i="22"/>
  <c r="C40" i="22"/>
  <c r="D40" i="22"/>
  <c r="E40" i="22"/>
  <c r="F40" i="22"/>
  <c r="G40" i="22"/>
  <c r="C41" i="22"/>
  <c r="D41" i="22"/>
  <c r="E41" i="22"/>
  <c r="F41" i="22"/>
  <c r="G41" i="22"/>
  <c r="C42" i="22"/>
  <c r="D42" i="22"/>
  <c r="E42" i="22"/>
  <c r="F42" i="22"/>
  <c r="G42" i="22"/>
  <c r="C43" i="22"/>
  <c r="D43" i="22"/>
  <c r="E43" i="22"/>
  <c r="F43" i="22"/>
  <c r="G43" i="22"/>
  <c r="C44" i="22"/>
  <c r="D44" i="22"/>
  <c r="E44" i="22"/>
  <c r="F44" i="22"/>
  <c r="G44" i="22"/>
  <c r="C45" i="22"/>
  <c r="D45" i="22"/>
  <c r="E45" i="22"/>
  <c r="F45" i="22"/>
  <c r="G45" i="22"/>
  <c r="C46" i="22"/>
  <c r="D46" i="22"/>
  <c r="E46" i="22"/>
  <c r="F46" i="22"/>
  <c r="G46" i="22"/>
  <c r="C47" i="22"/>
  <c r="D47" i="22"/>
  <c r="E47" i="22"/>
  <c r="F47" i="22"/>
  <c r="G47" i="22"/>
  <c r="C48" i="22"/>
  <c r="D48" i="22"/>
  <c r="E48" i="22"/>
  <c r="F48" i="22"/>
  <c r="G48" i="22"/>
  <c r="C49" i="22"/>
  <c r="D49" i="22"/>
  <c r="E49" i="22"/>
  <c r="F49" i="22"/>
  <c r="G49" i="22"/>
  <c r="C50" i="22"/>
  <c r="D50" i="22"/>
  <c r="E50" i="22"/>
  <c r="F50" i="22"/>
  <c r="G50" i="22"/>
  <c r="C51" i="22"/>
  <c r="D51" i="22"/>
  <c r="E51" i="22"/>
  <c r="F51" i="22"/>
  <c r="G51" i="22"/>
  <c r="C52" i="22"/>
  <c r="D52" i="22"/>
  <c r="E52" i="22"/>
  <c r="F52" i="22"/>
  <c r="G52" i="22"/>
  <c r="C53" i="22"/>
  <c r="D53" i="22"/>
  <c r="E53" i="22"/>
  <c r="F53" i="22"/>
  <c r="G53" i="22"/>
  <c r="C54" i="22"/>
  <c r="D54" i="22"/>
  <c r="E54" i="22"/>
  <c r="F54" i="22"/>
  <c r="G54" i="22"/>
  <c r="C55" i="22"/>
  <c r="D55" i="22"/>
  <c r="E55" i="22"/>
  <c r="F55" i="22"/>
  <c r="G55" i="22"/>
  <c r="C56" i="22"/>
  <c r="D56" i="22"/>
  <c r="E56" i="22"/>
  <c r="F56" i="22"/>
  <c r="G56" i="22"/>
  <c r="C57" i="22"/>
  <c r="D57" i="22"/>
  <c r="E57" i="22"/>
  <c r="F57" i="22"/>
  <c r="G57" i="22"/>
  <c r="C58" i="22"/>
  <c r="D58" i="22"/>
  <c r="E58" i="22"/>
  <c r="F58" i="22"/>
  <c r="G58" i="22"/>
  <c r="AA58" i="22" s="1"/>
  <c r="C59" i="22"/>
  <c r="D59" i="22"/>
  <c r="Y59" i="22" s="1"/>
  <c r="E59" i="22"/>
  <c r="F59" i="22"/>
  <c r="G59" i="22"/>
  <c r="C60" i="22"/>
  <c r="D60" i="22"/>
  <c r="E60" i="22"/>
  <c r="F60" i="22"/>
  <c r="G60" i="22"/>
  <c r="C61" i="22"/>
  <c r="D61" i="22"/>
  <c r="E61" i="22"/>
  <c r="F61" i="22"/>
  <c r="G61" i="22"/>
  <c r="C62" i="22"/>
  <c r="D62" i="22"/>
  <c r="E62" i="22"/>
  <c r="F62" i="22"/>
  <c r="G62" i="22"/>
  <c r="C63" i="22"/>
  <c r="D63" i="22"/>
  <c r="E63" i="22"/>
  <c r="F63" i="22"/>
  <c r="G63" i="22"/>
  <c r="C64" i="22"/>
  <c r="D64" i="22"/>
  <c r="E64" i="22"/>
  <c r="F64" i="22"/>
  <c r="G64" i="22"/>
  <c r="C65" i="22"/>
  <c r="D65" i="22"/>
  <c r="E65" i="22"/>
  <c r="F65" i="22"/>
  <c r="G65" i="22"/>
  <c r="C66" i="22"/>
  <c r="D66" i="22"/>
  <c r="Y66" i="22" s="1"/>
  <c r="E66" i="22"/>
  <c r="F66" i="22"/>
  <c r="G66" i="22"/>
  <c r="C67" i="22"/>
  <c r="D67" i="22"/>
  <c r="E67" i="22"/>
  <c r="F67" i="22"/>
  <c r="G67" i="22"/>
  <c r="C68" i="22"/>
  <c r="D68" i="22"/>
  <c r="E68" i="22"/>
  <c r="F68" i="22"/>
  <c r="G68" i="22"/>
  <c r="C69" i="22"/>
  <c r="D69" i="22"/>
  <c r="E69" i="22"/>
  <c r="F69" i="22"/>
  <c r="G69" i="22"/>
  <c r="C70" i="22"/>
  <c r="D70" i="22"/>
  <c r="E70" i="22"/>
  <c r="F70" i="22"/>
  <c r="G70" i="22"/>
  <c r="AB70" i="22" s="1"/>
  <c r="C71" i="22"/>
  <c r="D71" i="22"/>
  <c r="E71" i="22"/>
  <c r="F71" i="22"/>
  <c r="G71" i="22"/>
  <c r="C72" i="22"/>
  <c r="D72" i="22"/>
  <c r="E72" i="22"/>
  <c r="F72" i="22"/>
  <c r="G72" i="22"/>
  <c r="C73" i="22"/>
  <c r="D73" i="22"/>
  <c r="E73" i="22"/>
  <c r="F73" i="22"/>
  <c r="G73" i="22"/>
  <c r="C74" i="22"/>
  <c r="D74" i="22"/>
  <c r="E74" i="22"/>
  <c r="F74" i="22"/>
  <c r="G74" i="22"/>
  <c r="C75" i="22"/>
  <c r="D75" i="22"/>
  <c r="E75" i="22"/>
  <c r="F75" i="22"/>
  <c r="G75" i="22"/>
  <c r="C76" i="22"/>
  <c r="D76" i="22"/>
  <c r="E76" i="22"/>
  <c r="F76" i="22"/>
  <c r="G76" i="22"/>
  <c r="C77" i="22"/>
  <c r="D77" i="22"/>
  <c r="E77" i="22"/>
  <c r="F77" i="22"/>
  <c r="G77" i="22"/>
  <c r="C78" i="22"/>
  <c r="D78" i="22"/>
  <c r="E78" i="22"/>
  <c r="F78" i="22"/>
  <c r="G78" i="22"/>
  <c r="C79" i="22"/>
  <c r="D79" i="22"/>
  <c r="E79" i="22"/>
  <c r="F79" i="22"/>
  <c r="G79" i="22"/>
  <c r="C80" i="22"/>
  <c r="D80" i="22"/>
  <c r="E80" i="22"/>
  <c r="F80" i="22"/>
  <c r="G80" i="22"/>
  <c r="C81" i="22"/>
  <c r="D81" i="22"/>
  <c r="E81" i="22"/>
  <c r="F81" i="22"/>
  <c r="G81" i="22"/>
  <c r="C82" i="22"/>
  <c r="D82" i="22"/>
  <c r="E82" i="22"/>
  <c r="F82" i="22"/>
  <c r="G82" i="22"/>
  <c r="C83" i="22"/>
  <c r="D83" i="22"/>
  <c r="E83" i="22"/>
  <c r="F83" i="22"/>
  <c r="G83" i="22"/>
  <c r="C84" i="22"/>
  <c r="D84" i="22"/>
  <c r="E84" i="22"/>
  <c r="F84" i="22"/>
  <c r="G84" i="22"/>
  <c r="C85" i="22"/>
  <c r="D85" i="22"/>
  <c r="E85" i="22"/>
  <c r="F85" i="22"/>
  <c r="G85" i="22"/>
  <c r="C86" i="22"/>
  <c r="D86" i="22"/>
  <c r="E86" i="22"/>
  <c r="F86" i="22"/>
  <c r="G86" i="22"/>
  <c r="C87" i="22"/>
  <c r="D87" i="22"/>
  <c r="E87" i="22"/>
  <c r="F87" i="22"/>
  <c r="G87" i="22"/>
  <c r="C88" i="22"/>
  <c r="D88" i="22"/>
  <c r="E88" i="22"/>
  <c r="F88" i="22"/>
  <c r="G88" i="22"/>
  <c r="C89" i="22"/>
  <c r="D89" i="22"/>
  <c r="E89" i="22"/>
  <c r="F89" i="22"/>
  <c r="G89" i="22"/>
  <c r="C90" i="22"/>
  <c r="D90" i="22"/>
  <c r="E90" i="22"/>
  <c r="F90" i="22"/>
  <c r="G90" i="22"/>
  <c r="C91" i="22"/>
  <c r="D91" i="22"/>
  <c r="E91" i="22"/>
  <c r="F91" i="22"/>
  <c r="G91" i="22"/>
  <c r="C92" i="22"/>
  <c r="D92" i="22"/>
  <c r="E92" i="22"/>
  <c r="F92" i="22"/>
  <c r="G92" i="22"/>
  <c r="C93" i="22"/>
  <c r="D93" i="22"/>
  <c r="E93" i="22"/>
  <c r="F93" i="22"/>
  <c r="G93" i="22"/>
  <c r="C94" i="22"/>
  <c r="D94" i="22"/>
  <c r="E94" i="22"/>
  <c r="F94" i="22"/>
  <c r="G94" i="22"/>
  <c r="C95" i="22"/>
  <c r="D95" i="22"/>
  <c r="E95" i="22"/>
  <c r="F95" i="22"/>
  <c r="G95" i="22"/>
  <c r="C96" i="22"/>
  <c r="D96" i="22"/>
  <c r="E96" i="22"/>
  <c r="F96" i="22"/>
  <c r="G96" i="22"/>
  <c r="C97" i="22"/>
  <c r="D97" i="22"/>
  <c r="E97" i="22"/>
  <c r="F97" i="22"/>
  <c r="G97" i="22"/>
  <c r="C98" i="22"/>
  <c r="D98" i="22"/>
  <c r="E98" i="22"/>
  <c r="F98" i="22"/>
  <c r="G98" i="22"/>
  <c r="C99" i="22"/>
  <c r="D99" i="22"/>
  <c r="E99" i="22"/>
  <c r="F99" i="22"/>
  <c r="G99" i="22"/>
  <c r="C100" i="22"/>
  <c r="D100" i="22"/>
  <c r="E100" i="22"/>
  <c r="F100" i="22"/>
  <c r="G100" i="22"/>
  <c r="C101" i="22"/>
  <c r="D101" i="22"/>
  <c r="E101" i="22"/>
  <c r="Z101" i="22" s="1"/>
  <c r="F101" i="22"/>
  <c r="G101" i="22"/>
  <c r="C102" i="22"/>
  <c r="D102" i="22"/>
  <c r="E102" i="22"/>
  <c r="F102" i="22"/>
  <c r="G102" i="22"/>
  <c r="C103" i="22"/>
  <c r="X103" i="22" s="1"/>
  <c r="D103" i="22"/>
  <c r="E103" i="22"/>
  <c r="F103" i="22"/>
  <c r="G103" i="22"/>
  <c r="C104" i="22"/>
  <c r="D104" i="22"/>
  <c r="E104" i="22"/>
  <c r="F104" i="22"/>
  <c r="G104" i="22"/>
  <c r="C105" i="22"/>
  <c r="D105" i="22"/>
  <c r="E105" i="22"/>
  <c r="F105" i="22"/>
  <c r="G105" i="22"/>
  <c r="C106" i="22"/>
  <c r="D106" i="22"/>
  <c r="E106" i="22"/>
  <c r="F106" i="22"/>
  <c r="G106" i="22"/>
  <c r="C107" i="22"/>
  <c r="D107" i="22"/>
  <c r="E107" i="22"/>
  <c r="F107" i="22"/>
  <c r="G107" i="22"/>
  <c r="C108" i="22"/>
  <c r="D108" i="22"/>
  <c r="E108" i="22"/>
  <c r="F108" i="22"/>
  <c r="G108" i="22"/>
  <c r="C109" i="22"/>
  <c r="D109" i="22"/>
  <c r="E109" i="22"/>
  <c r="F109" i="22"/>
  <c r="G109" i="22"/>
  <c r="C110" i="22"/>
  <c r="D110" i="22"/>
  <c r="E110" i="22"/>
  <c r="F110" i="22"/>
  <c r="G110" i="22"/>
  <c r="C111" i="22"/>
  <c r="D111" i="22"/>
  <c r="E111" i="22"/>
  <c r="F111" i="22"/>
  <c r="G111" i="22"/>
  <c r="C112" i="22"/>
  <c r="D112" i="22"/>
  <c r="E112" i="22"/>
  <c r="F112" i="22"/>
  <c r="G112" i="22"/>
  <c r="C113" i="22"/>
  <c r="D113" i="22"/>
  <c r="E113" i="22"/>
  <c r="F113" i="22"/>
  <c r="G113" i="22"/>
  <c r="C114" i="22"/>
  <c r="D114" i="22"/>
  <c r="E114" i="22"/>
  <c r="F114" i="22"/>
  <c r="G114" i="22"/>
  <c r="C115" i="22"/>
  <c r="D115" i="22"/>
  <c r="E115" i="22"/>
  <c r="F115" i="22"/>
  <c r="G115" i="22"/>
  <c r="C116" i="22"/>
  <c r="D116" i="22"/>
  <c r="E116" i="22"/>
  <c r="Y116" i="22" s="1"/>
  <c r="F116" i="22"/>
  <c r="G116" i="22"/>
  <c r="C117" i="22"/>
  <c r="D117" i="22"/>
  <c r="E117" i="22"/>
  <c r="F117" i="22"/>
  <c r="G117" i="22"/>
  <c r="C118" i="22"/>
  <c r="D118" i="22"/>
  <c r="E118" i="22"/>
  <c r="F118" i="22"/>
  <c r="G118" i="22"/>
  <c r="C119" i="22"/>
  <c r="D119" i="22"/>
  <c r="E119" i="22"/>
  <c r="F119" i="22"/>
  <c r="G119" i="22"/>
  <c r="C120" i="22"/>
  <c r="D120" i="22"/>
  <c r="E120" i="22"/>
  <c r="F120" i="22"/>
  <c r="G120" i="22"/>
  <c r="C121" i="22"/>
  <c r="D121" i="22"/>
  <c r="E121" i="22"/>
  <c r="F121" i="22"/>
  <c r="G121" i="22"/>
  <c r="C122" i="22"/>
  <c r="D122" i="22"/>
  <c r="E122" i="22"/>
  <c r="F122" i="22"/>
  <c r="G122" i="22"/>
  <c r="C123" i="22"/>
  <c r="D123" i="22"/>
  <c r="E123" i="22"/>
  <c r="F123" i="22"/>
  <c r="G123" i="22"/>
  <c r="C124" i="22"/>
  <c r="D124" i="22"/>
  <c r="E124" i="22"/>
  <c r="F124" i="22"/>
  <c r="G124" i="22"/>
  <c r="C125" i="22"/>
  <c r="D125" i="22"/>
  <c r="E125" i="22"/>
  <c r="F125" i="22"/>
  <c r="G125" i="22"/>
  <c r="C126" i="22"/>
  <c r="D126" i="22"/>
  <c r="E126" i="22"/>
  <c r="F126" i="22"/>
  <c r="G126" i="22"/>
  <c r="C127" i="22"/>
  <c r="D127" i="22"/>
  <c r="E127" i="22"/>
  <c r="F127" i="22"/>
  <c r="G127" i="22"/>
  <c r="C128" i="22"/>
  <c r="D128" i="22"/>
  <c r="E128" i="22"/>
  <c r="Z128" i="22" s="1"/>
  <c r="F128" i="22"/>
  <c r="G128" i="22"/>
  <c r="C129" i="22"/>
  <c r="D129" i="22"/>
  <c r="E129" i="22"/>
  <c r="F129" i="22"/>
  <c r="G129" i="22"/>
  <c r="C130" i="22"/>
  <c r="D130" i="22"/>
  <c r="E130" i="22"/>
  <c r="F130" i="22"/>
  <c r="G130" i="22"/>
  <c r="C131" i="22"/>
  <c r="D131" i="22"/>
  <c r="E131" i="22"/>
  <c r="F131" i="22"/>
  <c r="G131" i="22"/>
  <c r="C132" i="22"/>
  <c r="D132" i="22"/>
  <c r="E132" i="22"/>
  <c r="F132" i="22"/>
  <c r="G132" i="22"/>
  <c r="C133" i="22"/>
  <c r="D133" i="22"/>
  <c r="E133" i="22"/>
  <c r="F133" i="22"/>
  <c r="G133" i="22"/>
  <c r="C134" i="22"/>
  <c r="D134" i="22"/>
  <c r="E134" i="22"/>
  <c r="F134" i="22"/>
  <c r="G134" i="22"/>
  <c r="C135" i="22"/>
  <c r="D135" i="22"/>
  <c r="E135" i="22"/>
  <c r="F135" i="22"/>
  <c r="G135" i="22"/>
  <c r="C136" i="22"/>
  <c r="D136" i="22"/>
  <c r="E136" i="22"/>
  <c r="F136" i="22"/>
  <c r="G136" i="22"/>
  <c r="C137" i="22"/>
  <c r="D137" i="22"/>
  <c r="E137" i="22"/>
  <c r="F137" i="22"/>
  <c r="G137" i="22"/>
  <c r="C138" i="22"/>
  <c r="D138" i="22"/>
  <c r="E138" i="22"/>
  <c r="F138" i="22"/>
  <c r="G138" i="22"/>
  <c r="C139" i="22"/>
  <c r="D139" i="22"/>
  <c r="E139" i="22"/>
  <c r="F139" i="22"/>
  <c r="G139" i="22"/>
  <c r="C140" i="22"/>
  <c r="D140" i="22"/>
  <c r="E140" i="22"/>
  <c r="F140" i="22"/>
  <c r="G140" i="22"/>
  <c r="C141" i="22"/>
  <c r="D141" i="22"/>
  <c r="E141" i="22"/>
  <c r="F141" i="22"/>
  <c r="G141" i="22"/>
  <c r="C142" i="22"/>
  <c r="D142" i="22"/>
  <c r="E142" i="22"/>
  <c r="F142" i="22"/>
  <c r="G142" i="22"/>
  <c r="AB142" i="22" s="1"/>
  <c r="C143" i="22"/>
  <c r="D143" i="22"/>
  <c r="E143" i="22"/>
  <c r="F143" i="22"/>
  <c r="G143" i="22"/>
  <c r="C144" i="22"/>
  <c r="D144" i="22"/>
  <c r="E144" i="22"/>
  <c r="F144" i="22"/>
  <c r="G144" i="22"/>
  <c r="C145" i="22"/>
  <c r="D145" i="22"/>
  <c r="E145" i="22"/>
  <c r="F145" i="22"/>
  <c r="G145" i="22"/>
  <c r="C146" i="22"/>
  <c r="D146" i="22"/>
  <c r="E146" i="22"/>
  <c r="F146" i="22"/>
  <c r="G146" i="22"/>
  <c r="C147" i="22"/>
  <c r="D147" i="22"/>
  <c r="E147" i="22"/>
  <c r="F147" i="22"/>
  <c r="G147" i="22"/>
  <c r="C148" i="22"/>
  <c r="D148" i="22"/>
  <c r="E148" i="22"/>
  <c r="F148" i="22"/>
  <c r="G148" i="22"/>
  <c r="C149" i="22"/>
  <c r="D149" i="22"/>
  <c r="E149" i="22"/>
  <c r="F149" i="22"/>
  <c r="G149" i="22"/>
  <c r="C150" i="22"/>
  <c r="X150" i="22" s="1"/>
  <c r="D150" i="22"/>
  <c r="Y150" i="22" s="1"/>
  <c r="E150" i="22"/>
  <c r="F150" i="22"/>
  <c r="G150" i="22"/>
  <c r="C151" i="22"/>
  <c r="D151" i="22"/>
  <c r="E151" i="22"/>
  <c r="F151" i="22"/>
  <c r="G151" i="22"/>
  <c r="C152" i="22"/>
  <c r="D152" i="22"/>
  <c r="E152" i="22"/>
  <c r="F152" i="22"/>
  <c r="G152" i="22"/>
  <c r="C153" i="22"/>
  <c r="D153" i="22"/>
  <c r="E153" i="22"/>
  <c r="F153" i="22"/>
  <c r="G153" i="22"/>
  <c r="C154" i="22"/>
  <c r="D154" i="22"/>
  <c r="E154" i="22"/>
  <c r="F154" i="22"/>
  <c r="G154" i="22"/>
  <c r="C155" i="22"/>
  <c r="D155" i="22"/>
  <c r="E155" i="22"/>
  <c r="F155" i="22"/>
  <c r="G155" i="22"/>
  <c r="C156" i="22"/>
  <c r="D156" i="22"/>
  <c r="E156" i="22"/>
  <c r="F156" i="22"/>
  <c r="G156" i="22"/>
  <c r="C157" i="22"/>
  <c r="D157" i="22"/>
  <c r="E157" i="22"/>
  <c r="F157" i="22"/>
  <c r="G157" i="22"/>
  <c r="C158" i="22"/>
  <c r="D158" i="22"/>
  <c r="Y158" i="22" s="1"/>
  <c r="E158" i="22"/>
  <c r="F158" i="22"/>
  <c r="G158" i="22"/>
  <c r="C159" i="22"/>
  <c r="D159" i="22"/>
  <c r="E159" i="22"/>
  <c r="F159" i="22"/>
  <c r="G159" i="22"/>
  <c r="C160" i="22"/>
  <c r="D160" i="22"/>
  <c r="E160" i="22"/>
  <c r="F160" i="22"/>
  <c r="G160" i="22"/>
  <c r="C161" i="22"/>
  <c r="D161" i="22"/>
  <c r="E161" i="22"/>
  <c r="Y161" i="22" s="1"/>
  <c r="F161" i="22"/>
  <c r="G161" i="22"/>
  <c r="C162" i="22"/>
  <c r="X162" i="22" s="1"/>
  <c r="D162" i="22"/>
  <c r="E162" i="22"/>
  <c r="F162" i="22"/>
  <c r="G162" i="22"/>
  <c r="C163" i="22"/>
  <c r="D163" i="22"/>
  <c r="E163" i="22"/>
  <c r="F163" i="22"/>
  <c r="G163" i="22"/>
  <c r="C164" i="22"/>
  <c r="D164" i="22"/>
  <c r="E164" i="22"/>
  <c r="F164" i="22"/>
  <c r="G164" i="22"/>
  <c r="C165" i="22"/>
  <c r="D165" i="22"/>
  <c r="E165" i="22"/>
  <c r="F165" i="22"/>
  <c r="G165" i="22"/>
  <c r="C166" i="22"/>
  <c r="D166" i="22"/>
  <c r="E166" i="22"/>
  <c r="F166" i="22"/>
  <c r="G166" i="22"/>
  <c r="C167" i="22"/>
  <c r="D167" i="22"/>
  <c r="E167" i="22"/>
  <c r="F167" i="22"/>
  <c r="G167" i="22"/>
  <c r="C168" i="22"/>
  <c r="D168" i="22"/>
  <c r="E168" i="22"/>
  <c r="F168" i="22"/>
  <c r="G168" i="22"/>
  <c r="C169" i="22"/>
  <c r="D169" i="22"/>
  <c r="E169" i="22"/>
  <c r="F169" i="22"/>
  <c r="G169" i="22"/>
  <c r="C170" i="22"/>
  <c r="D170" i="22"/>
  <c r="E170" i="22"/>
  <c r="F170" i="22"/>
  <c r="G170" i="22"/>
  <c r="C171" i="22"/>
  <c r="D171" i="22"/>
  <c r="E171" i="22"/>
  <c r="F171" i="22"/>
  <c r="G171" i="22"/>
  <c r="C172" i="22"/>
  <c r="D172" i="22"/>
  <c r="E172" i="22"/>
  <c r="F172" i="22"/>
  <c r="G172" i="22"/>
  <c r="C173" i="22"/>
  <c r="D173" i="22"/>
  <c r="E173" i="22"/>
  <c r="F173" i="22"/>
  <c r="G173" i="22"/>
  <c r="C174" i="22"/>
  <c r="X174" i="22" s="1"/>
  <c r="D174" i="22"/>
  <c r="E174" i="22"/>
  <c r="F174" i="22"/>
  <c r="G174" i="22"/>
  <c r="C175" i="22"/>
  <c r="D175" i="22"/>
  <c r="E175" i="22"/>
  <c r="F175" i="22"/>
  <c r="G175" i="22"/>
  <c r="C176" i="22"/>
  <c r="D176" i="22"/>
  <c r="E176" i="22"/>
  <c r="F176" i="22"/>
  <c r="G176" i="22"/>
  <c r="C177" i="22"/>
  <c r="D177" i="22"/>
  <c r="E177" i="22"/>
  <c r="F177" i="22"/>
  <c r="G177" i="22"/>
  <c r="C178" i="22"/>
  <c r="D178" i="22"/>
  <c r="E178" i="22"/>
  <c r="F178" i="22"/>
  <c r="G178" i="22"/>
  <c r="AB178" i="22" s="1"/>
  <c r="C179" i="22"/>
  <c r="D179" i="22"/>
  <c r="E179" i="22"/>
  <c r="F179" i="22"/>
  <c r="G179" i="22"/>
  <c r="C180" i="22"/>
  <c r="D180" i="22"/>
  <c r="E180" i="22"/>
  <c r="F180" i="22"/>
  <c r="G180" i="22"/>
  <c r="C181" i="22"/>
  <c r="D181" i="22"/>
  <c r="E181" i="22"/>
  <c r="F181" i="22"/>
  <c r="G181" i="22"/>
  <c r="C182" i="22"/>
  <c r="D182" i="22"/>
  <c r="E182" i="22"/>
  <c r="F182" i="22"/>
  <c r="G182" i="22"/>
  <c r="C183" i="22"/>
  <c r="X183" i="22" s="1"/>
  <c r="D183" i="22"/>
  <c r="E183" i="22"/>
  <c r="F183" i="22"/>
  <c r="G183" i="22"/>
  <c r="C184" i="22"/>
  <c r="D184" i="22"/>
  <c r="E184" i="22"/>
  <c r="F184" i="22"/>
  <c r="G184" i="22"/>
  <c r="C185" i="22"/>
  <c r="D185" i="22"/>
  <c r="E185" i="22"/>
  <c r="F185" i="22"/>
  <c r="G185" i="22"/>
  <c r="C186" i="22"/>
  <c r="X186" i="22" s="1"/>
  <c r="D186" i="22"/>
  <c r="E186" i="22"/>
  <c r="F186" i="22"/>
  <c r="G186" i="22"/>
  <c r="C187" i="22"/>
  <c r="D187" i="22"/>
  <c r="E187" i="22"/>
  <c r="F187" i="22"/>
  <c r="G187" i="22"/>
  <c r="C188" i="22"/>
  <c r="D188" i="22"/>
  <c r="E188" i="22"/>
  <c r="F188" i="22"/>
  <c r="G188" i="22"/>
  <c r="C189" i="22"/>
  <c r="D189" i="22"/>
  <c r="E189" i="22"/>
  <c r="F189" i="22"/>
  <c r="G189" i="22"/>
  <c r="C190" i="22"/>
  <c r="D190" i="22"/>
  <c r="E190" i="22"/>
  <c r="F190" i="22"/>
  <c r="G190" i="22"/>
  <c r="C191" i="22"/>
  <c r="D191" i="22"/>
  <c r="E191" i="22"/>
  <c r="F191" i="22"/>
  <c r="G191" i="22"/>
  <c r="C192" i="22"/>
  <c r="D192" i="22"/>
  <c r="E192" i="22"/>
  <c r="F192" i="22"/>
  <c r="G192" i="22"/>
  <c r="C193" i="22"/>
  <c r="D193" i="22"/>
  <c r="E193" i="22"/>
  <c r="F193" i="22"/>
  <c r="G193" i="22"/>
  <c r="C194" i="22"/>
  <c r="D194" i="22"/>
  <c r="E194" i="22"/>
  <c r="F194" i="22"/>
  <c r="G194" i="22"/>
  <c r="C195" i="22"/>
  <c r="D195" i="22"/>
  <c r="E195" i="22"/>
  <c r="F195" i="22"/>
  <c r="G195" i="22"/>
  <c r="C196" i="22"/>
  <c r="D196" i="22"/>
  <c r="E196" i="22"/>
  <c r="F196" i="22"/>
  <c r="G196" i="22"/>
  <c r="C197" i="22"/>
  <c r="D197" i="22"/>
  <c r="E197" i="22"/>
  <c r="F197" i="22"/>
  <c r="G197" i="22"/>
  <c r="C198" i="22"/>
  <c r="X198" i="22" s="1"/>
  <c r="D198" i="22"/>
  <c r="E198" i="22"/>
  <c r="F198" i="22"/>
  <c r="G198" i="22"/>
  <c r="C199" i="22"/>
  <c r="D199" i="22"/>
  <c r="E199" i="22"/>
  <c r="F199" i="22"/>
  <c r="G199" i="22"/>
  <c r="C200" i="22"/>
  <c r="D200" i="22"/>
  <c r="E200" i="22"/>
  <c r="F200" i="22"/>
  <c r="G200" i="22"/>
  <c r="C201" i="22"/>
  <c r="D201" i="22"/>
  <c r="E201" i="22"/>
  <c r="Z201" i="22" s="1"/>
  <c r="F201" i="22"/>
  <c r="G201" i="22"/>
  <c r="C202" i="22"/>
  <c r="D202" i="22"/>
  <c r="E202" i="22"/>
  <c r="F202" i="22"/>
  <c r="G202" i="22"/>
  <c r="AB202" i="22" s="1"/>
  <c r="C203" i="22"/>
  <c r="D203" i="22"/>
  <c r="E203" i="22"/>
  <c r="F203" i="22"/>
  <c r="G203" i="22"/>
  <c r="C204" i="22"/>
  <c r="D204" i="22"/>
  <c r="E204" i="22"/>
  <c r="F204" i="22"/>
  <c r="G204" i="22"/>
  <c r="C205" i="22"/>
  <c r="D205" i="22"/>
  <c r="E205" i="22"/>
  <c r="F205" i="22"/>
  <c r="G205" i="22"/>
  <c r="C206" i="22"/>
  <c r="D206" i="22"/>
  <c r="Y206" i="22" s="1"/>
  <c r="E206" i="22"/>
  <c r="F206" i="22"/>
  <c r="G206" i="22"/>
  <c r="C207" i="22"/>
  <c r="D207" i="22"/>
  <c r="E207" i="22"/>
  <c r="F207" i="22"/>
  <c r="G207" i="22"/>
  <c r="C208" i="22"/>
  <c r="D208" i="22"/>
  <c r="E208" i="22"/>
  <c r="F208" i="22"/>
  <c r="G208" i="22"/>
  <c r="C209" i="22"/>
  <c r="D209" i="22"/>
  <c r="E209" i="22"/>
  <c r="Y209" i="22" s="1"/>
  <c r="F209" i="22"/>
  <c r="G209" i="22"/>
  <c r="C210" i="22"/>
  <c r="X210" i="22" s="1"/>
  <c r="D210" i="22"/>
  <c r="E210" i="22"/>
  <c r="F210" i="22"/>
  <c r="G210" i="22"/>
  <c r="C211" i="22"/>
  <c r="D211" i="22"/>
  <c r="E211" i="22"/>
  <c r="F211" i="22"/>
  <c r="G211" i="22"/>
  <c r="C212" i="22"/>
  <c r="D212" i="22"/>
  <c r="E212" i="22"/>
  <c r="F212" i="22"/>
  <c r="G212" i="22"/>
  <c r="C213" i="22"/>
  <c r="D213" i="22"/>
  <c r="E213" i="22"/>
  <c r="F213" i="22"/>
  <c r="G213" i="22"/>
  <c r="C214" i="22"/>
  <c r="D214" i="22"/>
  <c r="E214" i="22"/>
  <c r="F214" i="22"/>
  <c r="G214" i="22"/>
  <c r="C215" i="22"/>
  <c r="D215" i="22"/>
  <c r="E215" i="22"/>
  <c r="F215" i="22"/>
  <c r="G215" i="22"/>
  <c r="C216" i="22"/>
  <c r="D216" i="22"/>
  <c r="E216" i="22"/>
  <c r="F216" i="22"/>
  <c r="G216" i="22"/>
  <c r="C217" i="22"/>
  <c r="D217" i="22"/>
  <c r="E217" i="22"/>
  <c r="F217" i="22"/>
  <c r="G217" i="22"/>
  <c r="C218" i="22"/>
  <c r="D218" i="22"/>
  <c r="E218" i="22"/>
  <c r="F218" i="22"/>
  <c r="G218" i="22"/>
  <c r="C219" i="22"/>
  <c r="D219" i="22"/>
  <c r="E219" i="22"/>
  <c r="F219" i="22"/>
  <c r="G219" i="22"/>
  <c r="C220" i="22"/>
  <c r="D220" i="22"/>
  <c r="E220" i="22"/>
  <c r="F220" i="22"/>
  <c r="G220" i="22"/>
  <c r="C221" i="22"/>
  <c r="D221" i="22"/>
  <c r="E221" i="22"/>
  <c r="F221" i="22"/>
  <c r="G221" i="22"/>
  <c r="C222" i="22"/>
  <c r="D222" i="22"/>
  <c r="Y222" i="22" s="1"/>
  <c r="E222" i="22"/>
  <c r="F222" i="22"/>
  <c r="G222" i="22"/>
  <c r="C223" i="22"/>
  <c r="D223" i="22"/>
  <c r="E223" i="22"/>
  <c r="F223" i="22"/>
  <c r="G223" i="22"/>
  <c r="C224" i="22"/>
  <c r="D224" i="22"/>
  <c r="E224" i="22"/>
  <c r="F224" i="22"/>
  <c r="AA224" i="22" s="1"/>
  <c r="G224" i="22"/>
  <c r="C225" i="22"/>
  <c r="D225" i="22"/>
  <c r="E225" i="22"/>
  <c r="F225" i="22"/>
  <c r="G225" i="22"/>
  <c r="C226" i="22"/>
  <c r="D226" i="22"/>
  <c r="E226" i="22"/>
  <c r="F226" i="22"/>
  <c r="G226" i="22"/>
  <c r="C227" i="22"/>
  <c r="D227" i="22"/>
  <c r="E227" i="22"/>
  <c r="F227" i="22"/>
  <c r="G227" i="22"/>
  <c r="C228" i="22"/>
  <c r="D228" i="22"/>
  <c r="E228" i="22"/>
  <c r="F228" i="22"/>
  <c r="G228" i="22"/>
  <c r="C229" i="22"/>
  <c r="D229" i="22"/>
  <c r="E229" i="22"/>
  <c r="F229" i="22"/>
  <c r="G229" i="22"/>
  <c r="C230" i="22"/>
  <c r="D230" i="22"/>
  <c r="E230" i="22"/>
  <c r="F230" i="22"/>
  <c r="G230" i="22"/>
  <c r="C231" i="22"/>
  <c r="D231" i="22"/>
  <c r="E231" i="22"/>
  <c r="F231" i="22"/>
  <c r="G231" i="22"/>
  <c r="C232" i="22"/>
  <c r="D232" i="22"/>
  <c r="E232" i="22"/>
  <c r="F232" i="22"/>
  <c r="G232" i="22"/>
  <c r="C233" i="22"/>
  <c r="D233" i="22"/>
  <c r="E233" i="22"/>
  <c r="F233" i="22"/>
  <c r="G233" i="22"/>
  <c r="C234" i="22"/>
  <c r="D234" i="22"/>
  <c r="Y234" i="22" s="1"/>
  <c r="E234" i="22"/>
  <c r="F234" i="22"/>
  <c r="G234" i="22"/>
  <c r="C235" i="22"/>
  <c r="D235" i="22"/>
  <c r="E235" i="22"/>
  <c r="F235" i="22"/>
  <c r="G235" i="22"/>
  <c r="C236" i="22"/>
  <c r="D236" i="22"/>
  <c r="E236" i="22"/>
  <c r="F236" i="22"/>
  <c r="G236" i="22"/>
  <c r="C237" i="22"/>
  <c r="D237" i="22"/>
  <c r="E237" i="22"/>
  <c r="F237" i="22"/>
  <c r="G237" i="22"/>
  <c r="C238" i="22"/>
  <c r="D238" i="22"/>
  <c r="E238" i="22"/>
  <c r="F238" i="22"/>
  <c r="G238" i="22"/>
  <c r="C239" i="22"/>
  <c r="X239" i="22" s="1"/>
  <c r="D239" i="22"/>
  <c r="E239" i="22"/>
  <c r="F239" i="22"/>
  <c r="G239" i="22"/>
  <c r="C240" i="22"/>
  <c r="D240" i="22"/>
  <c r="E240" i="22"/>
  <c r="F240" i="22"/>
  <c r="G240" i="22"/>
  <c r="C241" i="22"/>
  <c r="D241" i="22"/>
  <c r="E241" i="22"/>
  <c r="F241" i="22"/>
  <c r="G241" i="22"/>
  <c r="C242" i="22"/>
  <c r="D242" i="22"/>
  <c r="E242" i="22"/>
  <c r="F242" i="22"/>
  <c r="G242" i="22"/>
  <c r="C243" i="22"/>
  <c r="D243" i="22"/>
  <c r="E243" i="22"/>
  <c r="F243" i="22"/>
  <c r="G243" i="22"/>
  <c r="C244" i="22"/>
  <c r="D244" i="22"/>
  <c r="E244" i="22"/>
  <c r="F244" i="22"/>
  <c r="G244" i="22"/>
  <c r="C245" i="22"/>
  <c r="D245" i="22"/>
  <c r="E245" i="22"/>
  <c r="F245" i="22"/>
  <c r="G245" i="22"/>
  <c r="C246" i="22"/>
  <c r="D246" i="22"/>
  <c r="Y246" i="22" s="1"/>
  <c r="E246" i="22"/>
  <c r="F246" i="22"/>
  <c r="G246" i="22"/>
  <c r="C247" i="22"/>
  <c r="D247" i="22"/>
  <c r="E247" i="22"/>
  <c r="F247" i="22"/>
  <c r="G247" i="22"/>
  <c r="C248" i="22"/>
  <c r="D248" i="22"/>
  <c r="E248" i="22"/>
  <c r="Y248" i="22" s="1"/>
  <c r="F248" i="22"/>
  <c r="G248" i="22"/>
  <c r="C249" i="22"/>
  <c r="D249" i="22"/>
  <c r="E249" i="22"/>
  <c r="F249" i="22"/>
  <c r="G249" i="22"/>
  <c r="C250" i="22"/>
  <c r="D250" i="22"/>
  <c r="E250" i="22"/>
  <c r="F250" i="22"/>
  <c r="G250" i="22"/>
  <c r="C251" i="22"/>
  <c r="D251" i="22"/>
  <c r="E251" i="22"/>
  <c r="F251" i="22"/>
  <c r="G251" i="22"/>
  <c r="C252" i="22"/>
  <c r="D252" i="22"/>
  <c r="E252" i="22"/>
  <c r="F252" i="22"/>
  <c r="G252" i="22"/>
  <c r="C253" i="22"/>
  <c r="D253" i="22"/>
  <c r="E253" i="22"/>
  <c r="F253" i="22"/>
  <c r="G253" i="22"/>
  <c r="C254" i="22"/>
  <c r="D254" i="22"/>
  <c r="E254" i="22"/>
  <c r="F254" i="22"/>
  <c r="G254" i="22"/>
  <c r="C255" i="22"/>
  <c r="D255" i="22"/>
  <c r="E255" i="22"/>
  <c r="F255" i="22"/>
  <c r="G255" i="22"/>
  <c r="C256" i="22"/>
  <c r="D256" i="22"/>
  <c r="E256" i="22"/>
  <c r="F256" i="22"/>
  <c r="G256" i="22"/>
  <c r="C257" i="22"/>
  <c r="D257" i="22"/>
  <c r="E257" i="22"/>
  <c r="F257" i="22"/>
  <c r="G257" i="22"/>
  <c r="C258" i="22"/>
  <c r="D258" i="22"/>
  <c r="E258" i="22"/>
  <c r="F258" i="22"/>
  <c r="G258" i="22"/>
  <c r="C259" i="22"/>
  <c r="D259" i="22"/>
  <c r="E259" i="22"/>
  <c r="F259" i="22"/>
  <c r="G259" i="22"/>
  <c r="C260" i="22"/>
  <c r="D260" i="22"/>
  <c r="E260" i="22"/>
  <c r="F260" i="22"/>
  <c r="G260" i="22"/>
  <c r="C261" i="22"/>
  <c r="D261" i="22"/>
  <c r="E261" i="22"/>
  <c r="F261" i="22"/>
  <c r="G261" i="22"/>
  <c r="C262" i="22"/>
  <c r="D262" i="22"/>
  <c r="E262" i="22"/>
  <c r="F262" i="22"/>
  <c r="G262" i="22"/>
  <c r="AB262" i="22" s="1"/>
  <c r="C263" i="22"/>
  <c r="D263" i="22"/>
  <c r="E263" i="22"/>
  <c r="F263" i="22"/>
  <c r="G263" i="22"/>
  <c r="C264" i="22"/>
  <c r="D264" i="22"/>
  <c r="E264" i="22"/>
  <c r="F264" i="22"/>
  <c r="G264" i="22"/>
  <c r="C265" i="22"/>
  <c r="D265" i="22"/>
  <c r="E265" i="22"/>
  <c r="F265" i="22"/>
  <c r="G265" i="22"/>
  <c r="C266" i="22"/>
  <c r="D266" i="22"/>
  <c r="E266" i="22"/>
  <c r="F266" i="22"/>
  <c r="G266" i="22"/>
  <c r="C267" i="22"/>
  <c r="D267" i="22"/>
  <c r="E267" i="22"/>
  <c r="F267" i="22"/>
  <c r="G267" i="22"/>
  <c r="C268" i="22"/>
  <c r="D268" i="22"/>
  <c r="E268" i="22"/>
  <c r="F268" i="22"/>
  <c r="G268" i="22"/>
  <c r="C269" i="22"/>
  <c r="D269" i="22"/>
  <c r="E269" i="22"/>
  <c r="F269" i="22"/>
  <c r="G269" i="22"/>
  <c r="C270" i="22"/>
  <c r="D270" i="22"/>
  <c r="E270" i="22"/>
  <c r="F270" i="22"/>
  <c r="G270" i="22"/>
  <c r="C271" i="22"/>
  <c r="D271" i="22"/>
  <c r="E271" i="22"/>
  <c r="F271" i="22"/>
  <c r="G271" i="22"/>
  <c r="C272" i="22"/>
  <c r="D272" i="22"/>
  <c r="E272" i="22"/>
  <c r="F272" i="22"/>
  <c r="G272" i="22"/>
  <c r="C273" i="22"/>
  <c r="D273" i="22"/>
  <c r="E273" i="22"/>
  <c r="F273" i="22"/>
  <c r="G273" i="22"/>
  <c r="C274" i="22"/>
  <c r="D274" i="22"/>
  <c r="E274" i="22"/>
  <c r="F274" i="22"/>
  <c r="G274" i="22"/>
  <c r="C275" i="22"/>
  <c r="D275" i="22"/>
  <c r="E275" i="22"/>
  <c r="F275" i="22"/>
  <c r="G275" i="22"/>
  <c r="C276" i="22"/>
  <c r="D276" i="22"/>
  <c r="E276" i="22"/>
  <c r="F276" i="22"/>
  <c r="G276" i="22"/>
  <c r="C277" i="22"/>
  <c r="D277" i="22"/>
  <c r="E277" i="22"/>
  <c r="F277" i="22"/>
  <c r="G277" i="22"/>
  <c r="C278" i="22"/>
  <c r="D278" i="22"/>
  <c r="E278" i="22"/>
  <c r="F278" i="22"/>
  <c r="G278" i="22"/>
  <c r="C279" i="22"/>
  <c r="D279" i="22"/>
  <c r="Y279" i="22" s="1"/>
  <c r="E279" i="22"/>
  <c r="F279" i="22"/>
  <c r="G279" i="22"/>
  <c r="C280" i="22"/>
  <c r="D280" i="22"/>
  <c r="E280" i="22"/>
  <c r="F280" i="22"/>
  <c r="G280" i="22"/>
  <c r="C281" i="22"/>
  <c r="D281" i="22"/>
  <c r="E281" i="22"/>
  <c r="F281" i="22"/>
  <c r="G281" i="22"/>
  <c r="C282" i="22"/>
  <c r="D282" i="22"/>
  <c r="E282" i="22"/>
  <c r="F282" i="22"/>
  <c r="G282" i="22"/>
  <c r="C283" i="22"/>
  <c r="D283" i="22"/>
  <c r="E283" i="22"/>
  <c r="F283" i="22"/>
  <c r="G283" i="22"/>
  <c r="C284" i="22"/>
  <c r="D284" i="22"/>
  <c r="E284" i="22"/>
  <c r="F284" i="22"/>
  <c r="G284" i="22"/>
  <c r="C285" i="22"/>
  <c r="D285" i="22"/>
  <c r="E285" i="22"/>
  <c r="F285" i="22"/>
  <c r="G285" i="22"/>
  <c r="C286" i="22"/>
  <c r="D286" i="22"/>
  <c r="E286" i="22"/>
  <c r="F286" i="22"/>
  <c r="G286" i="22"/>
  <c r="C287" i="22"/>
  <c r="D287" i="22"/>
  <c r="E287" i="22"/>
  <c r="F287" i="22"/>
  <c r="G287" i="22"/>
  <c r="C288" i="22"/>
  <c r="D288" i="22"/>
  <c r="E288" i="22"/>
  <c r="F288" i="22"/>
  <c r="G288" i="22"/>
  <c r="C289" i="22"/>
  <c r="D289" i="22"/>
  <c r="E289" i="22"/>
  <c r="F289" i="22"/>
  <c r="G289" i="22"/>
  <c r="C290" i="22"/>
  <c r="D290" i="22"/>
  <c r="E290" i="22"/>
  <c r="F290" i="22"/>
  <c r="G290" i="22"/>
  <c r="C291" i="22"/>
  <c r="D291" i="22"/>
  <c r="E291" i="22"/>
  <c r="F291" i="22"/>
  <c r="G291" i="22"/>
  <c r="C292" i="22"/>
  <c r="D292" i="22"/>
  <c r="E292" i="22"/>
  <c r="F292" i="22"/>
  <c r="G292" i="22"/>
  <c r="C293" i="22"/>
  <c r="D293" i="22"/>
  <c r="E293" i="22"/>
  <c r="F293" i="22"/>
  <c r="G293" i="22"/>
  <c r="C294" i="22"/>
  <c r="D294" i="22"/>
  <c r="E294" i="22"/>
  <c r="F294" i="22"/>
  <c r="G294" i="22"/>
  <c r="C295" i="22"/>
  <c r="D295" i="22"/>
  <c r="E295" i="22"/>
  <c r="F295" i="22"/>
  <c r="G295" i="22"/>
  <c r="C296" i="22"/>
  <c r="D296" i="22"/>
  <c r="E296" i="22"/>
  <c r="F296" i="22"/>
  <c r="G296" i="22"/>
  <c r="C297" i="22"/>
  <c r="D297" i="22"/>
  <c r="E297" i="22"/>
  <c r="F297" i="22"/>
  <c r="G297" i="22"/>
  <c r="C298" i="22"/>
  <c r="D298" i="22"/>
  <c r="E298" i="22"/>
  <c r="F298" i="22"/>
  <c r="G298" i="22"/>
  <c r="C299" i="22"/>
  <c r="D299" i="22"/>
  <c r="E299" i="22"/>
  <c r="F299" i="22"/>
  <c r="G299" i="22"/>
  <c r="C300" i="22"/>
  <c r="D300" i="22"/>
  <c r="E300" i="22"/>
  <c r="F300" i="22"/>
  <c r="G300" i="22"/>
  <c r="C301" i="22"/>
  <c r="D301" i="22"/>
  <c r="E301" i="22"/>
  <c r="F301" i="22"/>
  <c r="G301" i="22"/>
  <c r="C302" i="22"/>
  <c r="D302" i="22"/>
  <c r="E302" i="22"/>
  <c r="F302" i="22"/>
  <c r="G302" i="22"/>
  <c r="C303" i="22"/>
  <c r="D303" i="22"/>
  <c r="E303" i="22"/>
  <c r="F303" i="22"/>
  <c r="G303" i="22"/>
  <c r="C304" i="22"/>
  <c r="D304" i="22"/>
  <c r="E304" i="22"/>
  <c r="F304" i="22"/>
  <c r="G304" i="22"/>
  <c r="C305" i="22"/>
  <c r="D305" i="22"/>
  <c r="E305" i="22"/>
  <c r="Y305" i="22" s="1"/>
  <c r="F305" i="22"/>
  <c r="G305" i="22"/>
  <c r="C306" i="22"/>
  <c r="D306" i="22"/>
  <c r="E306" i="22"/>
  <c r="F306" i="22"/>
  <c r="G306" i="22"/>
  <c r="C307" i="22"/>
  <c r="D307" i="22"/>
  <c r="E307" i="22"/>
  <c r="F307" i="22"/>
  <c r="G307" i="22"/>
  <c r="C308" i="22"/>
  <c r="D308" i="22"/>
  <c r="E308" i="22"/>
  <c r="F308" i="22"/>
  <c r="G308" i="22"/>
  <c r="C309" i="22"/>
  <c r="D309" i="22"/>
  <c r="E309" i="22"/>
  <c r="F309" i="22"/>
  <c r="G309" i="22"/>
  <c r="C310" i="22"/>
  <c r="D310" i="22"/>
  <c r="E310" i="22"/>
  <c r="F310" i="22"/>
  <c r="G310" i="22"/>
  <c r="C311" i="22"/>
  <c r="D311" i="22"/>
  <c r="E311" i="22"/>
  <c r="F311" i="22"/>
  <c r="G311" i="22"/>
  <c r="C312" i="22"/>
  <c r="D312" i="22"/>
  <c r="E312" i="22"/>
  <c r="F312" i="22"/>
  <c r="Z312" i="22" s="1"/>
  <c r="G312" i="22"/>
  <c r="C313" i="22"/>
  <c r="D313" i="22"/>
  <c r="E313" i="22"/>
  <c r="F313" i="22"/>
  <c r="G313" i="22"/>
  <c r="C314" i="22"/>
  <c r="D314" i="22"/>
  <c r="E314" i="22"/>
  <c r="F314" i="22"/>
  <c r="G314" i="22"/>
  <c r="C315" i="22"/>
  <c r="D315" i="22"/>
  <c r="E315" i="22"/>
  <c r="F315" i="22"/>
  <c r="G315" i="22"/>
  <c r="C316" i="22"/>
  <c r="D316" i="22"/>
  <c r="E316" i="22"/>
  <c r="F316" i="22"/>
  <c r="G316" i="22"/>
  <c r="C317" i="22"/>
  <c r="D317" i="22"/>
  <c r="E317" i="22"/>
  <c r="Y317" i="22" s="1"/>
  <c r="F317" i="22"/>
  <c r="G317" i="22"/>
  <c r="C318" i="22"/>
  <c r="D318" i="22"/>
  <c r="E318" i="22"/>
  <c r="F318" i="22"/>
  <c r="G318" i="22"/>
  <c r="C319" i="22"/>
  <c r="D319" i="22"/>
  <c r="E319" i="22"/>
  <c r="F319" i="22"/>
  <c r="G319" i="22"/>
  <c r="C320" i="22"/>
  <c r="D320" i="22"/>
  <c r="E320" i="22"/>
  <c r="F320" i="22"/>
  <c r="G320" i="22"/>
  <c r="C321" i="22"/>
  <c r="D321" i="22"/>
  <c r="E321" i="22"/>
  <c r="F321" i="22"/>
  <c r="G321" i="22"/>
  <c r="C322" i="22"/>
  <c r="D322" i="22"/>
  <c r="E322" i="22"/>
  <c r="F322" i="22"/>
  <c r="G322" i="22"/>
  <c r="AB322" i="22" s="1"/>
  <c r="C323" i="22"/>
  <c r="D323" i="22"/>
  <c r="Y323" i="22" s="1"/>
  <c r="E323" i="22"/>
  <c r="F323" i="22"/>
  <c r="G323" i="22"/>
  <c r="C324" i="22"/>
  <c r="D324" i="22"/>
  <c r="E324" i="22"/>
  <c r="F324" i="22"/>
  <c r="G324" i="22"/>
  <c r="C325" i="22"/>
  <c r="D325" i="22"/>
  <c r="E325" i="22"/>
  <c r="F325" i="22"/>
  <c r="G325" i="22"/>
  <c r="C326" i="22"/>
  <c r="D326" i="22"/>
  <c r="E326" i="22"/>
  <c r="F326" i="22"/>
  <c r="G326" i="22"/>
  <c r="C327" i="22"/>
  <c r="D327" i="22"/>
  <c r="E327" i="22"/>
  <c r="F327" i="22"/>
  <c r="G327" i="22"/>
  <c r="C328" i="22"/>
  <c r="D328" i="22"/>
  <c r="E328" i="22"/>
  <c r="F328" i="22"/>
  <c r="G328" i="22"/>
  <c r="C329" i="22"/>
  <c r="D329" i="22"/>
  <c r="E329" i="22"/>
  <c r="F329" i="22"/>
  <c r="G329" i="22"/>
  <c r="C330" i="22"/>
  <c r="D330" i="22"/>
  <c r="E330" i="22"/>
  <c r="F330" i="22"/>
  <c r="G330" i="22"/>
  <c r="C331" i="22"/>
  <c r="D331" i="22"/>
  <c r="E331" i="22"/>
  <c r="F331" i="22"/>
  <c r="G331" i="22"/>
  <c r="C332" i="22"/>
  <c r="D332" i="22"/>
  <c r="E332" i="22"/>
  <c r="F332" i="22"/>
  <c r="G332" i="22"/>
  <c r="C333" i="22"/>
  <c r="D333" i="22"/>
  <c r="E333" i="22"/>
  <c r="F333" i="22"/>
  <c r="G333" i="22"/>
  <c r="C334" i="22"/>
  <c r="D334" i="22"/>
  <c r="E334" i="22"/>
  <c r="F334" i="22"/>
  <c r="G334" i="22"/>
  <c r="C335" i="22"/>
  <c r="D335" i="22"/>
  <c r="E335" i="22"/>
  <c r="F335" i="22"/>
  <c r="G335" i="22"/>
  <c r="C336" i="22"/>
  <c r="D336" i="22"/>
  <c r="E336" i="22"/>
  <c r="F336" i="22"/>
  <c r="G336" i="22"/>
  <c r="C337" i="22"/>
  <c r="D337" i="22"/>
  <c r="E337" i="22"/>
  <c r="F337" i="22"/>
  <c r="G337" i="22"/>
  <c r="C338" i="22"/>
  <c r="D338" i="22"/>
  <c r="E338" i="22"/>
  <c r="F338" i="22"/>
  <c r="G338" i="22"/>
  <c r="C339" i="22"/>
  <c r="D339" i="22"/>
  <c r="E339" i="22"/>
  <c r="F339" i="22"/>
  <c r="G339" i="22"/>
  <c r="C340" i="22"/>
  <c r="D340" i="22"/>
  <c r="E340" i="22"/>
  <c r="F340" i="22"/>
  <c r="G340" i="22"/>
  <c r="C341" i="22"/>
  <c r="D341" i="22"/>
  <c r="E341" i="22"/>
  <c r="F341" i="22"/>
  <c r="G341" i="22"/>
  <c r="C342" i="22"/>
  <c r="X342" i="22" s="1"/>
  <c r="D342" i="22"/>
  <c r="E342" i="22"/>
  <c r="F342" i="22"/>
  <c r="G342" i="22"/>
  <c r="C343" i="22"/>
  <c r="D343" i="22"/>
  <c r="E343" i="22"/>
  <c r="F343" i="22"/>
  <c r="G343" i="22"/>
  <c r="C344" i="22"/>
  <c r="D344" i="22"/>
  <c r="E344" i="22"/>
  <c r="F344" i="22"/>
  <c r="G344" i="22"/>
  <c r="C345" i="22"/>
  <c r="D345" i="22"/>
  <c r="E345" i="22"/>
  <c r="F345" i="22"/>
  <c r="G345" i="22"/>
  <c r="C346" i="22"/>
  <c r="D346" i="22"/>
  <c r="E346" i="22"/>
  <c r="F346" i="22"/>
  <c r="G346" i="22"/>
  <c r="C347" i="22"/>
  <c r="D347" i="22"/>
  <c r="E347" i="22"/>
  <c r="F347" i="22"/>
  <c r="G347" i="22"/>
  <c r="C348" i="22"/>
  <c r="D348" i="22"/>
  <c r="E348" i="22"/>
  <c r="F348" i="22"/>
  <c r="G348" i="22"/>
  <c r="C349" i="22"/>
  <c r="D349" i="22"/>
  <c r="E349" i="22"/>
  <c r="F349" i="22"/>
  <c r="G349" i="22"/>
  <c r="C350" i="22"/>
  <c r="D350" i="22"/>
  <c r="E350" i="22"/>
  <c r="F350" i="22"/>
  <c r="G350" i="22"/>
  <c r="C351" i="22"/>
  <c r="D351" i="22"/>
  <c r="E351" i="22"/>
  <c r="F351" i="22"/>
  <c r="G351" i="22"/>
  <c r="C352" i="22"/>
  <c r="D352" i="22"/>
  <c r="E352" i="22"/>
  <c r="F352" i="22"/>
  <c r="G352" i="22"/>
  <c r="C353" i="22"/>
  <c r="D353" i="22"/>
  <c r="E353" i="22"/>
  <c r="Y353" i="22" s="1"/>
  <c r="F353" i="22"/>
  <c r="G353" i="22"/>
  <c r="C354" i="22"/>
  <c r="D354" i="22"/>
  <c r="E354" i="22"/>
  <c r="F354" i="22"/>
  <c r="G354" i="22"/>
  <c r="G4" i="22"/>
  <c r="F4" i="22"/>
  <c r="E4" i="22"/>
  <c r="D4" i="22"/>
  <c r="C4" i="22"/>
  <c r="H5" i="22"/>
  <c r="I5" i="22"/>
  <c r="J5" i="22"/>
  <c r="AD5" i="22" s="1"/>
  <c r="K5" i="22"/>
  <c r="L5" i="22"/>
  <c r="AF5" i="22" s="1"/>
  <c r="M5" i="22"/>
  <c r="N5" i="22"/>
  <c r="O5" i="22"/>
  <c r="P5" i="22"/>
  <c r="Q5" i="22"/>
  <c r="R5" i="22"/>
  <c r="S5" i="22"/>
  <c r="T5" i="22"/>
  <c r="U5" i="22"/>
  <c r="V5" i="22"/>
  <c r="AP5" i="22" s="1"/>
  <c r="H6" i="22"/>
  <c r="I6" i="22"/>
  <c r="J6" i="22"/>
  <c r="K6" i="22"/>
  <c r="L6" i="22"/>
  <c r="M6" i="22"/>
  <c r="N6" i="22"/>
  <c r="O6" i="22"/>
  <c r="P6" i="22"/>
  <c r="Q6" i="22"/>
  <c r="R6" i="22"/>
  <c r="S6" i="22"/>
  <c r="AN6" i="22" s="1"/>
  <c r="T6" i="22"/>
  <c r="U6" i="22"/>
  <c r="V6" i="22"/>
  <c r="H7" i="22"/>
  <c r="I7" i="22"/>
  <c r="J7" i="22"/>
  <c r="K7" i="22"/>
  <c r="L7" i="22"/>
  <c r="M7" i="22"/>
  <c r="N7" i="22"/>
  <c r="O7" i="22"/>
  <c r="P7" i="22"/>
  <c r="AJ7" i="22" s="1"/>
  <c r="Q7" i="22"/>
  <c r="R7" i="22"/>
  <c r="S7" i="22"/>
  <c r="T7" i="22"/>
  <c r="U7" i="22"/>
  <c r="V7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H9" i="22"/>
  <c r="I9" i="22"/>
  <c r="J9" i="22"/>
  <c r="AE9" i="22" s="1"/>
  <c r="K9" i="22"/>
  <c r="L9" i="22"/>
  <c r="M9" i="22"/>
  <c r="N9" i="22"/>
  <c r="O9" i="22"/>
  <c r="P9" i="22"/>
  <c r="Q9" i="22"/>
  <c r="R9" i="22"/>
  <c r="S9" i="22"/>
  <c r="T9" i="22"/>
  <c r="U9" i="22"/>
  <c r="V9" i="22"/>
  <c r="AP9" i="22" s="1"/>
  <c r="H10" i="22"/>
  <c r="I10" i="22"/>
  <c r="J10" i="22"/>
  <c r="K10" i="22"/>
  <c r="L10" i="22"/>
  <c r="M10" i="22"/>
  <c r="N10" i="22"/>
  <c r="O10" i="22"/>
  <c r="P10" i="22"/>
  <c r="Q10" i="22"/>
  <c r="R10" i="22"/>
  <c r="S10" i="22"/>
  <c r="AN10" i="22" s="1"/>
  <c r="T10" i="22"/>
  <c r="U10" i="22"/>
  <c r="V10" i="22"/>
  <c r="H11" i="22"/>
  <c r="I11" i="22"/>
  <c r="J11" i="22"/>
  <c r="K11" i="22"/>
  <c r="L11" i="22"/>
  <c r="M11" i="22"/>
  <c r="N11" i="22"/>
  <c r="O11" i="22"/>
  <c r="P11" i="22"/>
  <c r="AJ11" i="22" s="1"/>
  <c r="Q11" i="22"/>
  <c r="R11" i="22"/>
  <c r="S11" i="22"/>
  <c r="T11" i="22"/>
  <c r="U11" i="22"/>
  <c r="V11" i="22"/>
  <c r="H12" i="22"/>
  <c r="I12" i="22"/>
  <c r="J12" i="22"/>
  <c r="K12" i="22"/>
  <c r="L12" i="22"/>
  <c r="M12" i="22"/>
  <c r="AG12" i="22" s="1"/>
  <c r="N12" i="22"/>
  <c r="O12" i="22"/>
  <c r="AI12" i="22" s="1"/>
  <c r="P12" i="22"/>
  <c r="Q12" i="22"/>
  <c r="R12" i="22"/>
  <c r="S12" i="22"/>
  <c r="T12" i="22"/>
  <c r="U12" i="22"/>
  <c r="V12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AP13" i="22" s="1"/>
  <c r="H14" i="22"/>
  <c r="I14" i="22"/>
  <c r="J14" i="22"/>
  <c r="K14" i="22"/>
  <c r="L14" i="22"/>
  <c r="M14" i="22"/>
  <c r="N14" i="22"/>
  <c r="O14" i="22"/>
  <c r="P14" i="22"/>
  <c r="Q14" i="22"/>
  <c r="R14" i="22"/>
  <c r="S14" i="22"/>
  <c r="AN14" i="22" s="1"/>
  <c r="T14" i="22"/>
  <c r="U14" i="22"/>
  <c r="AO14" i="22" s="1"/>
  <c r="V14" i="22"/>
  <c r="H15" i="22"/>
  <c r="I15" i="22"/>
  <c r="J15" i="22"/>
  <c r="K15" i="22"/>
  <c r="L15" i="22"/>
  <c r="M15" i="22"/>
  <c r="N15" i="22"/>
  <c r="O15" i="22"/>
  <c r="P15" i="22"/>
  <c r="AJ15" i="22" s="1"/>
  <c r="Q15" i="22"/>
  <c r="R15" i="22"/>
  <c r="AL15" i="22" s="1"/>
  <c r="S15" i="22"/>
  <c r="T15" i="22"/>
  <c r="U15" i="22"/>
  <c r="V15" i="22"/>
  <c r="H16" i="22"/>
  <c r="I16" i="22"/>
  <c r="J16" i="22"/>
  <c r="K16" i="22"/>
  <c r="L16" i="22"/>
  <c r="M16" i="22"/>
  <c r="AG16" i="22" s="1"/>
  <c r="N16" i="22"/>
  <c r="O16" i="22"/>
  <c r="P16" i="22"/>
  <c r="Q16" i="22"/>
  <c r="R16" i="22"/>
  <c r="S16" i="22"/>
  <c r="T16" i="22"/>
  <c r="U16" i="22"/>
  <c r="V16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AP17" i="22" s="1"/>
  <c r="H18" i="22"/>
  <c r="I18" i="22"/>
  <c r="J18" i="22"/>
  <c r="K18" i="22"/>
  <c r="L18" i="22"/>
  <c r="M18" i="22"/>
  <c r="N18" i="22"/>
  <c r="O18" i="22"/>
  <c r="P18" i="22"/>
  <c r="Q18" i="22"/>
  <c r="R18" i="22"/>
  <c r="S18" i="22"/>
  <c r="AM18" i="22" s="1"/>
  <c r="T18" i="22"/>
  <c r="U18" i="22"/>
  <c r="AO18" i="22" s="1"/>
  <c r="V18" i="22"/>
  <c r="H19" i="22"/>
  <c r="I19" i="22"/>
  <c r="J19" i="22"/>
  <c r="K19" i="22"/>
  <c r="L19" i="22"/>
  <c r="M19" i="22"/>
  <c r="N19" i="22"/>
  <c r="O19" i="22"/>
  <c r="P19" i="22"/>
  <c r="AJ19" i="22" s="1"/>
  <c r="Q19" i="22"/>
  <c r="R19" i="22"/>
  <c r="S19" i="22"/>
  <c r="T19" i="22"/>
  <c r="U19" i="22"/>
  <c r="V19" i="22"/>
  <c r="H20" i="22"/>
  <c r="I20" i="22"/>
  <c r="J20" i="22"/>
  <c r="K20" i="22"/>
  <c r="L20" i="22"/>
  <c r="M20" i="22"/>
  <c r="AH20" i="22" s="1"/>
  <c r="N20" i="22"/>
  <c r="O20" i="22"/>
  <c r="P20" i="22"/>
  <c r="Q20" i="22"/>
  <c r="R20" i="22"/>
  <c r="S20" i="22"/>
  <c r="T20" i="22"/>
  <c r="U20" i="22"/>
  <c r="V20" i="22"/>
  <c r="H21" i="22"/>
  <c r="I21" i="22"/>
  <c r="J21" i="22"/>
  <c r="AE21" i="22" s="1"/>
  <c r="K21" i="22"/>
  <c r="L21" i="22"/>
  <c r="M21" i="22"/>
  <c r="N21" i="22"/>
  <c r="O21" i="22"/>
  <c r="P21" i="22"/>
  <c r="Q21" i="22"/>
  <c r="R21" i="22"/>
  <c r="S21" i="22"/>
  <c r="T21" i="22"/>
  <c r="U21" i="22"/>
  <c r="V21" i="22"/>
  <c r="AP21" i="22" s="1"/>
  <c r="H22" i="22"/>
  <c r="I22" i="22"/>
  <c r="J22" i="22"/>
  <c r="K22" i="22"/>
  <c r="L22" i="22"/>
  <c r="M22" i="22"/>
  <c r="N22" i="22"/>
  <c r="O22" i="22"/>
  <c r="P22" i="22"/>
  <c r="Q22" i="22"/>
  <c r="R22" i="22"/>
  <c r="S22" i="22"/>
  <c r="AN22" i="22" s="1"/>
  <c r="T22" i="22"/>
  <c r="U22" i="22"/>
  <c r="AO22" i="22" s="1"/>
  <c r="V22" i="22"/>
  <c r="H23" i="22"/>
  <c r="I23" i="22"/>
  <c r="J23" i="22"/>
  <c r="K23" i="22"/>
  <c r="L23" i="22"/>
  <c r="M23" i="22"/>
  <c r="N23" i="22"/>
  <c r="O23" i="22"/>
  <c r="P23" i="22"/>
  <c r="AK23" i="22" s="1"/>
  <c r="Q23" i="22"/>
  <c r="R23" i="22"/>
  <c r="S23" i="22"/>
  <c r="T23" i="22"/>
  <c r="U23" i="22"/>
  <c r="V23" i="22"/>
  <c r="H24" i="22"/>
  <c r="I24" i="22"/>
  <c r="J24" i="22"/>
  <c r="K24" i="22"/>
  <c r="L24" i="22"/>
  <c r="M24" i="22"/>
  <c r="AG24" i="22" s="1"/>
  <c r="N24" i="22"/>
  <c r="O24" i="22"/>
  <c r="P24" i="22"/>
  <c r="Q24" i="22"/>
  <c r="R24" i="22"/>
  <c r="S24" i="22"/>
  <c r="T24" i="22"/>
  <c r="U24" i="22"/>
  <c r="V24" i="22"/>
  <c r="H25" i="22"/>
  <c r="I25" i="22"/>
  <c r="J25" i="22"/>
  <c r="AD25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AP25" i="22" s="1"/>
  <c r="H26" i="22"/>
  <c r="I26" i="22"/>
  <c r="AC26" i="22" s="1"/>
  <c r="J26" i="22"/>
  <c r="K26" i="22"/>
  <c r="L26" i="22"/>
  <c r="M26" i="22"/>
  <c r="N26" i="22"/>
  <c r="O26" i="22"/>
  <c r="P26" i="22"/>
  <c r="Q26" i="22"/>
  <c r="R26" i="22"/>
  <c r="S26" i="22"/>
  <c r="AM26" i="22" s="1"/>
  <c r="T26" i="22"/>
  <c r="U26" i="22"/>
  <c r="V26" i="22"/>
  <c r="H27" i="22"/>
  <c r="I27" i="22"/>
  <c r="J27" i="22"/>
  <c r="K27" i="22"/>
  <c r="L27" i="22"/>
  <c r="M27" i="22"/>
  <c r="N27" i="22"/>
  <c r="O27" i="22"/>
  <c r="P27" i="22"/>
  <c r="AJ27" i="22" s="1"/>
  <c r="Q27" i="22"/>
  <c r="R27" i="22"/>
  <c r="S27" i="22"/>
  <c r="T27" i="22"/>
  <c r="U27" i="22"/>
  <c r="V27" i="22"/>
  <c r="H28" i="22"/>
  <c r="I28" i="22"/>
  <c r="J28" i="22"/>
  <c r="K28" i="22"/>
  <c r="L28" i="22"/>
  <c r="M28" i="22"/>
  <c r="AH28" i="22" s="1"/>
  <c r="N28" i="22"/>
  <c r="O28" i="22"/>
  <c r="P28" i="22"/>
  <c r="Q28" i="22"/>
  <c r="R28" i="22"/>
  <c r="S28" i="22"/>
  <c r="T28" i="22"/>
  <c r="U28" i="22"/>
  <c r="V28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AP29" i="22" s="1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H31" i="22"/>
  <c r="I31" i="22"/>
  <c r="J31" i="22"/>
  <c r="K31" i="22"/>
  <c r="L31" i="22"/>
  <c r="M31" i="22"/>
  <c r="N31" i="22"/>
  <c r="O31" i="22"/>
  <c r="P31" i="22"/>
  <c r="Q31" i="22"/>
  <c r="R31" i="22"/>
  <c r="AL31" i="22" s="1"/>
  <c r="S31" i="22"/>
  <c r="T31" i="22"/>
  <c r="U31" i="22"/>
  <c r="V31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H33" i="22"/>
  <c r="I33" i="22"/>
  <c r="J33" i="22"/>
  <c r="AD33" i="22" s="1"/>
  <c r="K33" i="22"/>
  <c r="L33" i="22"/>
  <c r="M33" i="22"/>
  <c r="N33" i="22"/>
  <c r="O33" i="22"/>
  <c r="P33" i="22"/>
  <c r="Q33" i="22"/>
  <c r="R33" i="22"/>
  <c r="S33" i="22"/>
  <c r="T33" i="22"/>
  <c r="U33" i="22"/>
  <c r="V33" i="22"/>
  <c r="AP33" i="22" s="1"/>
  <c r="H34" i="22"/>
  <c r="I34" i="22"/>
  <c r="J34" i="22"/>
  <c r="K34" i="22"/>
  <c r="L34" i="22"/>
  <c r="M34" i="22"/>
  <c r="N34" i="22"/>
  <c r="O34" i="22"/>
  <c r="P34" i="22"/>
  <c r="Q34" i="22"/>
  <c r="R34" i="22"/>
  <c r="S34" i="22"/>
  <c r="AM34" i="22" s="1"/>
  <c r="T34" i="22"/>
  <c r="U34" i="22"/>
  <c r="V34" i="22"/>
  <c r="H35" i="22"/>
  <c r="I35" i="22"/>
  <c r="J35" i="22"/>
  <c r="K35" i="22"/>
  <c r="L35" i="22"/>
  <c r="M35" i="22"/>
  <c r="N35" i="22"/>
  <c r="O35" i="22"/>
  <c r="P35" i="22"/>
  <c r="AK35" i="22" s="1"/>
  <c r="Q35" i="22"/>
  <c r="R35" i="22"/>
  <c r="S35" i="22"/>
  <c r="T35" i="22"/>
  <c r="U35" i="22"/>
  <c r="V35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H37" i="22"/>
  <c r="I37" i="22"/>
  <c r="J37" i="22"/>
  <c r="AE37" i="22" s="1"/>
  <c r="K37" i="22"/>
  <c r="L37" i="22"/>
  <c r="M37" i="22"/>
  <c r="N37" i="22"/>
  <c r="O37" i="22"/>
  <c r="P37" i="22"/>
  <c r="Q37" i="22"/>
  <c r="R37" i="22"/>
  <c r="S37" i="22"/>
  <c r="T37" i="22"/>
  <c r="U37" i="22"/>
  <c r="V37" i="22"/>
  <c r="AP37" i="22" s="1"/>
  <c r="H38" i="22"/>
  <c r="I38" i="22"/>
  <c r="J38" i="22"/>
  <c r="K38" i="22"/>
  <c r="L38" i="22"/>
  <c r="M38" i="22"/>
  <c r="N38" i="22"/>
  <c r="O38" i="22"/>
  <c r="P38" i="22"/>
  <c r="Q38" i="22"/>
  <c r="R38" i="22"/>
  <c r="S38" i="22"/>
  <c r="AM38" i="22" s="1"/>
  <c r="T38" i="22"/>
  <c r="U38" i="22"/>
  <c r="AO38" i="22" s="1"/>
  <c r="V38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H42" i="22"/>
  <c r="I42" i="22"/>
  <c r="AC42" i="22" s="1"/>
  <c r="J42" i="22"/>
  <c r="K42" i="22"/>
  <c r="L42" i="22"/>
  <c r="M42" i="22"/>
  <c r="N42" i="22"/>
  <c r="O42" i="22"/>
  <c r="P42" i="22"/>
  <c r="Q42" i="22"/>
  <c r="R42" i="22"/>
  <c r="S42" i="22"/>
  <c r="T42" i="22"/>
  <c r="U42" i="22"/>
  <c r="AO42" i="22" s="1"/>
  <c r="V42" i="22"/>
  <c r="H43" i="22"/>
  <c r="I43" i="22"/>
  <c r="J43" i="22"/>
  <c r="K43" i="22"/>
  <c r="L43" i="22"/>
  <c r="M43" i="22"/>
  <c r="N43" i="22"/>
  <c r="O43" i="22"/>
  <c r="P43" i="22"/>
  <c r="AJ43" i="22" s="1"/>
  <c r="Q43" i="22"/>
  <c r="R43" i="22"/>
  <c r="S43" i="22"/>
  <c r="T43" i="22"/>
  <c r="U43" i="22"/>
  <c r="V43" i="22"/>
  <c r="H44" i="22"/>
  <c r="I44" i="22"/>
  <c r="J44" i="22"/>
  <c r="K44" i="22"/>
  <c r="L44" i="22"/>
  <c r="M44" i="22"/>
  <c r="AG44" i="22" s="1"/>
  <c r="N44" i="22"/>
  <c r="O44" i="22"/>
  <c r="P44" i="22"/>
  <c r="Q44" i="22"/>
  <c r="R44" i="22"/>
  <c r="S44" i="22"/>
  <c r="T44" i="22"/>
  <c r="U44" i="22"/>
  <c r="V44" i="22"/>
  <c r="H45" i="22"/>
  <c r="I45" i="22"/>
  <c r="J45" i="22"/>
  <c r="K45" i="22"/>
  <c r="L45" i="22"/>
  <c r="AF45" i="22" s="1"/>
  <c r="M45" i="22"/>
  <c r="N45" i="22"/>
  <c r="O45" i="22"/>
  <c r="P45" i="22"/>
  <c r="Q45" i="22"/>
  <c r="R45" i="22"/>
  <c r="S45" i="22"/>
  <c r="T45" i="22"/>
  <c r="U45" i="22"/>
  <c r="V45" i="22"/>
  <c r="AP45" i="22" s="1"/>
  <c r="H46" i="22"/>
  <c r="I46" i="22"/>
  <c r="AD46" i="22" s="1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H47" i="22"/>
  <c r="I47" i="22"/>
  <c r="J47" i="22"/>
  <c r="K47" i="22"/>
  <c r="L47" i="22"/>
  <c r="M47" i="22"/>
  <c r="N47" i="22"/>
  <c r="O47" i="22"/>
  <c r="P47" i="22"/>
  <c r="AK47" i="22" s="1"/>
  <c r="Q47" i="22"/>
  <c r="R47" i="22"/>
  <c r="AL47" i="22" s="1"/>
  <c r="S47" i="22"/>
  <c r="T47" i="22"/>
  <c r="U47" i="22"/>
  <c r="V47" i="22"/>
  <c r="H48" i="22"/>
  <c r="I48" i="22"/>
  <c r="J48" i="22"/>
  <c r="K48" i="22"/>
  <c r="L48" i="22"/>
  <c r="M48" i="22"/>
  <c r="AH48" i="22" s="1"/>
  <c r="N48" i="22"/>
  <c r="O48" i="22"/>
  <c r="P48" i="22"/>
  <c r="Q48" i="22"/>
  <c r="R48" i="22"/>
  <c r="S48" i="22"/>
  <c r="T48" i="22"/>
  <c r="U48" i="22"/>
  <c r="V48" i="22"/>
  <c r="H49" i="22"/>
  <c r="I49" i="22"/>
  <c r="J49" i="22"/>
  <c r="AE49" i="22" s="1"/>
  <c r="K49" i="22"/>
  <c r="L49" i="22"/>
  <c r="M49" i="22"/>
  <c r="N49" i="22"/>
  <c r="O49" i="22"/>
  <c r="P49" i="22"/>
  <c r="Q49" i="22"/>
  <c r="R49" i="22"/>
  <c r="S49" i="22"/>
  <c r="T49" i="22"/>
  <c r="U49" i="22"/>
  <c r="V49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AM50" i="22" s="1"/>
  <c r="T50" i="22"/>
  <c r="U50" i="22"/>
  <c r="V50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H52" i="22"/>
  <c r="I52" i="22"/>
  <c r="J52" i="22"/>
  <c r="K52" i="22"/>
  <c r="L52" i="22"/>
  <c r="M52" i="22"/>
  <c r="AH52" i="22" s="1"/>
  <c r="N52" i="22"/>
  <c r="O52" i="22"/>
  <c r="P52" i="22"/>
  <c r="Q52" i="22"/>
  <c r="R52" i="22"/>
  <c r="S52" i="22"/>
  <c r="T52" i="22"/>
  <c r="U52" i="22"/>
  <c r="V52" i="22"/>
  <c r="H53" i="22"/>
  <c r="I53" i="22"/>
  <c r="J53" i="22"/>
  <c r="AD53" i="22" s="1"/>
  <c r="K53" i="22"/>
  <c r="L53" i="22"/>
  <c r="M53" i="22"/>
  <c r="N53" i="22"/>
  <c r="O53" i="22"/>
  <c r="P53" i="22"/>
  <c r="Q53" i="22"/>
  <c r="R53" i="22"/>
  <c r="S53" i="22"/>
  <c r="T53" i="22"/>
  <c r="U53" i="22"/>
  <c r="V53" i="22"/>
  <c r="AP53" i="22" s="1"/>
  <c r="H54" i="22"/>
  <c r="I54" i="22"/>
  <c r="J54" i="22"/>
  <c r="K54" i="22"/>
  <c r="L54" i="22"/>
  <c r="M54" i="22"/>
  <c r="N54" i="22"/>
  <c r="O54" i="22"/>
  <c r="P54" i="22"/>
  <c r="Q54" i="22"/>
  <c r="R54" i="22"/>
  <c r="S54" i="22"/>
  <c r="AM54" i="22" s="1"/>
  <c r="T54" i="22"/>
  <c r="U54" i="22"/>
  <c r="V54" i="22"/>
  <c r="H55" i="22"/>
  <c r="I55" i="22"/>
  <c r="J55" i="22"/>
  <c r="K55" i="22"/>
  <c r="L55" i="22"/>
  <c r="M55" i="22"/>
  <c r="N55" i="22"/>
  <c r="O55" i="22"/>
  <c r="P55" i="22"/>
  <c r="AJ55" i="22" s="1"/>
  <c r="Q55" i="22"/>
  <c r="R55" i="22"/>
  <c r="S55" i="22"/>
  <c r="T55" i="22"/>
  <c r="U55" i="22"/>
  <c r="V55" i="22"/>
  <c r="H56" i="22"/>
  <c r="I56" i="22"/>
  <c r="J56" i="22"/>
  <c r="K56" i="22"/>
  <c r="L56" i="22"/>
  <c r="M56" i="22"/>
  <c r="AH56" i="22" s="1"/>
  <c r="N56" i="22"/>
  <c r="O56" i="22"/>
  <c r="P56" i="22"/>
  <c r="Q56" i="22"/>
  <c r="R56" i="22"/>
  <c r="S56" i="22"/>
  <c r="T56" i="22"/>
  <c r="U56" i="22"/>
  <c r="V56" i="22"/>
  <c r="H57" i="22"/>
  <c r="I57" i="22"/>
  <c r="J57" i="22"/>
  <c r="K57" i="22"/>
  <c r="L57" i="22"/>
  <c r="AF57" i="22" s="1"/>
  <c r="M57" i="22"/>
  <c r="N57" i="22"/>
  <c r="O57" i="22"/>
  <c r="P57" i="22"/>
  <c r="Q57" i="22"/>
  <c r="R57" i="22"/>
  <c r="S57" i="22"/>
  <c r="T57" i="22"/>
  <c r="U57" i="22"/>
  <c r="V57" i="22"/>
  <c r="AP57" i="22" s="1"/>
  <c r="H58" i="22"/>
  <c r="I58" i="22"/>
  <c r="J58" i="22"/>
  <c r="K58" i="22"/>
  <c r="L58" i="22"/>
  <c r="M58" i="22"/>
  <c r="N58" i="22"/>
  <c r="O58" i="22"/>
  <c r="P58" i="22"/>
  <c r="Q58" i="22"/>
  <c r="R58" i="22"/>
  <c r="S58" i="22"/>
  <c r="AM58" i="22" s="1"/>
  <c r="T58" i="22"/>
  <c r="U58" i="22"/>
  <c r="V58" i="22"/>
  <c r="H59" i="22"/>
  <c r="I59" i="22"/>
  <c r="J59" i="22"/>
  <c r="K59" i="22"/>
  <c r="L59" i="22"/>
  <c r="M59" i="22"/>
  <c r="N59" i="22"/>
  <c r="O59" i="22"/>
  <c r="P59" i="22"/>
  <c r="AJ59" i="22" s="1"/>
  <c r="Q59" i="22"/>
  <c r="R59" i="22"/>
  <c r="AM59" i="22" s="1"/>
  <c r="S59" i="22"/>
  <c r="T59" i="22"/>
  <c r="U59" i="22"/>
  <c r="V59" i="22"/>
  <c r="H60" i="22"/>
  <c r="I60" i="22"/>
  <c r="J60" i="22"/>
  <c r="K60" i="22"/>
  <c r="L60" i="22"/>
  <c r="M60" i="22"/>
  <c r="AH60" i="22" s="1"/>
  <c r="N60" i="22"/>
  <c r="O60" i="22"/>
  <c r="P60" i="22"/>
  <c r="Q60" i="22"/>
  <c r="R60" i="22"/>
  <c r="S60" i="22"/>
  <c r="T60" i="22"/>
  <c r="U60" i="22"/>
  <c r="V60" i="22"/>
  <c r="H61" i="22"/>
  <c r="I61" i="22"/>
  <c r="J61" i="22"/>
  <c r="AD61" i="22" s="1"/>
  <c r="K61" i="22"/>
  <c r="L61" i="22"/>
  <c r="M61" i="22"/>
  <c r="N61" i="22"/>
  <c r="O61" i="22"/>
  <c r="P61" i="22"/>
  <c r="Q61" i="22"/>
  <c r="R61" i="22"/>
  <c r="S61" i="22"/>
  <c r="T61" i="22"/>
  <c r="U61" i="22"/>
  <c r="V61" i="22"/>
  <c r="AP61" i="22" s="1"/>
  <c r="H62" i="22"/>
  <c r="I62" i="22"/>
  <c r="J62" i="22"/>
  <c r="K62" i="22"/>
  <c r="L62" i="22"/>
  <c r="M62" i="22"/>
  <c r="N62" i="22"/>
  <c r="O62" i="22"/>
  <c r="P62" i="22"/>
  <c r="Q62" i="22"/>
  <c r="R62" i="22"/>
  <c r="S62" i="22"/>
  <c r="AM62" i="22" s="1"/>
  <c r="T62" i="22"/>
  <c r="U62" i="22"/>
  <c r="V62" i="22"/>
  <c r="H63" i="22"/>
  <c r="I63" i="22"/>
  <c r="J63" i="22"/>
  <c r="K63" i="22"/>
  <c r="L63" i="22"/>
  <c r="M63" i="22"/>
  <c r="N63" i="22"/>
  <c r="O63" i="22"/>
  <c r="P63" i="22"/>
  <c r="AK63" i="22" s="1"/>
  <c r="Q63" i="22"/>
  <c r="R63" i="22"/>
  <c r="S63" i="22"/>
  <c r="T63" i="22"/>
  <c r="U63" i="22"/>
  <c r="V63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H65" i="22"/>
  <c r="I65" i="22"/>
  <c r="J65" i="22"/>
  <c r="AD65" i="22" s="1"/>
  <c r="K65" i="22"/>
  <c r="L65" i="22"/>
  <c r="M65" i="22"/>
  <c r="N65" i="22"/>
  <c r="O65" i="22"/>
  <c r="P65" i="22"/>
  <c r="Q65" i="22"/>
  <c r="R65" i="22"/>
  <c r="S65" i="22"/>
  <c r="T65" i="22"/>
  <c r="U65" i="22"/>
  <c r="V65" i="22"/>
  <c r="AP65" i="22" s="1"/>
  <c r="H66" i="22"/>
  <c r="I66" i="22"/>
  <c r="J66" i="22"/>
  <c r="K66" i="22"/>
  <c r="L66" i="22"/>
  <c r="M66" i="22"/>
  <c r="N66" i="22"/>
  <c r="O66" i="22"/>
  <c r="P66" i="22"/>
  <c r="Q66" i="22"/>
  <c r="R66" i="22"/>
  <c r="S66" i="22"/>
  <c r="AM66" i="22" s="1"/>
  <c r="T66" i="22"/>
  <c r="U66" i="22"/>
  <c r="AO66" i="22" s="1"/>
  <c r="V66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H68" i="22"/>
  <c r="I68" i="22"/>
  <c r="J68" i="22"/>
  <c r="K68" i="22"/>
  <c r="L68" i="22"/>
  <c r="M68" i="22"/>
  <c r="AG68" i="22" s="1"/>
  <c r="N68" i="22"/>
  <c r="O68" i="22"/>
  <c r="P68" i="22"/>
  <c r="Q68" i="22"/>
  <c r="R68" i="22"/>
  <c r="S68" i="22"/>
  <c r="T68" i="22"/>
  <c r="U68" i="22"/>
  <c r="V68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AP69" i="22" s="1"/>
  <c r="H70" i="22"/>
  <c r="I70" i="22"/>
  <c r="AC70" i="22" s="1"/>
  <c r="J70" i="22"/>
  <c r="K70" i="22"/>
  <c r="L70" i="22"/>
  <c r="M70" i="22"/>
  <c r="N70" i="22"/>
  <c r="O70" i="22"/>
  <c r="P70" i="22"/>
  <c r="Q70" i="22"/>
  <c r="R70" i="22"/>
  <c r="S70" i="22"/>
  <c r="AN70" i="22" s="1"/>
  <c r="T70" i="22"/>
  <c r="U70" i="22"/>
  <c r="AO70" i="22" s="1"/>
  <c r="V70" i="22"/>
  <c r="H71" i="22"/>
  <c r="I71" i="22"/>
  <c r="J71" i="22"/>
  <c r="K71" i="22"/>
  <c r="L71" i="22"/>
  <c r="M71" i="22"/>
  <c r="N71" i="22"/>
  <c r="O71" i="22"/>
  <c r="P71" i="22"/>
  <c r="AJ71" i="22" s="1"/>
  <c r="Q71" i="22"/>
  <c r="R71" i="22"/>
  <c r="S71" i="22"/>
  <c r="T71" i="22"/>
  <c r="U71" i="22"/>
  <c r="V71" i="22"/>
  <c r="H72" i="22"/>
  <c r="I72" i="22"/>
  <c r="J72" i="22"/>
  <c r="K72" i="22"/>
  <c r="L72" i="22"/>
  <c r="M72" i="22"/>
  <c r="AH72" i="22" s="1"/>
  <c r="N72" i="22"/>
  <c r="O72" i="22"/>
  <c r="P72" i="22"/>
  <c r="Q72" i="22"/>
  <c r="R72" i="22"/>
  <c r="S72" i="22"/>
  <c r="T72" i="22"/>
  <c r="U72" i="22"/>
  <c r="V72" i="22"/>
  <c r="H73" i="22"/>
  <c r="I73" i="22"/>
  <c r="J73" i="22"/>
  <c r="AD73" i="22" s="1"/>
  <c r="K73" i="22"/>
  <c r="L73" i="22"/>
  <c r="M73" i="22"/>
  <c r="N73" i="22"/>
  <c r="O73" i="22"/>
  <c r="P73" i="22"/>
  <c r="Q73" i="22"/>
  <c r="R73" i="22"/>
  <c r="S73" i="22"/>
  <c r="T73" i="22"/>
  <c r="U73" i="22"/>
  <c r="V73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AM74" i="22" s="1"/>
  <c r="T74" i="22"/>
  <c r="U74" i="22"/>
  <c r="V74" i="22"/>
  <c r="H75" i="22"/>
  <c r="I75" i="22"/>
  <c r="J75" i="22"/>
  <c r="K75" i="22"/>
  <c r="L75" i="22"/>
  <c r="M75" i="22"/>
  <c r="N75" i="22"/>
  <c r="O75" i="22"/>
  <c r="P75" i="22"/>
  <c r="AK75" i="22" s="1"/>
  <c r="Q75" i="22"/>
  <c r="R75" i="22"/>
  <c r="S75" i="22"/>
  <c r="T75" i="22"/>
  <c r="U75" i="22"/>
  <c r="V75" i="22"/>
  <c r="H76" i="22"/>
  <c r="I76" i="22"/>
  <c r="J76" i="22"/>
  <c r="K76" i="22"/>
  <c r="L76" i="22"/>
  <c r="M76" i="22"/>
  <c r="AG76" i="22" s="1"/>
  <c r="N76" i="22"/>
  <c r="O76" i="22"/>
  <c r="P76" i="22"/>
  <c r="Q76" i="22"/>
  <c r="R76" i="22"/>
  <c r="S76" i="22"/>
  <c r="T76" i="22"/>
  <c r="U76" i="22"/>
  <c r="V76" i="22"/>
  <c r="H77" i="22"/>
  <c r="I77" i="22"/>
  <c r="J77" i="22"/>
  <c r="AE77" i="22" s="1"/>
  <c r="K77" i="22"/>
  <c r="L77" i="22"/>
  <c r="AF77" i="22" s="1"/>
  <c r="M77" i="22"/>
  <c r="N77" i="22"/>
  <c r="O77" i="22"/>
  <c r="P77" i="22"/>
  <c r="Q77" i="22"/>
  <c r="R77" i="22"/>
  <c r="S77" i="22"/>
  <c r="T77" i="22"/>
  <c r="U77" i="22"/>
  <c r="V77" i="22"/>
  <c r="AP77" i="22" s="1"/>
  <c r="H78" i="22"/>
  <c r="I78" i="22"/>
  <c r="J78" i="22"/>
  <c r="K78" i="22"/>
  <c r="L78" i="22"/>
  <c r="M78" i="22"/>
  <c r="N78" i="22"/>
  <c r="O78" i="22"/>
  <c r="P78" i="22"/>
  <c r="Q78" i="22"/>
  <c r="R78" i="22"/>
  <c r="S78" i="22"/>
  <c r="AM78" i="22" s="1"/>
  <c r="T78" i="22"/>
  <c r="U78" i="22"/>
  <c r="AO78" i="22" s="1"/>
  <c r="V78" i="22"/>
  <c r="H79" i="22"/>
  <c r="I79" i="22"/>
  <c r="J79" i="22"/>
  <c r="K79" i="22"/>
  <c r="L79" i="22"/>
  <c r="M79" i="22"/>
  <c r="N79" i="22"/>
  <c r="O79" i="22"/>
  <c r="P79" i="22"/>
  <c r="AK79" i="22" s="1"/>
  <c r="Q79" i="22"/>
  <c r="R79" i="22"/>
  <c r="S79" i="22"/>
  <c r="T79" i="22"/>
  <c r="U79" i="22"/>
  <c r="V79" i="22"/>
  <c r="H80" i="22"/>
  <c r="I80" i="22"/>
  <c r="J80" i="22"/>
  <c r="K80" i="22"/>
  <c r="L80" i="22"/>
  <c r="M80" i="22"/>
  <c r="N80" i="22"/>
  <c r="O80" i="22"/>
  <c r="P80" i="22"/>
  <c r="Q80" i="22"/>
  <c r="R80" i="22"/>
  <c r="S80" i="22"/>
  <c r="T80" i="22"/>
  <c r="U80" i="22"/>
  <c r="V80" i="22"/>
  <c r="H81" i="22"/>
  <c r="I81" i="22"/>
  <c r="J81" i="22"/>
  <c r="AE81" i="22" s="1"/>
  <c r="K81" i="22"/>
  <c r="L81" i="22"/>
  <c r="M81" i="22"/>
  <c r="N81" i="22"/>
  <c r="O81" i="22"/>
  <c r="P81" i="22"/>
  <c r="Q81" i="22"/>
  <c r="R81" i="22"/>
  <c r="S81" i="22"/>
  <c r="T81" i="22"/>
  <c r="U81" i="22"/>
  <c r="V81" i="22"/>
  <c r="AP81" i="22" s="1"/>
  <c r="H82" i="22"/>
  <c r="I82" i="22"/>
  <c r="J82" i="22"/>
  <c r="K82" i="22"/>
  <c r="L82" i="22"/>
  <c r="M82" i="22"/>
  <c r="N82" i="22"/>
  <c r="O82" i="22"/>
  <c r="P82" i="22"/>
  <c r="Q82" i="22"/>
  <c r="R82" i="22"/>
  <c r="S82" i="22"/>
  <c r="T82" i="22"/>
  <c r="U82" i="22"/>
  <c r="V82" i="22"/>
  <c r="H83" i="22"/>
  <c r="I83" i="22"/>
  <c r="J83" i="22"/>
  <c r="K83" i="22"/>
  <c r="L83" i="22"/>
  <c r="M83" i="22"/>
  <c r="N83" i="22"/>
  <c r="O83" i="22"/>
  <c r="P83" i="22"/>
  <c r="AJ83" i="22" s="1"/>
  <c r="Q83" i="22"/>
  <c r="R83" i="22"/>
  <c r="S83" i="22"/>
  <c r="T83" i="22"/>
  <c r="U83" i="22"/>
  <c r="V83" i="22"/>
  <c r="H84" i="22"/>
  <c r="I84" i="22"/>
  <c r="J84" i="22"/>
  <c r="K84" i="22"/>
  <c r="L84" i="22"/>
  <c r="M84" i="22"/>
  <c r="AG84" i="22" s="1"/>
  <c r="N84" i="22"/>
  <c r="O84" i="22"/>
  <c r="P84" i="22"/>
  <c r="Q84" i="22"/>
  <c r="R84" i="22"/>
  <c r="S84" i="22"/>
  <c r="T84" i="22"/>
  <c r="U84" i="22"/>
  <c r="V84" i="22"/>
  <c r="H85" i="22"/>
  <c r="I85" i="22"/>
  <c r="J85" i="22"/>
  <c r="AD85" i="22" s="1"/>
  <c r="K85" i="22"/>
  <c r="L85" i="22"/>
  <c r="M85" i="22"/>
  <c r="N85" i="22"/>
  <c r="O85" i="22"/>
  <c r="P85" i="22"/>
  <c r="Q85" i="22"/>
  <c r="R85" i="22"/>
  <c r="S85" i="22"/>
  <c r="T85" i="22"/>
  <c r="U85" i="22"/>
  <c r="V85" i="22"/>
  <c r="AP85" i="22" s="1"/>
  <c r="H86" i="22"/>
  <c r="I86" i="22"/>
  <c r="J86" i="22"/>
  <c r="K86" i="22"/>
  <c r="L86" i="22"/>
  <c r="M86" i="22"/>
  <c r="N86" i="22"/>
  <c r="O86" i="22"/>
  <c r="P86" i="22"/>
  <c r="Q86" i="22"/>
  <c r="R86" i="22"/>
  <c r="S86" i="22"/>
  <c r="T86" i="22"/>
  <c r="U86" i="22"/>
  <c r="AO86" i="22" s="1"/>
  <c r="V86" i="22"/>
  <c r="H87" i="22"/>
  <c r="I87" i="22"/>
  <c r="J87" i="22"/>
  <c r="K87" i="22"/>
  <c r="L87" i="22"/>
  <c r="M87" i="22"/>
  <c r="N87" i="22"/>
  <c r="O87" i="22"/>
  <c r="P87" i="22"/>
  <c r="AJ87" i="22" s="1"/>
  <c r="Q87" i="22"/>
  <c r="R87" i="22"/>
  <c r="S87" i="22"/>
  <c r="T87" i="22"/>
  <c r="U87" i="22"/>
  <c r="V87" i="22"/>
  <c r="H88" i="22"/>
  <c r="I88" i="22"/>
  <c r="J88" i="22"/>
  <c r="K88" i="22"/>
  <c r="L88" i="22"/>
  <c r="M88" i="22"/>
  <c r="AH88" i="22" s="1"/>
  <c r="N88" i="22"/>
  <c r="O88" i="22"/>
  <c r="P88" i="22"/>
  <c r="Q88" i="22"/>
  <c r="R88" i="22"/>
  <c r="S88" i="22"/>
  <c r="T88" i="22"/>
  <c r="U88" i="22"/>
  <c r="V88" i="22"/>
  <c r="H89" i="22"/>
  <c r="I89" i="22"/>
  <c r="J89" i="22"/>
  <c r="AE89" i="22" s="1"/>
  <c r="K89" i="22"/>
  <c r="L89" i="22"/>
  <c r="AG89" i="22" s="1"/>
  <c r="M89" i="22"/>
  <c r="N89" i="22"/>
  <c r="O89" i="22"/>
  <c r="P89" i="22"/>
  <c r="Q89" i="22"/>
  <c r="R89" i="22"/>
  <c r="S89" i="22"/>
  <c r="T89" i="22"/>
  <c r="U89" i="22"/>
  <c r="V89" i="22"/>
  <c r="AP89" i="22" s="1"/>
  <c r="H90" i="22"/>
  <c r="I90" i="22"/>
  <c r="J90" i="22"/>
  <c r="K90" i="22"/>
  <c r="L90" i="22"/>
  <c r="M90" i="22"/>
  <c r="N90" i="22"/>
  <c r="O90" i="22"/>
  <c r="P90" i="22"/>
  <c r="Q90" i="22"/>
  <c r="R90" i="22"/>
  <c r="S90" i="22"/>
  <c r="AN90" i="22" s="1"/>
  <c r="T90" i="22"/>
  <c r="U90" i="22"/>
  <c r="V90" i="22"/>
  <c r="H91" i="22"/>
  <c r="I91" i="22"/>
  <c r="J91" i="22"/>
  <c r="K91" i="22"/>
  <c r="L91" i="22"/>
  <c r="M91" i="22"/>
  <c r="N91" i="22"/>
  <c r="O91" i="22"/>
  <c r="P91" i="22"/>
  <c r="AJ91" i="22" s="1"/>
  <c r="Q91" i="22"/>
  <c r="R91" i="22"/>
  <c r="S91" i="22"/>
  <c r="T91" i="22"/>
  <c r="U91" i="22"/>
  <c r="V91" i="22"/>
  <c r="H92" i="22"/>
  <c r="I92" i="22"/>
  <c r="J92" i="22"/>
  <c r="K92" i="22"/>
  <c r="L92" i="22"/>
  <c r="M92" i="22"/>
  <c r="AH92" i="22" s="1"/>
  <c r="N92" i="22"/>
  <c r="O92" i="22"/>
  <c r="P92" i="22"/>
  <c r="Q92" i="22"/>
  <c r="R92" i="22"/>
  <c r="S92" i="22"/>
  <c r="T92" i="22"/>
  <c r="U92" i="22"/>
  <c r="V92" i="22"/>
  <c r="H93" i="22"/>
  <c r="I93" i="22"/>
  <c r="J93" i="22"/>
  <c r="AE93" i="22" s="1"/>
  <c r="K93" i="22"/>
  <c r="L93" i="22"/>
  <c r="M93" i="22"/>
  <c r="N93" i="22"/>
  <c r="O93" i="22"/>
  <c r="P93" i="22"/>
  <c r="Q93" i="22"/>
  <c r="R93" i="22"/>
  <c r="S93" i="22"/>
  <c r="T93" i="22"/>
  <c r="U93" i="22"/>
  <c r="V93" i="22"/>
  <c r="AP93" i="22" s="1"/>
  <c r="H94" i="22"/>
  <c r="I94" i="22"/>
  <c r="J94" i="22"/>
  <c r="K94" i="22"/>
  <c r="L94" i="22"/>
  <c r="M94" i="22"/>
  <c r="N94" i="22"/>
  <c r="O94" i="22"/>
  <c r="P94" i="22"/>
  <c r="Q94" i="22"/>
  <c r="R94" i="22"/>
  <c r="S94" i="22"/>
  <c r="T94" i="22"/>
  <c r="U94" i="22"/>
  <c r="V94" i="22"/>
  <c r="H95" i="22"/>
  <c r="I95" i="22"/>
  <c r="J95" i="22"/>
  <c r="K95" i="22"/>
  <c r="L95" i="22"/>
  <c r="M95" i="22"/>
  <c r="N95" i="22"/>
  <c r="O95" i="22"/>
  <c r="P95" i="22"/>
  <c r="Q95" i="22"/>
  <c r="R95" i="22"/>
  <c r="S95" i="22"/>
  <c r="T95" i="22"/>
  <c r="U95" i="22"/>
  <c r="V95" i="22"/>
  <c r="H96" i="22"/>
  <c r="I96" i="22"/>
  <c r="J96" i="22"/>
  <c r="K96" i="22"/>
  <c r="L96" i="22"/>
  <c r="M96" i="22"/>
  <c r="AG96" i="22" s="1"/>
  <c r="N96" i="22"/>
  <c r="O96" i="22"/>
  <c r="P96" i="22"/>
  <c r="Q96" i="22"/>
  <c r="R96" i="22"/>
  <c r="S96" i="22"/>
  <c r="T96" i="22"/>
  <c r="U96" i="22"/>
  <c r="V96" i="22"/>
  <c r="H97" i="22"/>
  <c r="I97" i="22"/>
  <c r="J97" i="22"/>
  <c r="AD97" i="22" s="1"/>
  <c r="K97" i="22"/>
  <c r="L97" i="22"/>
  <c r="M97" i="22"/>
  <c r="N97" i="22"/>
  <c r="O97" i="22"/>
  <c r="P97" i="22"/>
  <c r="Q97" i="22"/>
  <c r="R97" i="22"/>
  <c r="S97" i="22"/>
  <c r="T97" i="22"/>
  <c r="U97" i="22"/>
  <c r="V97" i="22"/>
  <c r="H98" i="22"/>
  <c r="I98" i="22"/>
  <c r="J98" i="22"/>
  <c r="K98" i="22"/>
  <c r="L98" i="22"/>
  <c r="M98" i="22"/>
  <c r="N98" i="22"/>
  <c r="O98" i="22"/>
  <c r="P98" i="22"/>
  <c r="Q98" i="22"/>
  <c r="R98" i="22"/>
  <c r="S98" i="22"/>
  <c r="AM98" i="22" s="1"/>
  <c r="T98" i="22"/>
  <c r="U98" i="22"/>
  <c r="V98" i="22"/>
  <c r="H99" i="22"/>
  <c r="I99" i="22"/>
  <c r="J99" i="22"/>
  <c r="K99" i="22"/>
  <c r="L99" i="22"/>
  <c r="M99" i="22"/>
  <c r="N99" i="22"/>
  <c r="O99" i="22"/>
  <c r="P99" i="22"/>
  <c r="Q99" i="22"/>
  <c r="R99" i="22"/>
  <c r="S99" i="22"/>
  <c r="T99" i="22"/>
  <c r="U99" i="22"/>
  <c r="V99" i="22"/>
  <c r="H100" i="22"/>
  <c r="I100" i="22"/>
  <c r="J100" i="22"/>
  <c r="K100" i="22"/>
  <c r="L100" i="22"/>
  <c r="M100" i="22"/>
  <c r="AH100" i="22" s="1"/>
  <c r="N100" i="22"/>
  <c r="O100" i="22"/>
  <c r="P100" i="22"/>
  <c r="Q100" i="22"/>
  <c r="R100" i="22"/>
  <c r="S100" i="22"/>
  <c r="T100" i="22"/>
  <c r="U100" i="22"/>
  <c r="V100" i="22"/>
  <c r="H101" i="22"/>
  <c r="I101" i="22"/>
  <c r="J101" i="22"/>
  <c r="AD101" i="22" s="1"/>
  <c r="K101" i="22"/>
  <c r="L101" i="22"/>
  <c r="M101" i="22"/>
  <c r="N101" i="22"/>
  <c r="O101" i="22"/>
  <c r="P101" i="22"/>
  <c r="Q101" i="22"/>
  <c r="R101" i="22"/>
  <c r="S101" i="22"/>
  <c r="T101" i="22"/>
  <c r="U101" i="22"/>
  <c r="V101" i="22"/>
  <c r="AP101" i="22" s="1"/>
  <c r="H102" i="22"/>
  <c r="I102" i="22"/>
  <c r="J102" i="22"/>
  <c r="K102" i="22"/>
  <c r="L102" i="22"/>
  <c r="M102" i="22"/>
  <c r="N102" i="22"/>
  <c r="O102" i="22"/>
  <c r="P102" i="22"/>
  <c r="Q102" i="22"/>
  <c r="R102" i="22"/>
  <c r="S102" i="22"/>
  <c r="AM102" i="22" s="1"/>
  <c r="T102" i="22"/>
  <c r="U102" i="22"/>
  <c r="V102" i="22"/>
  <c r="H103" i="22"/>
  <c r="I103" i="22"/>
  <c r="J103" i="22"/>
  <c r="K103" i="22"/>
  <c r="L103" i="22"/>
  <c r="M103" i="22"/>
  <c r="N103" i="22"/>
  <c r="O103" i="22"/>
  <c r="P103" i="22"/>
  <c r="Q103" i="22"/>
  <c r="R103" i="22"/>
  <c r="S103" i="22"/>
  <c r="T103" i="22"/>
  <c r="U103" i="22"/>
  <c r="V103" i="22"/>
  <c r="H104" i="22"/>
  <c r="I104" i="22"/>
  <c r="J104" i="22"/>
  <c r="K104" i="22"/>
  <c r="L104" i="22"/>
  <c r="M104" i="22"/>
  <c r="AG104" i="22" s="1"/>
  <c r="N104" i="22"/>
  <c r="O104" i="22"/>
  <c r="P104" i="22"/>
  <c r="Q104" i="22"/>
  <c r="R104" i="22"/>
  <c r="S104" i="22"/>
  <c r="T104" i="22"/>
  <c r="U104" i="22"/>
  <c r="V104" i="22"/>
  <c r="H105" i="22"/>
  <c r="I105" i="22"/>
  <c r="J105" i="22"/>
  <c r="AE105" i="22" s="1"/>
  <c r="K105" i="22"/>
  <c r="L105" i="22"/>
  <c r="M105" i="22"/>
  <c r="N105" i="22"/>
  <c r="O105" i="22"/>
  <c r="P105" i="22"/>
  <c r="Q105" i="22"/>
  <c r="R105" i="22"/>
  <c r="S105" i="22"/>
  <c r="T105" i="22"/>
  <c r="U105" i="22"/>
  <c r="V105" i="22"/>
  <c r="H106" i="22"/>
  <c r="I106" i="22"/>
  <c r="AC106" i="22" s="1"/>
  <c r="J106" i="22"/>
  <c r="K106" i="22"/>
  <c r="L106" i="22"/>
  <c r="M106" i="22"/>
  <c r="N106" i="22"/>
  <c r="O106" i="22"/>
  <c r="P106" i="22"/>
  <c r="Q106" i="22"/>
  <c r="R106" i="22"/>
  <c r="S106" i="22"/>
  <c r="AM106" i="22" s="1"/>
  <c r="T106" i="22"/>
  <c r="U106" i="22"/>
  <c r="V106" i="22"/>
  <c r="H107" i="22"/>
  <c r="I107" i="22"/>
  <c r="J107" i="22"/>
  <c r="K107" i="22"/>
  <c r="L107" i="22"/>
  <c r="M107" i="22"/>
  <c r="N107" i="22"/>
  <c r="O107" i="22"/>
  <c r="P107" i="22"/>
  <c r="AJ107" i="22" s="1"/>
  <c r="Q107" i="22"/>
  <c r="R107" i="22"/>
  <c r="AL107" i="22" s="1"/>
  <c r="S107" i="22"/>
  <c r="T107" i="22"/>
  <c r="U107" i="22"/>
  <c r="V107" i="22"/>
  <c r="H108" i="22"/>
  <c r="I108" i="22"/>
  <c r="J108" i="22"/>
  <c r="K108" i="22"/>
  <c r="L108" i="22"/>
  <c r="M108" i="22"/>
  <c r="N108" i="22"/>
  <c r="O108" i="22"/>
  <c r="AJ108" i="22" s="1"/>
  <c r="P108" i="22"/>
  <c r="Q108" i="22"/>
  <c r="R108" i="22"/>
  <c r="S108" i="22"/>
  <c r="T108" i="22"/>
  <c r="U108" i="22"/>
  <c r="V108" i="22"/>
  <c r="H109" i="22"/>
  <c r="I109" i="22"/>
  <c r="J109" i="22"/>
  <c r="AD109" i="22" s="1"/>
  <c r="K109" i="22"/>
  <c r="L109" i="22"/>
  <c r="M109" i="22"/>
  <c r="N109" i="22"/>
  <c r="O109" i="22"/>
  <c r="P109" i="22"/>
  <c r="Q109" i="22"/>
  <c r="R109" i="22"/>
  <c r="S109" i="22"/>
  <c r="T109" i="22"/>
  <c r="U109" i="22"/>
  <c r="V109" i="22"/>
  <c r="H110" i="22"/>
  <c r="I110" i="22"/>
  <c r="J110" i="22"/>
  <c r="K110" i="22"/>
  <c r="L110" i="22"/>
  <c r="M110" i="22"/>
  <c r="N110" i="22"/>
  <c r="O110" i="22"/>
  <c r="P110" i="22"/>
  <c r="Q110" i="22"/>
  <c r="R110" i="22"/>
  <c r="S110" i="22"/>
  <c r="AN110" i="22" s="1"/>
  <c r="T110" i="22"/>
  <c r="U110" i="22"/>
  <c r="V110" i="22"/>
  <c r="H111" i="22"/>
  <c r="I111" i="22"/>
  <c r="J111" i="22"/>
  <c r="K111" i="22"/>
  <c r="L111" i="22"/>
  <c r="M111" i="22"/>
  <c r="N111" i="22"/>
  <c r="O111" i="22"/>
  <c r="P111" i="22"/>
  <c r="Q111" i="22"/>
  <c r="R111" i="22"/>
  <c r="S111" i="22"/>
  <c r="T111" i="22"/>
  <c r="U111" i="22"/>
  <c r="V111" i="22"/>
  <c r="H112" i="22"/>
  <c r="I112" i="22"/>
  <c r="J112" i="22"/>
  <c r="K112" i="22"/>
  <c r="L112" i="22"/>
  <c r="M112" i="22"/>
  <c r="N112" i="22"/>
  <c r="O112" i="22"/>
  <c r="P112" i="22"/>
  <c r="Q112" i="22"/>
  <c r="R112" i="22"/>
  <c r="S112" i="22"/>
  <c r="T112" i="22"/>
  <c r="U112" i="22"/>
  <c r="V112" i="22"/>
  <c r="H113" i="22"/>
  <c r="I113" i="22"/>
  <c r="J113" i="22"/>
  <c r="AE113" i="22" s="1"/>
  <c r="K113" i="22"/>
  <c r="L113" i="22"/>
  <c r="M113" i="22"/>
  <c r="N113" i="22"/>
  <c r="O113" i="22"/>
  <c r="P113" i="22"/>
  <c r="Q113" i="22"/>
  <c r="R113" i="22"/>
  <c r="S113" i="22"/>
  <c r="T113" i="22"/>
  <c r="U113" i="22"/>
  <c r="V113" i="22"/>
  <c r="AP113" i="22" s="1"/>
  <c r="H114" i="22"/>
  <c r="I114" i="22"/>
  <c r="J114" i="22"/>
  <c r="K114" i="22"/>
  <c r="L114" i="22"/>
  <c r="M114" i="22"/>
  <c r="N114" i="22"/>
  <c r="O114" i="22"/>
  <c r="P114" i="22"/>
  <c r="Q114" i="22"/>
  <c r="R114" i="22"/>
  <c r="S114" i="22"/>
  <c r="AN114" i="22" s="1"/>
  <c r="T114" i="22"/>
  <c r="U114" i="22"/>
  <c r="V114" i="22"/>
  <c r="H115" i="22"/>
  <c r="I115" i="22"/>
  <c r="J115" i="22"/>
  <c r="K115" i="22"/>
  <c r="L115" i="22"/>
  <c r="M115" i="22"/>
  <c r="N115" i="22"/>
  <c r="O115" i="22"/>
  <c r="P115" i="22"/>
  <c r="AK115" i="22" s="1"/>
  <c r="Q115" i="22"/>
  <c r="R115" i="22"/>
  <c r="AL115" i="22" s="1"/>
  <c r="S115" i="22"/>
  <c r="T115" i="22"/>
  <c r="U115" i="22"/>
  <c r="V115" i="22"/>
  <c r="H116" i="22"/>
  <c r="I116" i="22"/>
  <c r="J116" i="22"/>
  <c r="K116" i="22"/>
  <c r="L116" i="22"/>
  <c r="M116" i="22"/>
  <c r="N116" i="22"/>
  <c r="O116" i="22"/>
  <c r="P116" i="22"/>
  <c r="Q116" i="22"/>
  <c r="R116" i="22"/>
  <c r="S116" i="22"/>
  <c r="T116" i="22"/>
  <c r="U116" i="22"/>
  <c r="V116" i="22"/>
  <c r="H117" i="22"/>
  <c r="I117" i="22"/>
  <c r="J117" i="22"/>
  <c r="AD117" i="22" s="1"/>
  <c r="K117" i="22"/>
  <c r="L117" i="22"/>
  <c r="M117" i="22"/>
  <c r="N117" i="22"/>
  <c r="O117" i="22"/>
  <c r="P117" i="22"/>
  <c r="Q117" i="22"/>
  <c r="R117" i="22"/>
  <c r="S117" i="22"/>
  <c r="T117" i="22"/>
  <c r="U117" i="22"/>
  <c r="V117" i="22"/>
  <c r="H118" i="22"/>
  <c r="I118" i="22"/>
  <c r="J118" i="22"/>
  <c r="K118" i="22"/>
  <c r="L118" i="22"/>
  <c r="M118" i="22"/>
  <c r="N118" i="22"/>
  <c r="O118" i="22"/>
  <c r="P118" i="22"/>
  <c r="Q118" i="22"/>
  <c r="R118" i="22"/>
  <c r="S118" i="22"/>
  <c r="AM118" i="22" s="1"/>
  <c r="T118" i="22"/>
  <c r="U118" i="22"/>
  <c r="V118" i="22"/>
  <c r="H119" i="22"/>
  <c r="I119" i="22"/>
  <c r="J119" i="22"/>
  <c r="K119" i="22"/>
  <c r="L119" i="22"/>
  <c r="M119" i="22"/>
  <c r="N119" i="22"/>
  <c r="O119" i="22"/>
  <c r="P119" i="22"/>
  <c r="AJ119" i="22" s="1"/>
  <c r="Q119" i="22"/>
  <c r="R119" i="22"/>
  <c r="AL119" i="22" s="1"/>
  <c r="S119" i="22"/>
  <c r="T119" i="22"/>
  <c r="U119" i="22"/>
  <c r="V119" i="22"/>
  <c r="H120" i="22"/>
  <c r="I120" i="22"/>
  <c r="J120" i="22"/>
  <c r="K120" i="22"/>
  <c r="L120" i="22"/>
  <c r="M120" i="22"/>
  <c r="AG120" i="22" s="1"/>
  <c r="N120" i="22"/>
  <c r="O120" i="22"/>
  <c r="P120" i="22"/>
  <c r="Q120" i="22"/>
  <c r="R120" i="22"/>
  <c r="S120" i="22"/>
  <c r="T120" i="22"/>
  <c r="U120" i="22"/>
  <c r="V120" i="22"/>
  <c r="H121" i="22"/>
  <c r="I121" i="22"/>
  <c r="J121" i="22"/>
  <c r="AE121" i="22" s="1"/>
  <c r="K121" i="22"/>
  <c r="L121" i="22"/>
  <c r="M121" i="22"/>
  <c r="N121" i="22"/>
  <c r="O121" i="22"/>
  <c r="P121" i="22"/>
  <c r="Q121" i="22"/>
  <c r="R121" i="22"/>
  <c r="S121" i="22"/>
  <c r="T121" i="22"/>
  <c r="U121" i="22"/>
  <c r="V121" i="22"/>
  <c r="AP121" i="22" s="1"/>
  <c r="H122" i="22"/>
  <c r="I122" i="22"/>
  <c r="J122" i="22"/>
  <c r="K122" i="22"/>
  <c r="L122" i="22"/>
  <c r="M122" i="22"/>
  <c r="N122" i="22"/>
  <c r="O122" i="22"/>
  <c r="P122" i="22"/>
  <c r="Q122" i="22"/>
  <c r="R122" i="22"/>
  <c r="S122" i="22"/>
  <c r="AM122" i="22" s="1"/>
  <c r="T122" i="22"/>
  <c r="U122" i="22"/>
  <c r="V122" i="22"/>
  <c r="H123" i="22"/>
  <c r="I123" i="22"/>
  <c r="J123" i="22"/>
  <c r="K123" i="22"/>
  <c r="L123" i="22"/>
  <c r="M123" i="22"/>
  <c r="N123" i="22"/>
  <c r="O123" i="22"/>
  <c r="P123" i="22"/>
  <c r="AK123" i="22" s="1"/>
  <c r="Q123" i="22"/>
  <c r="R123" i="22"/>
  <c r="S123" i="22"/>
  <c r="T123" i="22"/>
  <c r="U123" i="22"/>
  <c r="V123" i="22"/>
  <c r="H124" i="22"/>
  <c r="I124" i="22"/>
  <c r="J124" i="22"/>
  <c r="K124" i="22"/>
  <c r="L124" i="22"/>
  <c r="M124" i="22"/>
  <c r="AH124" i="22" s="1"/>
  <c r="N124" i="22"/>
  <c r="O124" i="22"/>
  <c r="P124" i="22"/>
  <c r="Q124" i="22"/>
  <c r="R124" i="22"/>
  <c r="S124" i="22"/>
  <c r="T124" i="22"/>
  <c r="U124" i="22"/>
  <c r="V124" i="22"/>
  <c r="H125" i="22"/>
  <c r="I125" i="22"/>
  <c r="J125" i="22"/>
  <c r="K125" i="22"/>
  <c r="L125" i="22"/>
  <c r="M125" i="22"/>
  <c r="N125" i="22"/>
  <c r="O125" i="22"/>
  <c r="P125" i="22"/>
  <c r="Q125" i="22"/>
  <c r="R125" i="22"/>
  <c r="S125" i="22"/>
  <c r="T125" i="22"/>
  <c r="U125" i="22"/>
  <c r="V125" i="22"/>
  <c r="AP125" i="22" s="1"/>
  <c r="H126" i="22"/>
  <c r="I126" i="22"/>
  <c r="J126" i="22"/>
  <c r="K126" i="22"/>
  <c r="L126" i="22"/>
  <c r="M126" i="22"/>
  <c r="N126" i="22"/>
  <c r="O126" i="22"/>
  <c r="P126" i="22"/>
  <c r="Q126" i="22"/>
  <c r="R126" i="22"/>
  <c r="S126" i="22"/>
  <c r="AM126" i="22" s="1"/>
  <c r="T126" i="22"/>
  <c r="U126" i="22"/>
  <c r="AP126" i="22" s="1"/>
  <c r="V126" i="22"/>
  <c r="H127" i="22"/>
  <c r="I127" i="22"/>
  <c r="J127" i="22"/>
  <c r="K127" i="22"/>
  <c r="L127" i="22"/>
  <c r="M127" i="22"/>
  <c r="N127" i="22"/>
  <c r="O127" i="22"/>
  <c r="P127" i="22"/>
  <c r="AJ127" i="22" s="1"/>
  <c r="Q127" i="22"/>
  <c r="R127" i="22"/>
  <c r="AL127" i="22" s="1"/>
  <c r="S127" i="22"/>
  <c r="T127" i="22"/>
  <c r="U127" i="22"/>
  <c r="V127" i="22"/>
  <c r="H128" i="22"/>
  <c r="I128" i="22"/>
  <c r="J128" i="22"/>
  <c r="K128" i="22"/>
  <c r="L128" i="22"/>
  <c r="M128" i="22"/>
  <c r="N128" i="22"/>
  <c r="O128" i="22"/>
  <c r="P128" i="22"/>
  <c r="Q128" i="22"/>
  <c r="R128" i="22"/>
  <c r="S128" i="22"/>
  <c r="T128" i="22"/>
  <c r="U128" i="22"/>
  <c r="V128" i="22"/>
  <c r="H129" i="22"/>
  <c r="I129" i="22"/>
  <c r="J129" i="22"/>
  <c r="AD129" i="22" s="1"/>
  <c r="K129" i="22"/>
  <c r="L129" i="22"/>
  <c r="M129" i="22"/>
  <c r="N129" i="22"/>
  <c r="O129" i="22"/>
  <c r="P129" i="22"/>
  <c r="Q129" i="22"/>
  <c r="R129" i="22"/>
  <c r="S129" i="22"/>
  <c r="T129" i="22"/>
  <c r="U129" i="22"/>
  <c r="V129" i="22"/>
  <c r="AP129" i="22" s="1"/>
  <c r="H130" i="22"/>
  <c r="I130" i="22"/>
  <c r="J130" i="22"/>
  <c r="K130" i="22"/>
  <c r="L130" i="22"/>
  <c r="M130" i="22"/>
  <c r="N130" i="22"/>
  <c r="O130" i="22"/>
  <c r="P130" i="22"/>
  <c r="Q130" i="22"/>
  <c r="R130" i="22"/>
  <c r="S130" i="22"/>
  <c r="AN130" i="22" s="1"/>
  <c r="T130" i="22"/>
  <c r="U130" i="22"/>
  <c r="V130" i="22"/>
  <c r="H131" i="22"/>
  <c r="I131" i="22"/>
  <c r="J131" i="22"/>
  <c r="K131" i="22"/>
  <c r="L131" i="22"/>
  <c r="M131" i="22"/>
  <c r="N131" i="22"/>
  <c r="O131" i="22"/>
  <c r="P131" i="22"/>
  <c r="AJ131" i="22" s="1"/>
  <c r="Q131" i="22"/>
  <c r="R131" i="22"/>
  <c r="S131" i="22"/>
  <c r="T131" i="22"/>
  <c r="U131" i="22"/>
  <c r="V131" i="22"/>
  <c r="H132" i="22"/>
  <c r="I132" i="22"/>
  <c r="J132" i="22"/>
  <c r="K132" i="22"/>
  <c r="L132" i="22"/>
  <c r="M132" i="22"/>
  <c r="AH132" i="22" s="1"/>
  <c r="N132" i="22"/>
  <c r="O132" i="22"/>
  <c r="P132" i="22"/>
  <c r="Q132" i="22"/>
  <c r="R132" i="22"/>
  <c r="S132" i="22"/>
  <c r="T132" i="22"/>
  <c r="U132" i="22"/>
  <c r="V132" i="22"/>
  <c r="H133" i="22"/>
  <c r="I133" i="22"/>
  <c r="J133" i="22"/>
  <c r="AE133" i="22" s="1"/>
  <c r="K133" i="22"/>
  <c r="L133" i="22"/>
  <c r="AF133" i="22" s="1"/>
  <c r="M133" i="22"/>
  <c r="N133" i="22"/>
  <c r="O133" i="22"/>
  <c r="P133" i="22"/>
  <c r="Q133" i="22"/>
  <c r="R133" i="22"/>
  <c r="S133" i="22"/>
  <c r="T133" i="22"/>
  <c r="U133" i="22"/>
  <c r="V133" i="22"/>
  <c r="AP133" i="22" s="1"/>
  <c r="H134" i="22"/>
  <c r="I134" i="22"/>
  <c r="AC134" i="22" s="1"/>
  <c r="J134" i="22"/>
  <c r="K134" i="22"/>
  <c r="L134" i="22"/>
  <c r="M134" i="22"/>
  <c r="N134" i="22"/>
  <c r="O134" i="22"/>
  <c r="P134" i="22"/>
  <c r="Q134" i="22"/>
  <c r="R134" i="22"/>
  <c r="S134" i="22"/>
  <c r="AN134" i="22" s="1"/>
  <c r="T134" i="22"/>
  <c r="U134" i="22"/>
  <c r="V134" i="22"/>
  <c r="H135" i="22"/>
  <c r="I135" i="22"/>
  <c r="J135" i="22"/>
  <c r="K135" i="22"/>
  <c r="L135" i="22"/>
  <c r="M135" i="22"/>
  <c r="N135" i="22"/>
  <c r="O135" i="22"/>
  <c r="P135" i="22"/>
  <c r="AK135" i="22" s="1"/>
  <c r="Q135" i="22"/>
  <c r="R135" i="22"/>
  <c r="S135" i="22"/>
  <c r="T135" i="22"/>
  <c r="U135" i="22"/>
  <c r="V135" i="22"/>
  <c r="H136" i="22"/>
  <c r="I136" i="22"/>
  <c r="J136" i="22"/>
  <c r="K136" i="22"/>
  <c r="L136" i="22"/>
  <c r="M136" i="22"/>
  <c r="N136" i="22"/>
  <c r="O136" i="22"/>
  <c r="P136" i="22"/>
  <c r="Q136" i="22"/>
  <c r="R136" i="22"/>
  <c r="S136" i="22"/>
  <c r="T136" i="22"/>
  <c r="U136" i="22"/>
  <c r="V136" i="22"/>
  <c r="H137" i="22"/>
  <c r="I137" i="22"/>
  <c r="J137" i="22"/>
  <c r="AE137" i="22" s="1"/>
  <c r="K137" i="22"/>
  <c r="L137" i="22"/>
  <c r="AF137" i="22" s="1"/>
  <c r="M137" i="22"/>
  <c r="N137" i="22"/>
  <c r="O137" i="22"/>
  <c r="P137" i="22"/>
  <c r="Q137" i="22"/>
  <c r="R137" i="22"/>
  <c r="S137" i="22"/>
  <c r="T137" i="22"/>
  <c r="U137" i="22"/>
  <c r="V137" i="22"/>
  <c r="AP137" i="22" s="1"/>
  <c r="H138" i="22"/>
  <c r="I138" i="22"/>
  <c r="J138" i="22"/>
  <c r="K138" i="22"/>
  <c r="L138" i="22"/>
  <c r="M138" i="22"/>
  <c r="N138" i="22"/>
  <c r="O138" i="22"/>
  <c r="P138" i="22"/>
  <c r="Q138" i="22"/>
  <c r="R138" i="22"/>
  <c r="S138" i="22"/>
  <c r="T138" i="22"/>
  <c r="U138" i="22"/>
  <c r="V138" i="22"/>
  <c r="H139" i="22"/>
  <c r="I139" i="22"/>
  <c r="J139" i="22"/>
  <c r="K139" i="22"/>
  <c r="L139" i="22"/>
  <c r="M139" i="22"/>
  <c r="N139" i="22"/>
  <c r="O139" i="22"/>
  <c r="P139" i="22"/>
  <c r="AK139" i="22" s="1"/>
  <c r="Q139" i="22"/>
  <c r="R139" i="22"/>
  <c r="S139" i="22"/>
  <c r="T139" i="22"/>
  <c r="U139" i="22"/>
  <c r="V139" i="22"/>
  <c r="H140" i="22"/>
  <c r="I140" i="22"/>
  <c r="J140" i="22"/>
  <c r="K140" i="22"/>
  <c r="L140" i="22"/>
  <c r="M140" i="22"/>
  <c r="N140" i="22"/>
  <c r="O140" i="22"/>
  <c r="P140" i="22"/>
  <c r="Q140" i="22"/>
  <c r="R140" i="22"/>
  <c r="S140" i="22"/>
  <c r="T140" i="22"/>
  <c r="U140" i="22"/>
  <c r="V140" i="22"/>
  <c r="H141" i="22"/>
  <c r="I141" i="22"/>
  <c r="J141" i="22"/>
  <c r="AE141" i="22" s="1"/>
  <c r="K141" i="22"/>
  <c r="L141" i="22"/>
  <c r="M141" i="22"/>
  <c r="N141" i="22"/>
  <c r="O141" i="22"/>
  <c r="P141" i="22"/>
  <c r="Q141" i="22"/>
  <c r="R141" i="22"/>
  <c r="S141" i="22"/>
  <c r="T141" i="22"/>
  <c r="U141" i="22"/>
  <c r="V141" i="22"/>
  <c r="AP141" i="22" s="1"/>
  <c r="H142" i="22"/>
  <c r="I142" i="22"/>
  <c r="J142" i="22"/>
  <c r="K142" i="22"/>
  <c r="L142" i="22"/>
  <c r="M142" i="22"/>
  <c r="N142" i="22"/>
  <c r="O142" i="22"/>
  <c r="P142" i="22"/>
  <c r="Q142" i="22"/>
  <c r="R142" i="22"/>
  <c r="S142" i="22"/>
  <c r="AM142" i="22" s="1"/>
  <c r="T142" i="22"/>
  <c r="U142" i="22"/>
  <c r="V142" i="22"/>
  <c r="H143" i="22"/>
  <c r="I143" i="22"/>
  <c r="J143" i="22"/>
  <c r="K143" i="22"/>
  <c r="L143" i="22"/>
  <c r="M143" i="22"/>
  <c r="N143" i="22"/>
  <c r="O143" i="22"/>
  <c r="P143" i="22"/>
  <c r="AJ143" i="22" s="1"/>
  <c r="Q143" i="22"/>
  <c r="R143" i="22"/>
  <c r="AL143" i="22" s="1"/>
  <c r="S143" i="22"/>
  <c r="T143" i="22"/>
  <c r="U143" i="22"/>
  <c r="V143" i="22"/>
  <c r="H144" i="22"/>
  <c r="I144" i="22"/>
  <c r="J144" i="22"/>
  <c r="K144" i="22"/>
  <c r="L144" i="22"/>
  <c r="M144" i="22"/>
  <c r="N144" i="22"/>
  <c r="O144" i="22"/>
  <c r="P144" i="22"/>
  <c r="Q144" i="22"/>
  <c r="R144" i="22"/>
  <c r="S144" i="22"/>
  <c r="T144" i="22"/>
  <c r="U144" i="22"/>
  <c r="V144" i="22"/>
  <c r="H145" i="22"/>
  <c r="I145" i="22"/>
  <c r="J145" i="22"/>
  <c r="AD145" i="22" s="1"/>
  <c r="K145" i="22"/>
  <c r="L145" i="22"/>
  <c r="M145" i="22"/>
  <c r="N145" i="22"/>
  <c r="O145" i="22"/>
  <c r="P145" i="22"/>
  <c r="Q145" i="22"/>
  <c r="R145" i="22"/>
  <c r="S145" i="22"/>
  <c r="T145" i="22"/>
  <c r="U145" i="22"/>
  <c r="V145" i="22"/>
  <c r="AP145" i="22" s="1"/>
  <c r="H146" i="22"/>
  <c r="I146" i="22"/>
  <c r="J146" i="22"/>
  <c r="K146" i="22"/>
  <c r="L146" i="22"/>
  <c r="M146" i="22"/>
  <c r="N146" i="22"/>
  <c r="O146" i="22"/>
  <c r="P146" i="22"/>
  <c r="Q146" i="22"/>
  <c r="R146" i="22"/>
  <c r="S146" i="22"/>
  <c r="AN146" i="22" s="1"/>
  <c r="T146" i="22"/>
  <c r="U146" i="22"/>
  <c r="V146" i="22"/>
  <c r="H147" i="22"/>
  <c r="I147" i="22"/>
  <c r="J147" i="22"/>
  <c r="K147" i="22"/>
  <c r="L147" i="22"/>
  <c r="M147" i="22"/>
  <c r="N147" i="22"/>
  <c r="O147" i="22"/>
  <c r="P147" i="22"/>
  <c r="AJ147" i="22" s="1"/>
  <c r="Q147" i="22"/>
  <c r="R147" i="22"/>
  <c r="S147" i="22"/>
  <c r="T147" i="22"/>
  <c r="U147" i="22"/>
  <c r="V147" i="22"/>
  <c r="H148" i="22"/>
  <c r="I148" i="22"/>
  <c r="J148" i="22"/>
  <c r="K148" i="22"/>
  <c r="L148" i="22"/>
  <c r="M148" i="22"/>
  <c r="AH148" i="22" s="1"/>
  <c r="N148" i="22"/>
  <c r="O148" i="22"/>
  <c r="P148" i="22"/>
  <c r="Q148" i="22"/>
  <c r="R148" i="22"/>
  <c r="S148" i="22"/>
  <c r="T148" i="22"/>
  <c r="U148" i="22"/>
  <c r="V148" i="22"/>
  <c r="H149" i="22"/>
  <c r="I149" i="22"/>
  <c r="J149" i="22"/>
  <c r="K149" i="22"/>
  <c r="L149" i="22"/>
  <c r="M149" i="22"/>
  <c r="N149" i="22"/>
  <c r="O149" i="22"/>
  <c r="P149" i="22"/>
  <c r="Q149" i="22"/>
  <c r="R149" i="22"/>
  <c r="S149" i="22"/>
  <c r="T149" i="22"/>
  <c r="U149" i="22"/>
  <c r="V149" i="22"/>
  <c r="AP149" i="22" s="1"/>
  <c r="H150" i="22"/>
  <c r="I150" i="22"/>
  <c r="J150" i="22"/>
  <c r="K150" i="22"/>
  <c r="L150" i="22"/>
  <c r="M150" i="22"/>
  <c r="N150" i="22"/>
  <c r="O150" i="22"/>
  <c r="P150" i="22"/>
  <c r="Q150" i="22"/>
  <c r="R150" i="22"/>
  <c r="S150" i="22"/>
  <c r="AN150" i="22" s="1"/>
  <c r="T150" i="22"/>
  <c r="U150" i="22"/>
  <c r="V150" i="22"/>
  <c r="H151" i="22"/>
  <c r="I151" i="22"/>
  <c r="J151" i="22"/>
  <c r="K151" i="22"/>
  <c r="L151" i="22"/>
  <c r="M151" i="22"/>
  <c r="N151" i="22"/>
  <c r="O151" i="22"/>
  <c r="P151" i="22"/>
  <c r="AJ151" i="22" s="1"/>
  <c r="Q151" i="22"/>
  <c r="R151" i="22"/>
  <c r="S151" i="22"/>
  <c r="T151" i="22"/>
  <c r="U151" i="22"/>
  <c r="V151" i="22"/>
  <c r="H152" i="22"/>
  <c r="I152" i="22"/>
  <c r="J152" i="22"/>
  <c r="K152" i="22"/>
  <c r="L152" i="22"/>
  <c r="M152" i="22"/>
  <c r="AG152" i="22" s="1"/>
  <c r="N152" i="22"/>
  <c r="O152" i="22"/>
  <c r="P152" i="22"/>
  <c r="Q152" i="22"/>
  <c r="R152" i="22"/>
  <c r="S152" i="22"/>
  <c r="T152" i="22"/>
  <c r="U152" i="22"/>
  <c r="V152" i="22"/>
  <c r="H153" i="22"/>
  <c r="I153" i="22"/>
  <c r="J153" i="22"/>
  <c r="AD153" i="22" s="1"/>
  <c r="K153" i="22"/>
  <c r="L153" i="22"/>
  <c r="M153" i="22"/>
  <c r="N153" i="22"/>
  <c r="O153" i="22"/>
  <c r="P153" i="22"/>
  <c r="Q153" i="22"/>
  <c r="R153" i="22"/>
  <c r="S153" i="22"/>
  <c r="T153" i="22"/>
  <c r="U153" i="22"/>
  <c r="V153" i="22"/>
  <c r="AP153" i="22" s="1"/>
  <c r="H154" i="22"/>
  <c r="I154" i="22"/>
  <c r="J154" i="22"/>
  <c r="K154" i="22"/>
  <c r="L154" i="22"/>
  <c r="M154" i="22"/>
  <c r="N154" i="22"/>
  <c r="O154" i="22"/>
  <c r="P154" i="22"/>
  <c r="Q154" i="22"/>
  <c r="R154" i="22"/>
  <c r="S154" i="22"/>
  <c r="AN154" i="22" s="1"/>
  <c r="T154" i="22"/>
  <c r="U154" i="22"/>
  <c r="V154" i="22"/>
  <c r="H155" i="22"/>
  <c r="I155" i="22"/>
  <c r="J155" i="22"/>
  <c r="K155" i="22"/>
  <c r="L155" i="22"/>
  <c r="M155" i="22"/>
  <c r="N155" i="22"/>
  <c r="O155" i="22"/>
  <c r="P155" i="22"/>
  <c r="Q155" i="22"/>
  <c r="R155" i="22"/>
  <c r="S155" i="22"/>
  <c r="T155" i="22"/>
  <c r="U155" i="22"/>
  <c r="V155" i="22"/>
  <c r="H156" i="22"/>
  <c r="I156" i="22"/>
  <c r="J156" i="22"/>
  <c r="K156" i="22"/>
  <c r="L156" i="22"/>
  <c r="M156" i="22"/>
  <c r="N156" i="22"/>
  <c r="O156" i="22"/>
  <c r="P156" i="22"/>
  <c r="Q156" i="22"/>
  <c r="R156" i="22"/>
  <c r="S156" i="22"/>
  <c r="T156" i="22"/>
  <c r="U156" i="22"/>
  <c r="V156" i="22"/>
  <c r="H157" i="22"/>
  <c r="I157" i="22"/>
  <c r="J157" i="22"/>
  <c r="AD157" i="22" s="1"/>
  <c r="K157" i="22"/>
  <c r="L157" i="22"/>
  <c r="M157" i="22"/>
  <c r="N157" i="22"/>
  <c r="O157" i="22"/>
  <c r="P157" i="22"/>
  <c r="Q157" i="22"/>
  <c r="R157" i="22"/>
  <c r="S157" i="22"/>
  <c r="T157" i="22"/>
  <c r="U157" i="22"/>
  <c r="V157" i="22"/>
  <c r="AP157" i="22" s="1"/>
  <c r="H158" i="22"/>
  <c r="I158" i="22"/>
  <c r="J158" i="22"/>
  <c r="K158" i="22"/>
  <c r="L158" i="22"/>
  <c r="M158" i="22"/>
  <c r="N158" i="22"/>
  <c r="O158" i="22"/>
  <c r="P158" i="22"/>
  <c r="Q158" i="22"/>
  <c r="R158" i="22"/>
  <c r="S158" i="22"/>
  <c r="AN158" i="22" s="1"/>
  <c r="T158" i="22"/>
  <c r="U158" i="22"/>
  <c r="V158" i="22"/>
  <c r="H159" i="22"/>
  <c r="I159" i="22"/>
  <c r="J159" i="22"/>
  <c r="K159" i="22"/>
  <c r="L159" i="22"/>
  <c r="M159" i="22"/>
  <c r="N159" i="22"/>
  <c r="O159" i="22"/>
  <c r="P159" i="22"/>
  <c r="Q159" i="22"/>
  <c r="R159" i="22"/>
  <c r="S159" i="22"/>
  <c r="T159" i="22"/>
  <c r="U159" i="22"/>
  <c r="V159" i="22"/>
  <c r="H160" i="22"/>
  <c r="I160" i="22"/>
  <c r="J160" i="22"/>
  <c r="K160" i="22"/>
  <c r="L160" i="22"/>
  <c r="M160" i="22"/>
  <c r="AH160" i="22" s="1"/>
  <c r="N160" i="22"/>
  <c r="O160" i="22"/>
  <c r="P160" i="22"/>
  <c r="Q160" i="22"/>
  <c r="R160" i="22"/>
  <c r="S160" i="22"/>
  <c r="T160" i="22"/>
  <c r="U160" i="22"/>
  <c r="V160" i="22"/>
  <c r="H161" i="22"/>
  <c r="I161" i="22"/>
  <c r="J161" i="22"/>
  <c r="AD161" i="22" s="1"/>
  <c r="K161" i="22"/>
  <c r="L161" i="22"/>
  <c r="M161" i="22"/>
  <c r="N161" i="22"/>
  <c r="O161" i="22"/>
  <c r="P161" i="22"/>
  <c r="Q161" i="22"/>
  <c r="R161" i="22"/>
  <c r="S161" i="22"/>
  <c r="T161" i="22"/>
  <c r="U161" i="22"/>
  <c r="V161" i="22"/>
  <c r="AP161" i="22" s="1"/>
  <c r="H162" i="22"/>
  <c r="I162" i="22"/>
  <c r="J162" i="22"/>
  <c r="K162" i="22"/>
  <c r="L162" i="22"/>
  <c r="M162" i="22"/>
  <c r="N162" i="22"/>
  <c r="O162" i="22"/>
  <c r="P162" i="22"/>
  <c r="Q162" i="22"/>
  <c r="R162" i="22"/>
  <c r="S162" i="22"/>
  <c r="AN162" i="22" s="1"/>
  <c r="T162" i="22"/>
  <c r="U162" i="22"/>
  <c r="V162" i="22"/>
  <c r="H163" i="22"/>
  <c r="I163" i="22"/>
  <c r="J163" i="22"/>
  <c r="K163" i="22"/>
  <c r="L163" i="22"/>
  <c r="M163" i="22"/>
  <c r="N163" i="22"/>
  <c r="O163" i="22"/>
  <c r="P163" i="22"/>
  <c r="Q163" i="22"/>
  <c r="R163" i="22"/>
  <c r="S163" i="22"/>
  <c r="T163" i="22"/>
  <c r="U163" i="22"/>
  <c r="V163" i="22"/>
  <c r="H164" i="22"/>
  <c r="I164" i="22"/>
  <c r="J164" i="22"/>
  <c r="K164" i="22"/>
  <c r="L164" i="22"/>
  <c r="M164" i="22"/>
  <c r="AG164" i="22" s="1"/>
  <c r="N164" i="22"/>
  <c r="O164" i="22"/>
  <c r="P164" i="22"/>
  <c r="Q164" i="22"/>
  <c r="R164" i="22"/>
  <c r="S164" i="22"/>
  <c r="T164" i="22"/>
  <c r="U164" i="22"/>
  <c r="V164" i="22"/>
  <c r="H165" i="22"/>
  <c r="I165" i="22"/>
  <c r="J165" i="22"/>
  <c r="AD165" i="22" s="1"/>
  <c r="K165" i="22"/>
  <c r="L165" i="22"/>
  <c r="M165" i="22"/>
  <c r="N165" i="22"/>
  <c r="O165" i="22"/>
  <c r="P165" i="22"/>
  <c r="Q165" i="22"/>
  <c r="R165" i="22"/>
  <c r="S165" i="22"/>
  <c r="T165" i="22"/>
  <c r="U165" i="22"/>
  <c r="V165" i="22"/>
  <c r="H166" i="22"/>
  <c r="I166" i="22"/>
  <c r="J166" i="22"/>
  <c r="K166" i="22"/>
  <c r="L166" i="22"/>
  <c r="M166" i="22"/>
  <c r="N166" i="22"/>
  <c r="O166" i="22"/>
  <c r="P166" i="22"/>
  <c r="Q166" i="22"/>
  <c r="R166" i="22"/>
  <c r="S166" i="22"/>
  <c r="T166" i="22"/>
  <c r="U166" i="22"/>
  <c r="V166" i="22"/>
  <c r="H167" i="22"/>
  <c r="I167" i="22"/>
  <c r="J167" i="22"/>
  <c r="K167" i="22"/>
  <c r="L167" i="22"/>
  <c r="M167" i="22"/>
  <c r="N167" i="22"/>
  <c r="O167" i="22"/>
  <c r="P167" i="22"/>
  <c r="AK167" i="22" s="1"/>
  <c r="Q167" i="22"/>
  <c r="R167" i="22"/>
  <c r="S167" i="22"/>
  <c r="T167" i="22"/>
  <c r="U167" i="22"/>
  <c r="V167" i="22"/>
  <c r="H168" i="22"/>
  <c r="I168" i="22"/>
  <c r="J168" i="22"/>
  <c r="K168" i="22"/>
  <c r="L168" i="22"/>
  <c r="M168" i="22"/>
  <c r="AG168" i="22" s="1"/>
  <c r="N168" i="22"/>
  <c r="O168" i="22"/>
  <c r="AJ168" i="22" s="1"/>
  <c r="P168" i="22"/>
  <c r="Q168" i="22"/>
  <c r="R168" i="22"/>
  <c r="S168" i="22"/>
  <c r="T168" i="22"/>
  <c r="U168" i="22"/>
  <c r="V168" i="22"/>
  <c r="H169" i="22"/>
  <c r="I169" i="22"/>
  <c r="J169" i="22"/>
  <c r="K169" i="22"/>
  <c r="L169" i="22"/>
  <c r="AG169" i="22" s="1"/>
  <c r="M169" i="22"/>
  <c r="N169" i="22"/>
  <c r="O169" i="22"/>
  <c r="P169" i="22"/>
  <c r="Q169" i="22"/>
  <c r="R169" i="22"/>
  <c r="S169" i="22"/>
  <c r="T169" i="22"/>
  <c r="U169" i="22"/>
  <c r="V169" i="22"/>
  <c r="H170" i="22"/>
  <c r="I170" i="22"/>
  <c r="J170" i="22"/>
  <c r="K170" i="22"/>
  <c r="L170" i="22"/>
  <c r="M170" i="22"/>
  <c r="N170" i="22"/>
  <c r="O170" i="22"/>
  <c r="P170" i="22"/>
  <c r="Q170" i="22"/>
  <c r="R170" i="22"/>
  <c r="S170" i="22"/>
  <c r="AM170" i="22" s="1"/>
  <c r="T170" i="22"/>
  <c r="U170" i="22"/>
  <c r="V170" i="22"/>
  <c r="H171" i="22"/>
  <c r="I171" i="22"/>
  <c r="J171" i="22"/>
  <c r="K171" i="22"/>
  <c r="L171" i="22"/>
  <c r="M171" i="22"/>
  <c r="N171" i="22"/>
  <c r="O171" i="22"/>
  <c r="P171" i="22"/>
  <c r="AJ171" i="22" s="1"/>
  <c r="Q171" i="22"/>
  <c r="R171" i="22"/>
  <c r="AL171" i="22" s="1"/>
  <c r="S171" i="22"/>
  <c r="T171" i="22"/>
  <c r="U171" i="22"/>
  <c r="V171" i="22"/>
  <c r="H172" i="22"/>
  <c r="I172" i="22"/>
  <c r="J172" i="22"/>
  <c r="K172" i="22"/>
  <c r="L172" i="22"/>
  <c r="M172" i="22"/>
  <c r="N172" i="22"/>
  <c r="O172" i="22"/>
  <c r="P172" i="22"/>
  <c r="Q172" i="22"/>
  <c r="R172" i="22"/>
  <c r="S172" i="22"/>
  <c r="T172" i="22"/>
  <c r="U172" i="22"/>
  <c r="V172" i="22"/>
  <c r="H173" i="22"/>
  <c r="I173" i="22"/>
  <c r="J173" i="22"/>
  <c r="AD173" i="22" s="1"/>
  <c r="K173" i="22"/>
  <c r="L173" i="22"/>
  <c r="M173" i="22"/>
  <c r="N173" i="22"/>
  <c r="O173" i="22"/>
  <c r="P173" i="22"/>
  <c r="Q173" i="22"/>
  <c r="R173" i="22"/>
  <c r="S173" i="22"/>
  <c r="T173" i="22"/>
  <c r="U173" i="22"/>
  <c r="V173" i="22"/>
  <c r="AP173" i="22" s="1"/>
  <c r="H174" i="22"/>
  <c r="I174" i="22"/>
  <c r="J174" i="22"/>
  <c r="K174" i="22"/>
  <c r="L174" i="22"/>
  <c r="M174" i="22"/>
  <c r="N174" i="22"/>
  <c r="O174" i="22"/>
  <c r="P174" i="22"/>
  <c r="Q174" i="22"/>
  <c r="R174" i="22"/>
  <c r="S174" i="22"/>
  <c r="AM174" i="22" s="1"/>
  <c r="T174" i="22"/>
  <c r="U174" i="22"/>
  <c r="V174" i="22"/>
  <c r="H175" i="22"/>
  <c r="I175" i="22"/>
  <c r="J175" i="22"/>
  <c r="K175" i="22"/>
  <c r="L175" i="22"/>
  <c r="M175" i="22"/>
  <c r="N175" i="22"/>
  <c r="O175" i="22"/>
  <c r="P175" i="22"/>
  <c r="AK175" i="22" s="1"/>
  <c r="Q175" i="22"/>
  <c r="R175" i="22"/>
  <c r="S175" i="22"/>
  <c r="T175" i="22"/>
  <c r="U175" i="22"/>
  <c r="V175" i="22"/>
  <c r="H176" i="22"/>
  <c r="I176" i="22"/>
  <c r="J176" i="22"/>
  <c r="K176" i="22"/>
  <c r="L176" i="22"/>
  <c r="M176" i="22"/>
  <c r="AH176" i="22" s="1"/>
  <c r="N176" i="22"/>
  <c r="O176" i="22"/>
  <c r="P176" i="22"/>
  <c r="Q176" i="22"/>
  <c r="R176" i="22"/>
  <c r="S176" i="22"/>
  <c r="T176" i="22"/>
  <c r="U176" i="22"/>
  <c r="V176" i="22"/>
  <c r="H177" i="22"/>
  <c r="I177" i="22"/>
  <c r="J177" i="22"/>
  <c r="AD177" i="22" s="1"/>
  <c r="K177" i="22"/>
  <c r="L177" i="22"/>
  <c r="M177" i="22"/>
  <c r="N177" i="22"/>
  <c r="O177" i="22"/>
  <c r="P177" i="22"/>
  <c r="Q177" i="22"/>
  <c r="R177" i="22"/>
  <c r="S177" i="22"/>
  <c r="T177" i="22"/>
  <c r="U177" i="22"/>
  <c r="V177" i="22"/>
  <c r="AP177" i="22" s="1"/>
  <c r="H178" i="22"/>
  <c r="I178" i="22"/>
  <c r="J178" i="22"/>
  <c r="K178" i="22"/>
  <c r="L178" i="22"/>
  <c r="M178" i="22"/>
  <c r="N178" i="22"/>
  <c r="O178" i="22"/>
  <c r="P178" i="22"/>
  <c r="Q178" i="22"/>
  <c r="R178" i="22"/>
  <c r="S178" i="22"/>
  <c r="AM178" i="22" s="1"/>
  <c r="T178" i="22"/>
  <c r="U178" i="22"/>
  <c r="V178" i="22"/>
  <c r="H179" i="22"/>
  <c r="I179" i="22"/>
  <c r="J179" i="22"/>
  <c r="K179" i="22"/>
  <c r="L179" i="22"/>
  <c r="M179" i="22"/>
  <c r="N179" i="22"/>
  <c r="O179" i="22"/>
  <c r="P179" i="22"/>
  <c r="AK179" i="22" s="1"/>
  <c r="Q179" i="22"/>
  <c r="R179" i="22"/>
  <c r="S179" i="22"/>
  <c r="T179" i="22"/>
  <c r="U179" i="22"/>
  <c r="V179" i="22"/>
  <c r="H180" i="22"/>
  <c r="I180" i="22"/>
  <c r="J180" i="22"/>
  <c r="K180" i="22"/>
  <c r="L180" i="22"/>
  <c r="M180" i="22"/>
  <c r="AH180" i="22" s="1"/>
  <c r="N180" i="22"/>
  <c r="O180" i="22"/>
  <c r="P180" i="22"/>
  <c r="Q180" i="22"/>
  <c r="R180" i="22"/>
  <c r="S180" i="22"/>
  <c r="T180" i="22"/>
  <c r="U180" i="22"/>
  <c r="V180" i="22"/>
  <c r="H181" i="22"/>
  <c r="I181" i="22"/>
  <c r="J181" i="22"/>
  <c r="AD181" i="22" s="1"/>
  <c r="K181" i="22"/>
  <c r="L181" i="22"/>
  <c r="M181" i="22"/>
  <c r="N181" i="22"/>
  <c r="O181" i="22"/>
  <c r="P181" i="22"/>
  <c r="Q181" i="22"/>
  <c r="R181" i="22"/>
  <c r="S181" i="22"/>
  <c r="T181" i="22"/>
  <c r="U181" i="22"/>
  <c r="V181" i="22"/>
  <c r="H182" i="22"/>
  <c r="I182" i="22"/>
  <c r="J182" i="22"/>
  <c r="K182" i="22"/>
  <c r="L182" i="22"/>
  <c r="M182" i="22"/>
  <c r="N182" i="22"/>
  <c r="O182" i="22"/>
  <c r="P182" i="22"/>
  <c r="Q182" i="22"/>
  <c r="R182" i="22"/>
  <c r="S182" i="22"/>
  <c r="AN182" i="22" s="1"/>
  <c r="T182" i="22"/>
  <c r="U182" i="22"/>
  <c r="V182" i="22"/>
  <c r="H183" i="22"/>
  <c r="I183" i="22"/>
  <c r="J183" i="22"/>
  <c r="K183" i="22"/>
  <c r="L183" i="22"/>
  <c r="M183" i="22"/>
  <c r="N183" i="22"/>
  <c r="O183" i="22"/>
  <c r="P183" i="22"/>
  <c r="AK183" i="22" s="1"/>
  <c r="Q183" i="22"/>
  <c r="R183" i="22"/>
  <c r="S183" i="22"/>
  <c r="T183" i="22"/>
  <c r="U183" i="22"/>
  <c r="V183" i="22"/>
  <c r="H184" i="22"/>
  <c r="I184" i="22"/>
  <c r="J184" i="22"/>
  <c r="K184" i="22"/>
  <c r="L184" i="22"/>
  <c r="M184" i="22"/>
  <c r="AG184" i="22" s="1"/>
  <c r="N184" i="22"/>
  <c r="O184" i="22"/>
  <c r="P184" i="22"/>
  <c r="Q184" i="22"/>
  <c r="R184" i="22"/>
  <c r="S184" i="22"/>
  <c r="T184" i="22"/>
  <c r="U184" i="22"/>
  <c r="V184" i="22"/>
  <c r="H185" i="22"/>
  <c r="I185" i="22"/>
  <c r="J185" i="22"/>
  <c r="AE185" i="22" s="1"/>
  <c r="K185" i="22"/>
  <c r="L185" i="22"/>
  <c r="M185" i="22"/>
  <c r="N185" i="22"/>
  <c r="O185" i="22"/>
  <c r="P185" i="22"/>
  <c r="Q185" i="22"/>
  <c r="R185" i="22"/>
  <c r="S185" i="22"/>
  <c r="T185" i="22"/>
  <c r="U185" i="22"/>
  <c r="V185" i="22"/>
  <c r="AP185" i="22" s="1"/>
  <c r="H186" i="22"/>
  <c r="I186" i="22"/>
  <c r="J186" i="22"/>
  <c r="K186" i="22"/>
  <c r="L186" i="22"/>
  <c r="M186" i="22"/>
  <c r="N186" i="22"/>
  <c r="O186" i="22"/>
  <c r="P186" i="22"/>
  <c r="Q186" i="22"/>
  <c r="R186" i="22"/>
  <c r="S186" i="22"/>
  <c r="AM186" i="22" s="1"/>
  <c r="T186" i="22"/>
  <c r="U186" i="22"/>
  <c r="V186" i="22"/>
  <c r="H187" i="22"/>
  <c r="I187" i="22"/>
  <c r="J187" i="22"/>
  <c r="K187" i="22"/>
  <c r="L187" i="22"/>
  <c r="M187" i="22"/>
  <c r="N187" i="22"/>
  <c r="O187" i="22"/>
  <c r="P187" i="22"/>
  <c r="AJ187" i="22" s="1"/>
  <c r="Q187" i="22"/>
  <c r="R187" i="22"/>
  <c r="S187" i="22"/>
  <c r="T187" i="22"/>
  <c r="U187" i="22"/>
  <c r="V187" i="22"/>
  <c r="H188" i="22"/>
  <c r="I188" i="22"/>
  <c r="J188" i="22"/>
  <c r="K188" i="22"/>
  <c r="L188" i="22"/>
  <c r="M188" i="22"/>
  <c r="AG188" i="22" s="1"/>
  <c r="N188" i="22"/>
  <c r="O188" i="22"/>
  <c r="P188" i="22"/>
  <c r="Q188" i="22"/>
  <c r="R188" i="22"/>
  <c r="S188" i="22"/>
  <c r="T188" i="22"/>
  <c r="U188" i="22"/>
  <c r="V188" i="22"/>
  <c r="H189" i="22"/>
  <c r="I189" i="22"/>
  <c r="J189" i="22"/>
  <c r="AD189" i="22" s="1"/>
  <c r="K189" i="22"/>
  <c r="L189" i="22"/>
  <c r="AF189" i="22" s="1"/>
  <c r="M189" i="22"/>
  <c r="N189" i="22"/>
  <c r="O189" i="22"/>
  <c r="P189" i="22"/>
  <c r="Q189" i="22"/>
  <c r="R189" i="22"/>
  <c r="S189" i="22"/>
  <c r="T189" i="22"/>
  <c r="U189" i="22"/>
  <c r="V189" i="22"/>
  <c r="AP189" i="22" s="1"/>
  <c r="H190" i="22"/>
  <c r="I190" i="22"/>
  <c r="J190" i="22"/>
  <c r="K190" i="22"/>
  <c r="L190" i="22"/>
  <c r="M190" i="22"/>
  <c r="N190" i="22"/>
  <c r="O190" i="22"/>
  <c r="P190" i="22"/>
  <c r="Q190" i="22"/>
  <c r="R190" i="22"/>
  <c r="S190" i="22"/>
  <c r="AN190" i="22" s="1"/>
  <c r="T190" i="22"/>
  <c r="U190" i="22"/>
  <c r="V190" i="22"/>
  <c r="H191" i="22"/>
  <c r="I191" i="22"/>
  <c r="J191" i="22"/>
  <c r="K191" i="22"/>
  <c r="L191" i="22"/>
  <c r="M191" i="22"/>
  <c r="N191" i="22"/>
  <c r="O191" i="22"/>
  <c r="P191" i="22"/>
  <c r="AK191" i="22" s="1"/>
  <c r="Q191" i="22"/>
  <c r="R191" i="22"/>
  <c r="S191" i="22"/>
  <c r="T191" i="22"/>
  <c r="U191" i="22"/>
  <c r="V191" i="22"/>
  <c r="H192" i="22"/>
  <c r="I192" i="22"/>
  <c r="J192" i="22"/>
  <c r="K192" i="22"/>
  <c r="L192" i="22"/>
  <c r="M192" i="22"/>
  <c r="AG192" i="22" s="1"/>
  <c r="N192" i="22"/>
  <c r="O192" i="22"/>
  <c r="P192" i="22"/>
  <c r="Q192" i="22"/>
  <c r="R192" i="22"/>
  <c r="S192" i="22"/>
  <c r="T192" i="22"/>
  <c r="U192" i="22"/>
  <c r="V192" i="22"/>
  <c r="H193" i="22"/>
  <c r="I193" i="22"/>
  <c r="J193" i="22"/>
  <c r="K193" i="22"/>
  <c r="L193" i="22"/>
  <c r="M193" i="22"/>
  <c r="N193" i="22"/>
  <c r="O193" i="22"/>
  <c r="P193" i="22"/>
  <c r="Q193" i="22"/>
  <c r="R193" i="22"/>
  <c r="S193" i="22"/>
  <c r="T193" i="22"/>
  <c r="U193" i="22"/>
  <c r="V193" i="22"/>
  <c r="H194" i="22"/>
  <c r="I194" i="22"/>
  <c r="J194" i="22"/>
  <c r="K194" i="22"/>
  <c r="L194" i="22"/>
  <c r="M194" i="22"/>
  <c r="N194" i="22"/>
  <c r="O194" i="22"/>
  <c r="P194" i="22"/>
  <c r="Q194" i="22"/>
  <c r="R194" i="22"/>
  <c r="S194" i="22"/>
  <c r="T194" i="22"/>
  <c r="U194" i="22"/>
  <c r="V194" i="22"/>
  <c r="H195" i="22"/>
  <c r="I195" i="22"/>
  <c r="J195" i="22"/>
  <c r="K195" i="22"/>
  <c r="L195" i="22"/>
  <c r="M195" i="22"/>
  <c r="N195" i="22"/>
  <c r="O195" i="22"/>
  <c r="P195" i="22"/>
  <c r="AJ195" i="22" s="1"/>
  <c r="Q195" i="22"/>
  <c r="R195" i="22"/>
  <c r="S195" i="22"/>
  <c r="T195" i="22"/>
  <c r="U195" i="22"/>
  <c r="V195" i="22"/>
  <c r="H196" i="22"/>
  <c r="I196" i="22"/>
  <c r="J196" i="22"/>
  <c r="K196" i="22"/>
  <c r="L196" i="22"/>
  <c r="M196" i="22"/>
  <c r="AH196" i="22" s="1"/>
  <c r="N196" i="22"/>
  <c r="O196" i="22"/>
  <c r="P196" i="22"/>
  <c r="Q196" i="22"/>
  <c r="R196" i="22"/>
  <c r="S196" i="22"/>
  <c r="T196" i="22"/>
  <c r="U196" i="22"/>
  <c r="V196" i="22"/>
  <c r="H197" i="22"/>
  <c r="I197" i="22"/>
  <c r="J197" i="22"/>
  <c r="AE197" i="22" s="1"/>
  <c r="K197" i="22"/>
  <c r="L197" i="22"/>
  <c r="M197" i="22"/>
  <c r="N197" i="22"/>
  <c r="O197" i="22"/>
  <c r="P197" i="22"/>
  <c r="Q197" i="22"/>
  <c r="R197" i="22"/>
  <c r="S197" i="22"/>
  <c r="T197" i="22"/>
  <c r="U197" i="22"/>
  <c r="V197" i="22"/>
  <c r="AP197" i="22" s="1"/>
  <c r="H198" i="22"/>
  <c r="I198" i="22"/>
  <c r="J198" i="22"/>
  <c r="K198" i="22"/>
  <c r="L198" i="22"/>
  <c r="M198" i="22"/>
  <c r="N198" i="22"/>
  <c r="O198" i="22"/>
  <c r="P198" i="22"/>
  <c r="Q198" i="22"/>
  <c r="R198" i="22"/>
  <c r="S198" i="22"/>
  <c r="AM198" i="22" s="1"/>
  <c r="T198" i="22"/>
  <c r="U198" i="22"/>
  <c r="V198" i="22"/>
  <c r="H199" i="22"/>
  <c r="I199" i="22"/>
  <c r="J199" i="22"/>
  <c r="K199" i="22"/>
  <c r="L199" i="22"/>
  <c r="M199" i="22"/>
  <c r="N199" i="22"/>
  <c r="O199" i="22"/>
  <c r="P199" i="22"/>
  <c r="Q199" i="22"/>
  <c r="R199" i="22"/>
  <c r="S199" i="22"/>
  <c r="T199" i="22"/>
  <c r="U199" i="22"/>
  <c r="V199" i="22"/>
  <c r="H200" i="22"/>
  <c r="I200" i="22"/>
  <c r="J200" i="22"/>
  <c r="K200" i="22"/>
  <c r="L200" i="22"/>
  <c r="M200" i="22"/>
  <c r="AH200" i="22" s="1"/>
  <c r="N200" i="22"/>
  <c r="O200" i="22"/>
  <c r="P200" i="22"/>
  <c r="Q200" i="22"/>
  <c r="R200" i="22"/>
  <c r="S200" i="22"/>
  <c r="T200" i="22"/>
  <c r="U200" i="22"/>
  <c r="V200" i="22"/>
  <c r="H201" i="22"/>
  <c r="I201" i="22"/>
  <c r="J201" i="22"/>
  <c r="K201" i="22"/>
  <c r="L201" i="22"/>
  <c r="M201" i="22"/>
  <c r="N201" i="22"/>
  <c r="O201" i="22"/>
  <c r="P201" i="22"/>
  <c r="Q201" i="22"/>
  <c r="R201" i="22"/>
  <c r="S201" i="22"/>
  <c r="T201" i="22"/>
  <c r="U201" i="22"/>
  <c r="V201" i="22"/>
  <c r="AP201" i="22" s="1"/>
  <c r="H202" i="22"/>
  <c r="I202" i="22"/>
  <c r="J202" i="22"/>
  <c r="K202" i="22"/>
  <c r="L202" i="22"/>
  <c r="M202" i="22"/>
  <c r="N202" i="22"/>
  <c r="O202" i="22"/>
  <c r="P202" i="22"/>
  <c r="Q202" i="22"/>
  <c r="R202" i="22"/>
  <c r="S202" i="22"/>
  <c r="AM202" i="22" s="1"/>
  <c r="T202" i="22"/>
  <c r="U202" i="22"/>
  <c r="V202" i="22"/>
  <c r="H203" i="22"/>
  <c r="I203" i="22"/>
  <c r="J203" i="22"/>
  <c r="K203" i="22"/>
  <c r="L203" i="22"/>
  <c r="M203" i="22"/>
  <c r="N203" i="22"/>
  <c r="O203" i="22"/>
  <c r="P203" i="22"/>
  <c r="AJ203" i="22" s="1"/>
  <c r="Q203" i="22"/>
  <c r="R203" i="22"/>
  <c r="S203" i="22"/>
  <c r="T203" i="22"/>
  <c r="U203" i="22"/>
  <c r="V203" i="22"/>
  <c r="H204" i="22"/>
  <c r="I204" i="22"/>
  <c r="J204" i="22"/>
  <c r="K204" i="22"/>
  <c r="L204" i="22"/>
  <c r="M204" i="22"/>
  <c r="N204" i="22"/>
  <c r="O204" i="22"/>
  <c r="P204" i="22"/>
  <c r="Q204" i="22"/>
  <c r="R204" i="22"/>
  <c r="S204" i="22"/>
  <c r="T204" i="22"/>
  <c r="U204" i="22"/>
  <c r="V204" i="22"/>
  <c r="H205" i="22"/>
  <c r="I205" i="22"/>
  <c r="J205" i="22"/>
  <c r="K205" i="22"/>
  <c r="L205" i="22"/>
  <c r="M205" i="22"/>
  <c r="N205" i="22"/>
  <c r="O205" i="22"/>
  <c r="P205" i="22"/>
  <c r="Q205" i="22"/>
  <c r="R205" i="22"/>
  <c r="S205" i="22"/>
  <c r="T205" i="22"/>
  <c r="U205" i="22"/>
  <c r="V205" i="22"/>
  <c r="AP205" i="22" s="1"/>
  <c r="H206" i="22"/>
  <c r="I206" i="22"/>
  <c r="AC206" i="22" s="1"/>
  <c r="J206" i="22"/>
  <c r="K206" i="22"/>
  <c r="L206" i="22"/>
  <c r="M206" i="22"/>
  <c r="N206" i="22"/>
  <c r="O206" i="22"/>
  <c r="P206" i="22"/>
  <c r="Q206" i="22"/>
  <c r="R206" i="22"/>
  <c r="S206" i="22"/>
  <c r="AM206" i="22" s="1"/>
  <c r="T206" i="22"/>
  <c r="U206" i="22"/>
  <c r="V206" i="22"/>
  <c r="H207" i="22"/>
  <c r="I207" i="22"/>
  <c r="J207" i="22"/>
  <c r="K207" i="22"/>
  <c r="L207" i="22"/>
  <c r="M207" i="22"/>
  <c r="N207" i="22"/>
  <c r="O207" i="22"/>
  <c r="P207" i="22"/>
  <c r="Q207" i="22"/>
  <c r="R207" i="22"/>
  <c r="S207" i="22"/>
  <c r="T207" i="22"/>
  <c r="U207" i="22"/>
  <c r="V207" i="22"/>
  <c r="H208" i="22"/>
  <c r="I208" i="22"/>
  <c r="J208" i="22"/>
  <c r="K208" i="22"/>
  <c r="L208" i="22"/>
  <c r="M208" i="22"/>
  <c r="AG208" i="22" s="1"/>
  <c r="N208" i="22"/>
  <c r="O208" i="22"/>
  <c r="P208" i="22"/>
  <c r="Q208" i="22"/>
  <c r="R208" i="22"/>
  <c r="S208" i="22"/>
  <c r="T208" i="22"/>
  <c r="U208" i="22"/>
  <c r="V208" i="22"/>
  <c r="H209" i="22"/>
  <c r="I209" i="22"/>
  <c r="J209" i="22"/>
  <c r="K209" i="22"/>
  <c r="L209" i="22"/>
  <c r="M209" i="22"/>
  <c r="N209" i="22"/>
  <c r="O209" i="22"/>
  <c r="P209" i="22"/>
  <c r="Q209" i="22"/>
  <c r="R209" i="22"/>
  <c r="S209" i="22"/>
  <c r="T209" i="22"/>
  <c r="U209" i="22"/>
  <c r="V209" i="22"/>
  <c r="H210" i="22"/>
  <c r="I210" i="22"/>
  <c r="J210" i="22"/>
  <c r="K210" i="22"/>
  <c r="L210" i="22"/>
  <c r="M210" i="22"/>
  <c r="N210" i="22"/>
  <c r="O210" i="22"/>
  <c r="P210" i="22"/>
  <c r="Q210" i="22"/>
  <c r="R210" i="22"/>
  <c r="S210" i="22"/>
  <c r="AM210" i="22" s="1"/>
  <c r="T210" i="22"/>
  <c r="U210" i="22"/>
  <c r="V210" i="22"/>
  <c r="H211" i="22"/>
  <c r="I211" i="22"/>
  <c r="J211" i="22"/>
  <c r="K211" i="22"/>
  <c r="L211" i="22"/>
  <c r="M211" i="22"/>
  <c r="N211" i="22"/>
  <c r="O211" i="22"/>
  <c r="P211" i="22"/>
  <c r="AJ211" i="22" s="1"/>
  <c r="Q211" i="22"/>
  <c r="R211" i="22"/>
  <c r="S211" i="22"/>
  <c r="T211" i="22"/>
  <c r="U211" i="22"/>
  <c r="V211" i="22"/>
  <c r="H212" i="22"/>
  <c r="I212" i="22"/>
  <c r="J212" i="22"/>
  <c r="K212" i="22"/>
  <c r="L212" i="22"/>
  <c r="M212" i="22"/>
  <c r="AG212" i="22" s="1"/>
  <c r="N212" i="22"/>
  <c r="O212" i="22"/>
  <c r="P212" i="22"/>
  <c r="Q212" i="22"/>
  <c r="R212" i="22"/>
  <c r="S212" i="22"/>
  <c r="T212" i="22"/>
  <c r="U212" i="22"/>
  <c r="V212" i="22"/>
  <c r="H213" i="22"/>
  <c r="I213" i="22"/>
  <c r="J213" i="22"/>
  <c r="AE213" i="22" s="1"/>
  <c r="K213" i="22"/>
  <c r="L213" i="22"/>
  <c r="M213" i="22"/>
  <c r="N213" i="22"/>
  <c r="O213" i="22"/>
  <c r="P213" i="22"/>
  <c r="Q213" i="22"/>
  <c r="R213" i="22"/>
  <c r="S213" i="22"/>
  <c r="T213" i="22"/>
  <c r="U213" i="22"/>
  <c r="V213" i="22"/>
  <c r="AP213" i="22" s="1"/>
  <c r="H214" i="22"/>
  <c r="I214" i="22"/>
  <c r="J214" i="22"/>
  <c r="K214" i="22"/>
  <c r="L214" i="22"/>
  <c r="M214" i="22"/>
  <c r="N214" i="22"/>
  <c r="O214" i="22"/>
  <c r="P214" i="22"/>
  <c r="Q214" i="22"/>
  <c r="R214" i="22"/>
  <c r="S214" i="22"/>
  <c r="AN214" i="22" s="1"/>
  <c r="T214" i="22"/>
  <c r="U214" i="22"/>
  <c r="V214" i="22"/>
  <c r="H215" i="22"/>
  <c r="I215" i="22"/>
  <c r="J215" i="22"/>
  <c r="K215" i="22"/>
  <c r="L215" i="22"/>
  <c r="M215" i="22"/>
  <c r="N215" i="22"/>
  <c r="O215" i="22"/>
  <c r="P215" i="22"/>
  <c r="Q215" i="22"/>
  <c r="R215" i="22"/>
  <c r="S215" i="22"/>
  <c r="T215" i="22"/>
  <c r="U215" i="22"/>
  <c r="V215" i="22"/>
  <c r="H216" i="22"/>
  <c r="I216" i="22"/>
  <c r="J216" i="22"/>
  <c r="K216" i="22"/>
  <c r="L216" i="22"/>
  <c r="M216" i="22"/>
  <c r="AH216" i="22" s="1"/>
  <c r="N216" i="22"/>
  <c r="O216" i="22"/>
  <c r="P216" i="22"/>
  <c r="Q216" i="22"/>
  <c r="R216" i="22"/>
  <c r="S216" i="22"/>
  <c r="T216" i="22"/>
  <c r="U216" i="22"/>
  <c r="V216" i="22"/>
  <c r="H217" i="22"/>
  <c r="I217" i="22"/>
  <c r="J217" i="22"/>
  <c r="AD217" i="22" s="1"/>
  <c r="K217" i="22"/>
  <c r="L217" i="22"/>
  <c r="M217" i="22"/>
  <c r="N217" i="22"/>
  <c r="O217" i="22"/>
  <c r="P217" i="22"/>
  <c r="Q217" i="22"/>
  <c r="R217" i="22"/>
  <c r="S217" i="22"/>
  <c r="T217" i="22"/>
  <c r="U217" i="22"/>
  <c r="V217" i="22"/>
  <c r="H218" i="22"/>
  <c r="I218" i="22"/>
  <c r="J218" i="22"/>
  <c r="K218" i="22"/>
  <c r="L218" i="22"/>
  <c r="M218" i="22"/>
  <c r="N218" i="22"/>
  <c r="O218" i="22"/>
  <c r="P218" i="22"/>
  <c r="Q218" i="22"/>
  <c r="R218" i="22"/>
  <c r="S218" i="22"/>
  <c r="AM218" i="22" s="1"/>
  <c r="T218" i="22"/>
  <c r="U218" i="22"/>
  <c r="V218" i="22"/>
  <c r="H219" i="22"/>
  <c r="I219" i="22"/>
  <c r="J219" i="22"/>
  <c r="K219" i="22"/>
  <c r="L219" i="22"/>
  <c r="M219" i="22"/>
  <c r="N219" i="22"/>
  <c r="O219" i="22"/>
  <c r="P219" i="22"/>
  <c r="AK219" i="22" s="1"/>
  <c r="Q219" i="22"/>
  <c r="R219" i="22"/>
  <c r="S219" i="22"/>
  <c r="T219" i="22"/>
  <c r="U219" i="22"/>
  <c r="V219" i="22"/>
  <c r="H220" i="22"/>
  <c r="I220" i="22"/>
  <c r="J220" i="22"/>
  <c r="K220" i="22"/>
  <c r="L220" i="22"/>
  <c r="M220" i="22"/>
  <c r="AG220" i="22" s="1"/>
  <c r="N220" i="22"/>
  <c r="O220" i="22"/>
  <c r="P220" i="22"/>
  <c r="Q220" i="22"/>
  <c r="R220" i="22"/>
  <c r="S220" i="22"/>
  <c r="T220" i="22"/>
  <c r="U220" i="22"/>
  <c r="V220" i="22"/>
  <c r="H221" i="22"/>
  <c r="I221" i="22"/>
  <c r="J221" i="22"/>
  <c r="AE221" i="22" s="1"/>
  <c r="K221" i="22"/>
  <c r="L221" i="22"/>
  <c r="AF221" i="22" s="1"/>
  <c r="M221" i="22"/>
  <c r="N221" i="22"/>
  <c r="O221" i="22"/>
  <c r="P221" i="22"/>
  <c r="Q221" i="22"/>
  <c r="R221" i="22"/>
  <c r="S221" i="22"/>
  <c r="T221" i="22"/>
  <c r="U221" i="22"/>
  <c r="V221" i="22"/>
  <c r="AP221" i="22" s="1"/>
  <c r="H222" i="22"/>
  <c r="I222" i="22"/>
  <c r="J222" i="22"/>
  <c r="K222" i="22"/>
  <c r="L222" i="22"/>
  <c r="M222" i="22"/>
  <c r="N222" i="22"/>
  <c r="O222" i="22"/>
  <c r="P222" i="22"/>
  <c r="Q222" i="22"/>
  <c r="R222" i="22"/>
  <c r="S222" i="22"/>
  <c r="T222" i="22"/>
  <c r="U222" i="22"/>
  <c r="V222" i="22"/>
  <c r="H223" i="22"/>
  <c r="I223" i="22"/>
  <c r="J223" i="22"/>
  <c r="K223" i="22"/>
  <c r="L223" i="22"/>
  <c r="M223" i="22"/>
  <c r="N223" i="22"/>
  <c r="O223" i="22"/>
  <c r="P223" i="22"/>
  <c r="AJ223" i="22" s="1"/>
  <c r="Q223" i="22"/>
  <c r="R223" i="22"/>
  <c r="S223" i="22"/>
  <c r="T223" i="22"/>
  <c r="U223" i="22"/>
  <c r="V223" i="22"/>
  <c r="H224" i="22"/>
  <c r="I224" i="22"/>
  <c r="J224" i="22"/>
  <c r="K224" i="22"/>
  <c r="L224" i="22"/>
  <c r="M224" i="22"/>
  <c r="AG224" i="22" s="1"/>
  <c r="N224" i="22"/>
  <c r="O224" i="22"/>
  <c r="P224" i="22"/>
  <c r="Q224" i="22"/>
  <c r="R224" i="22"/>
  <c r="S224" i="22"/>
  <c r="T224" i="22"/>
  <c r="U224" i="22"/>
  <c r="V224" i="22"/>
  <c r="H225" i="22"/>
  <c r="I225" i="22"/>
  <c r="J225" i="22"/>
  <c r="AD225" i="22" s="1"/>
  <c r="K225" i="22"/>
  <c r="L225" i="22"/>
  <c r="M225" i="22"/>
  <c r="N225" i="22"/>
  <c r="O225" i="22"/>
  <c r="P225" i="22"/>
  <c r="Q225" i="22"/>
  <c r="R225" i="22"/>
  <c r="S225" i="22"/>
  <c r="T225" i="22"/>
  <c r="U225" i="22"/>
  <c r="V225" i="22"/>
  <c r="AP225" i="22" s="1"/>
  <c r="H226" i="22"/>
  <c r="I226" i="22"/>
  <c r="J226" i="22"/>
  <c r="K226" i="22"/>
  <c r="L226" i="22"/>
  <c r="M226" i="22"/>
  <c r="N226" i="22"/>
  <c r="O226" i="22"/>
  <c r="P226" i="22"/>
  <c r="Q226" i="22"/>
  <c r="R226" i="22"/>
  <c r="S226" i="22"/>
  <c r="AN226" i="22" s="1"/>
  <c r="T226" i="22"/>
  <c r="U226" i="22"/>
  <c r="V226" i="22"/>
  <c r="H227" i="22"/>
  <c r="I227" i="22"/>
  <c r="J227" i="22"/>
  <c r="K227" i="22"/>
  <c r="L227" i="22"/>
  <c r="M227" i="22"/>
  <c r="N227" i="22"/>
  <c r="O227" i="22"/>
  <c r="P227" i="22"/>
  <c r="Q227" i="22"/>
  <c r="R227" i="22"/>
  <c r="S227" i="22"/>
  <c r="T227" i="22"/>
  <c r="U227" i="22"/>
  <c r="V227" i="22"/>
  <c r="H228" i="22"/>
  <c r="I228" i="22"/>
  <c r="J228" i="22"/>
  <c r="K228" i="22"/>
  <c r="L228" i="22"/>
  <c r="M228" i="22"/>
  <c r="AG228" i="22" s="1"/>
  <c r="N228" i="22"/>
  <c r="O228" i="22"/>
  <c r="P228" i="22"/>
  <c r="Q228" i="22"/>
  <c r="R228" i="22"/>
  <c r="S228" i="22"/>
  <c r="T228" i="22"/>
  <c r="U228" i="22"/>
  <c r="V228" i="22"/>
  <c r="H229" i="22"/>
  <c r="I229" i="22"/>
  <c r="J229" i="22"/>
  <c r="AD229" i="22" s="1"/>
  <c r="K229" i="22"/>
  <c r="L229" i="22"/>
  <c r="M229" i="22"/>
  <c r="N229" i="22"/>
  <c r="O229" i="22"/>
  <c r="P229" i="22"/>
  <c r="Q229" i="22"/>
  <c r="R229" i="22"/>
  <c r="S229" i="22"/>
  <c r="T229" i="22"/>
  <c r="U229" i="22"/>
  <c r="V229" i="22"/>
  <c r="H230" i="22"/>
  <c r="I230" i="22"/>
  <c r="J230" i="22"/>
  <c r="K230" i="22"/>
  <c r="L230" i="22"/>
  <c r="M230" i="22"/>
  <c r="N230" i="22"/>
  <c r="O230" i="22"/>
  <c r="P230" i="22"/>
  <c r="Q230" i="22"/>
  <c r="R230" i="22"/>
  <c r="S230" i="22"/>
  <c r="AM230" i="22" s="1"/>
  <c r="T230" i="22"/>
  <c r="U230" i="22"/>
  <c r="V230" i="22"/>
  <c r="H231" i="22"/>
  <c r="I231" i="22"/>
  <c r="J231" i="22"/>
  <c r="K231" i="22"/>
  <c r="L231" i="22"/>
  <c r="M231" i="22"/>
  <c r="N231" i="22"/>
  <c r="O231" i="22"/>
  <c r="P231" i="22"/>
  <c r="AJ231" i="22" s="1"/>
  <c r="Q231" i="22"/>
  <c r="R231" i="22"/>
  <c r="S231" i="22"/>
  <c r="T231" i="22"/>
  <c r="U231" i="22"/>
  <c r="V231" i="22"/>
  <c r="H232" i="22"/>
  <c r="I232" i="22"/>
  <c r="J232" i="22"/>
  <c r="K232" i="22"/>
  <c r="L232" i="22"/>
  <c r="M232" i="22"/>
  <c r="AG232" i="22" s="1"/>
  <c r="N232" i="22"/>
  <c r="O232" i="22"/>
  <c r="P232" i="22"/>
  <c r="Q232" i="22"/>
  <c r="R232" i="22"/>
  <c r="S232" i="22"/>
  <c r="T232" i="22"/>
  <c r="U232" i="22"/>
  <c r="V232" i="22"/>
  <c r="H233" i="22"/>
  <c r="I233" i="22"/>
  <c r="J233" i="22"/>
  <c r="K233" i="22"/>
  <c r="L233" i="22"/>
  <c r="M233" i="22"/>
  <c r="N233" i="22"/>
  <c r="O233" i="22"/>
  <c r="P233" i="22"/>
  <c r="Q233" i="22"/>
  <c r="R233" i="22"/>
  <c r="S233" i="22"/>
  <c r="T233" i="22"/>
  <c r="U233" i="22"/>
  <c r="V233" i="22"/>
  <c r="H234" i="22"/>
  <c r="I234" i="22"/>
  <c r="J234" i="22"/>
  <c r="K234" i="22"/>
  <c r="L234" i="22"/>
  <c r="M234" i="22"/>
  <c r="N234" i="22"/>
  <c r="O234" i="22"/>
  <c r="P234" i="22"/>
  <c r="Q234" i="22"/>
  <c r="R234" i="22"/>
  <c r="S234" i="22"/>
  <c r="AN234" i="22" s="1"/>
  <c r="T234" i="22"/>
  <c r="U234" i="22"/>
  <c r="V234" i="22"/>
  <c r="H235" i="22"/>
  <c r="I235" i="22"/>
  <c r="J235" i="22"/>
  <c r="K235" i="22"/>
  <c r="L235" i="22"/>
  <c r="M235" i="22"/>
  <c r="N235" i="22"/>
  <c r="O235" i="22"/>
  <c r="P235" i="22"/>
  <c r="Q235" i="22"/>
  <c r="R235" i="22"/>
  <c r="AL235" i="22" s="1"/>
  <c r="S235" i="22"/>
  <c r="T235" i="22"/>
  <c r="U235" i="22"/>
  <c r="V235" i="22"/>
  <c r="H236" i="22"/>
  <c r="I236" i="22"/>
  <c r="J236" i="22"/>
  <c r="K236" i="22"/>
  <c r="L236" i="22"/>
  <c r="M236" i="22"/>
  <c r="AH236" i="22" s="1"/>
  <c r="N236" i="22"/>
  <c r="O236" i="22"/>
  <c r="P236" i="22"/>
  <c r="Q236" i="22"/>
  <c r="R236" i="22"/>
  <c r="S236" i="22"/>
  <c r="T236" i="22"/>
  <c r="U236" i="22"/>
  <c r="V236" i="22"/>
  <c r="H237" i="22"/>
  <c r="I237" i="22"/>
  <c r="J237" i="22"/>
  <c r="K237" i="22"/>
  <c r="L237" i="22"/>
  <c r="M237" i="22"/>
  <c r="N237" i="22"/>
  <c r="O237" i="22"/>
  <c r="P237" i="22"/>
  <c r="Q237" i="22"/>
  <c r="R237" i="22"/>
  <c r="S237" i="22"/>
  <c r="T237" i="22"/>
  <c r="U237" i="22"/>
  <c r="V237" i="22"/>
  <c r="H238" i="22"/>
  <c r="I238" i="22"/>
  <c r="J238" i="22"/>
  <c r="K238" i="22"/>
  <c r="L238" i="22"/>
  <c r="M238" i="22"/>
  <c r="N238" i="22"/>
  <c r="O238" i="22"/>
  <c r="P238" i="22"/>
  <c r="Q238" i="22"/>
  <c r="R238" i="22"/>
  <c r="S238" i="22"/>
  <c r="T238" i="22"/>
  <c r="U238" i="22"/>
  <c r="V238" i="22"/>
  <c r="H239" i="22"/>
  <c r="I239" i="22"/>
  <c r="J239" i="22"/>
  <c r="K239" i="22"/>
  <c r="L239" i="22"/>
  <c r="M239" i="22"/>
  <c r="N239" i="22"/>
  <c r="O239" i="22"/>
  <c r="P239" i="22"/>
  <c r="AJ239" i="22" s="1"/>
  <c r="Q239" i="22"/>
  <c r="R239" i="22"/>
  <c r="S239" i="22"/>
  <c r="T239" i="22"/>
  <c r="U239" i="22"/>
  <c r="V239" i="22"/>
  <c r="H240" i="22"/>
  <c r="I240" i="22"/>
  <c r="J240" i="22"/>
  <c r="K240" i="22"/>
  <c r="L240" i="22"/>
  <c r="M240" i="22"/>
  <c r="AG240" i="22" s="1"/>
  <c r="N240" i="22"/>
  <c r="O240" i="22"/>
  <c r="P240" i="22"/>
  <c r="Q240" i="22"/>
  <c r="R240" i="22"/>
  <c r="S240" i="22"/>
  <c r="T240" i="22"/>
  <c r="U240" i="22"/>
  <c r="V240" i="22"/>
  <c r="H241" i="22"/>
  <c r="I241" i="22"/>
  <c r="J241" i="22"/>
  <c r="K241" i="22"/>
  <c r="L241" i="22"/>
  <c r="M241" i="22"/>
  <c r="N241" i="22"/>
  <c r="O241" i="22"/>
  <c r="P241" i="22"/>
  <c r="Q241" i="22"/>
  <c r="R241" i="22"/>
  <c r="S241" i="22"/>
  <c r="T241" i="22"/>
  <c r="U241" i="22"/>
  <c r="V241" i="22"/>
  <c r="AP241" i="22" s="1"/>
  <c r="H242" i="22"/>
  <c r="I242" i="22"/>
  <c r="J242" i="22"/>
  <c r="K242" i="22"/>
  <c r="L242" i="22"/>
  <c r="M242" i="22"/>
  <c r="N242" i="22"/>
  <c r="O242" i="22"/>
  <c r="P242" i="22"/>
  <c r="Q242" i="22"/>
  <c r="R242" i="22"/>
  <c r="S242" i="22"/>
  <c r="AM242" i="22" s="1"/>
  <c r="T242" i="22"/>
  <c r="U242" i="22"/>
  <c r="V242" i="22"/>
  <c r="H243" i="22"/>
  <c r="I243" i="22"/>
  <c r="J243" i="22"/>
  <c r="K243" i="22"/>
  <c r="L243" i="22"/>
  <c r="M243" i="22"/>
  <c r="N243" i="22"/>
  <c r="O243" i="22"/>
  <c r="P243" i="22"/>
  <c r="Q243" i="22"/>
  <c r="R243" i="22"/>
  <c r="S243" i="22"/>
  <c r="T243" i="22"/>
  <c r="U243" i="22"/>
  <c r="V243" i="22"/>
  <c r="H244" i="22"/>
  <c r="I244" i="22"/>
  <c r="J244" i="22"/>
  <c r="K244" i="22"/>
  <c r="L244" i="22"/>
  <c r="M244" i="22"/>
  <c r="N244" i="22"/>
  <c r="O244" i="22"/>
  <c r="AJ244" i="22" s="1"/>
  <c r="P244" i="22"/>
  <c r="Q244" i="22"/>
  <c r="R244" i="22"/>
  <c r="S244" i="22"/>
  <c r="T244" i="22"/>
  <c r="U244" i="22"/>
  <c r="V244" i="22"/>
  <c r="H245" i="22"/>
  <c r="I245" i="22"/>
  <c r="J245" i="22"/>
  <c r="AD245" i="22" s="1"/>
  <c r="K245" i="22"/>
  <c r="L245" i="22"/>
  <c r="M245" i="22"/>
  <c r="N245" i="22"/>
  <c r="O245" i="22"/>
  <c r="P245" i="22"/>
  <c r="Q245" i="22"/>
  <c r="R245" i="22"/>
  <c r="S245" i="22"/>
  <c r="T245" i="22"/>
  <c r="U245" i="22"/>
  <c r="V245" i="22"/>
  <c r="H246" i="22"/>
  <c r="I246" i="22"/>
  <c r="J246" i="22"/>
  <c r="K246" i="22"/>
  <c r="L246" i="22"/>
  <c r="M246" i="22"/>
  <c r="N246" i="22"/>
  <c r="O246" i="22"/>
  <c r="P246" i="22"/>
  <c r="Q246" i="22"/>
  <c r="R246" i="22"/>
  <c r="S246" i="22"/>
  <c r="T246" i="22"/>
  <c r="U246" i="22"/>
  <c r="V246" i="22"/>
  <c r="H247" i="22"/>
  <c r="I247" i="22"/>
  <c r="J247" i="22"/>
  <c r="K247" i="22"/>
  <c r="L247" i="22"/>
  <c r="M247" i="22"/>
  <c r="N247" i="22"/>
  <c r="O247" i="22"/>
  <c r="P247" i="22"/>
  <c r="AJ247" i="22" s="1"/>
  <c r="Q247" i="22"/>
  <c r="R247" i="22"/>
  <c r="AL247" i="22" s="1"/>
  <c r="S247" i="22"/>
  <c r="T247" i="22"/>
  <c r="U247" i="22"/>
  <c r="V247" i="22"/>
  <c r="H248" i="22"/>
  <c r="I248" i="22"/>
  <c r="J248" i="22"/>
  <c r="K248" i="22"/>
  <c r="L248" i="22"/>
  <c r="M248" i="22"/>
  <c r="AH248" i="22" s="1"/>
  <c r="N248" i="22"/>
  <c r="O248" i="22"/>
  <c r="P248" i="22"/>
  <c r="Q248" i="22"/>
  <c r="R248" i="22"/>
  <c r="S248" i="22"/>
  <c r="T248" i="22"/>
  <c r="U248" i="22"/>
  <c r="V248" i="22"/>
  <c r="H249" i="22"/>
  <c r="I249" i="22"/>
  <c r="J249" i="22"/>
  <c r="AD249" i="22" s="1"/>
  <c r="K249" i="22"/>
  <c r="L249" i="22"/>
  <c r="M249" i="22"/>
  <c r="N249" i="22"/>
  <c r="O249" i="22"/>
  <c r="P249" i="22"/>
  <c r="Q249" i="22"/>
  <c r="R249" i="22"/>
  <c r="S249" i="22"/>
  <c r="T249" i="22"/>
  <c r="U249" i="22"/>
  <c r="V249" i="22"/>
  <c r="H250" i="22"/>
  <c r="I250" i="22"/>
  <c r="J250" i="22"/>
  <c r="K250" i="22"/>
  <c r="L250" i="22"/>
  <c r="M250" i="22"/>
  <c r="N250" i="22"/>
  <c r="O250" i="22"/>
  <c r="P250" i="22"/>
  <c r="Q250" i="22"/>
  <c r="R250" i="22"/>
  <c r="S250" i="22"/>
  <c r="AM250" i="22" s="1"/>
  <c r="T250" i="22"/>
  <c r="U250" i="22"/>
  <c r="V250" i="22"/>
  <c r="H251" i="22"/>
  <c r="I251" i="22"/>
  <c r="J251" i="22"/>
  <c r="K251" i="22"/>
  <c r="L251" i="22"/>
  <c r="M251" i="22"/>
  <c r="N251" i="22"/>
  <c r="O251" i="22"/>
  <c r="P251" i="22"/>
  <c r="AK251" i="22" s="1"/>
  <c r="Q251" i="22"/>
  <c r="R251" i="22"/>
  <c r="S251" i="22"/>
  <c r="T251" i="22"/>
  <c r="U251" i="22"/>
  <c r="V251" i="22"/>
  <c r="H252" i="22"/>
  <c r="I252" i="22"/>
  <c r="J252" i="22"/>
  <c r="K252" i="22"/>
  <c r="L252" i="22"/>
  <c r="M252" i="22"/>
  <c r="AH252" i="22" s="1"/>
  <c r="N252" i="22"/>
  <c r="O252" i="22"/>
  <c r="P252" i="22"/>
  <c r="Q252" i="22"/>
  <c r="R252" i="22"/>
  <c r="S252" i="22"/>
  <c r="T252" i="22"/>
  <c r="U252" i="22"/>
  <c r="V252" i="22"/>
  <c r="H253" i="22"/>
  <c r="I253" i="22"/>
  <c r="J253" i="22"/>
  <c r="K253" i="22"/>
  <c r="L253" i="22"/>
  <c r="M253" i="22"/>
  <c r="N253" i="22"/>
  <c r="O253" i="22"/>
  <c r="P253" i="22"/>
  <c r="Q253" i="22"/>
  <c r="R253" i="22"/>
  <c r="S253" i="22"/>
  <c r="T253" i="22"/>
  <c r="U253" i="22"/>
  <c r="V253" i="22"/>
  <c r="H254" i="22"/>
  <c r="I254" i="22"/>
  <c r="J254" i="22"/>
  <c r="K254" i="22"/>
  <c r="L254" i="22"/>
  <c r="M254" i="22"/>
  <c r="N254" i="22"/>
  <c r="O254" i="22"/>
  <c r="P254" i="22"/>
  <c r="Q254" i="22"/>
  <c r="R254" i="22"/>
  <c r="S254" i="22"/>
  <c r="AN254" i="22" s="1"/>
  <c r="T254" i="22"/>
  <c r="U254" i="22"/>
  <c r="V254" i="22"/>
  <c r="H255" i="22"/>
  <c r="I255" i="22"/>
  <c r="J255" i="22"/>
  <c r="K255" i="22"/>
  <c r="L255" i="22"/>
  <c r="M255" i="22"/>
  <c r="N255" i="22"/>
  <c r="O255" i="22"/>
  <c r="P255" i="22"/>
  <c r="AJ255" i="22" s="1"/>
  <c r="Q255" i="22"/>
  <c r="R255" i="22"/>
  <c r="S255" i="22"/>
  <c r="T255" i="22"/>
  <c r="U255" i="22"/>
  <c r="V255" i="22"/>
  <c r="H256" i="22"/>
  <c r="I256" i="22"/>
  <c r="J256" i="22"/>
  <c r="K256" i="22"/>
  <c r="L256" i="22"/>
  <c r="M256" i="22"/>
  <c r="N256" i="22"/>
  <c r="O256" i="22"/>
  <c r="P256" i="22"/>
  <c r="Q256" i="22"/>
  <c r="R256" i="22"/>
  <c r="S256" i="22"/>
  <c r="T256" i="22"/>
  <c r="U256" i="22"/>
  <c r="V256" i="22"/>
  <c r="H257" i="22"/>
  <c r="I257" i="22"/>
  <c r="J257" i="22"/>
  <c r="AE257" i="22" s="1"/>
  <c r="K257" i="22"/>
  <c r="L257" i="22"/>
  <c r="M257" i="22"/>
  <c r="N257" i="22"/>
  <c r="O257" i="22"/>
  <c r="P257" i="22"/>
  <c r="Q257" i="22"/>
  <c r="R257" i="22"/>
  <c r="S257" i="22"/>
  <c r="T257" i="22"/>
  <c r="U257" i="22"/>
  <c r="V257" i="22"/>
  <c r="AP257" i="22" s="1"/>
  <c r="H258" i="22"/>
  <c r="I258" i="22"/>
  <c r="J258" i="22"/>
  <c r="K258" i="22"/>
  <c r="L258" i="22"/>
  <c r="M258" i="22"/>
  <c r="N258" i="22"/>
  <c r="O258" i="22"/>
  <c r="P258" i="22"/>
  <c r="Q258" i="22"/>
  <c r="R258" i="22"/>
  <c r="S258" i="22"/>
  <c r="AM258" i="22" s="1"/>
  <c r="T258" i="22"/>
  <c r="U258" i="22"/>
  <c r="V258" i="22"/>
  <c r="H259" i="22"/>
  <c r="I259" i="22"/>
  <c r="J259" i="22"/>
  <c r="K259" i="22"/>
  <c r="L259" i="22"/>
  <c r="M259" i="22"/>
  <c r="N259" i="22"/>
  <c r="O259" i="22"/>
  <c r="P259" i="22"/>
  <c r="AK259" i="22" s="1"/>
  <c r="Q259" i="22"/>
  <c r="R259" i="22"/>
  <c r="S259" i="22"/>
  <c r="T259" i="22"/>
  <c r="U259" i="22"/>
  <c r="V259" i="22"/>
  <c r="H260" i="22"/>
  <c r="I260" i="22"/>
  <c r="J260" i="22"/>
  <c r="K260" i="22"/>
  <c r="L260" i="22"/>
  <c r="M260" i="22"/>
  <c r="N260" i="22"/>
  <c r="O260" i="22"/>
  <c r="P260" i="22"/>
  <c r="Q260" i="22"/>
  <c r="R260" i="22"/>
  <c r="S260" i="22"/>
  <c r="T260" i="22"/>
  <c r="U260" i="22"/>
  <c r="V260" i="22"/>
  <c r="H261" i="22"/>
  <c r="I261" i="22"/>
  <c r="J261" i="22"/>
  <c r="AD261" i="22" s="1"/>
  <c r="K261" i="22"/>
  <c r="L261" i="22"/>
  <c r="M261" i="22"/>
  <c r="N261" i="22"/>
  <c r="O261" i="22"/>
  <c r="P261" i="22"/>
  <c r="Q261" i="22"/>
  <c r="R261" i="22"/>
  <c r="S261" i="22"/>
  <c r="T261" i="22"/>
  <c r="U261" i="22"/>
  <c r="V261" i="22"/>
  <c r="H262" i="22"/>
  <c r="I262" i="22"/>
  <c r="J262" i="22"/>
  <c r="K262" i="22"/>
  <c r="L262" i="22"/>
  <c r="M262" i="22"/>
  <c r="N262" i="22"/>
  <c r="O262" i="22"/>
  <c r="P262" i="22"/>
  <c r="Q262" i="22"/>
  <c r="R262" i="22"/>
  <c r="S262" i="22"/>
  <c r="T262" i="22"/>
  <c r="U262" i="22"/>
  <c r="V262" i="22"/>
  <c r="H263" i="22"/>
  <c r="I263" i="22"/>
  <c r="J263" i="22"/>
  <c r="K263" i="22"/>
  <c r="L263" i="22"/>
  <c r="M263" i="22"/>
  <c r="N263" i="22"/>
  <c r="O263" i="22"/>
  <c r="P263" i="22"/>
  <c r="AK263" i="22" s="1"/>
  <c r="Q263" i="22"/>
  <c r="R263" i="22"/>
  <c r="S263" i="22"/>
  <c r="T263" i="22"/>
  <c r="U263" i="22"/>
  <c r="V263" i="22"/>
  <c r="H264" i="22"/>
  <c r="I264" i="22"/>
  <c r="J264" i="22"/>
  <c r="K264" i="22"/>
  <c r="L264" i="22"/>
  <c r="M264" i="22"/>
  <c r="AG264" i="22" s="1"/>
  <c r="N264" i="22"/>
  <c r="O264" i="22"/>
  <c r="P264" i="22"/>
  <c r="Q264" i="22"/>
  <c r="R264" i="22"/>
  <c r="S264" i="22"/>
  <c r="T264" i="22"/>
  <c r="U264" i="22"/>
  <c r="V264" i="22"/>
  <c r="H265" i="22"/>
  <c r="I265" i="22"/>
  <c r="J265" i="22"/>
  <c r="K265" i="22"/>
  <c r="L265" i="22"/>
  <c r="M265" i="22"/>
  <c r="N265" i="22"/>
  <c r="O265" i="22"/>
  <c r="P265" i="22"/>
  <c r="Q265" i="22"/>
  <c r="R265" i="22"/>
  <c r="S265" i="22"/>
  <c r="T265" i="22"/>
  <c r="U265" i="22"/>
  <c r="V265" i="22"/>
  <c r="H266" i="22"/>
  <c r="I266" i="22"/>
  <c r="J266" i="22"/>
  <c r="K266" i="22"/>
  <c r="L266" i="22"/>
  <c r="M266" i="22"/>
  <c r="N266" i="22"/>
  <c r="O266" i="22"/>
  <c r="P266" i="22"/>
  <c r="Q266" i="22"/>
  <c r="R266" i="22"/>
  <c r="S266" i="22"/>
  <c r="AM266" i="22" s="1"/>
  <c r="T266" i="22"/>
  <c r="U266" i="22"/>
  <c r="V266" i="22"/>
  <c r="H267" i="22"/>
  <c r="I267" i="22"/>
  <c r="J267" i="22"/>
  <c r="K267" i="22"/>
  <c r="L267" i="22"/>
  <c r="M267" i="22"/>
  <c r="N267" i="22"/>
  <c r="O267" i="22"/>
  <c r="P267" i="22"/>
  <c r="AK267" i="22" s="1"/>
  <c r="Q267" i="22"/>
  <c r="R267" i="22"/>
  <c r="S267" i="22"/>
  <c r="T267" i="22"/>
  <c r="U267" i="22"/>
  <c r="V267" i="22"/>
  <c r="H268" i="22"/>
  <c r="I268" i="22"/>
  <c r="J268" i="22"/>
  <c r="K268" i="22"/>
  <c r="L268" i="22"/>
  <c r="M268" i="22"/>
  <c r="AH268" i="22" s="1"/>
  <c r="N268" i="22"/>
  <c r="O268" i="22"/>
  <c r="P268" i="22"/>
  <c r="Q268" i="22"/>
  <c r="R268" i="22"/>
  <c r="S268" i="22"/>
  <c r="T268" i="22"/>
  <c r="U268" i="22"/>
  <c r="V268" i="22"/>
  <c r="H269" i="22"/>
  <c r="I269" i="22"/>
  <c r="J269" i="22"/>
  <c r="AD269" i="22" s="1"/>
  <c r="K269" i="22"/>
  <c r="L269" i="22"/>
  <c r="M269" i="22"/>
  <c r="N269" i="22"/>
  <c r="O269" i="22"/>
  <c r="P269" i="22"/>
  <c r="Q269" i="22"/>
  <c r="R269" i="22"/>
  <c r="S269" i="22"/>
  <c r="T269" i="22"/>
  <c r="U269" i="22"/>
  <c r="V269" i="22"/>
  <c r="H270" i="22"/>
  <c r="I270" i="22"/>
  <c r="J270" i="22"/>
  <c r="K270" i="22"/>
  <c r="L270" i="22"/>
  <c r="M270" i="22"/>
  <c r="N270" i="22"/>
  <c r="O270" i="22"/>
  <c r="P270" i="22"/>
  <c r="Q270" i="22"/>
  <c r="R270" i="22"/>
  <c r="S270" i="22"/>
  <c r="AN270" i="22" s="1"/>
  <c r="T270" i="22"/>
  <c r="U270" i="22"/>
  <c r="V270" i="22"/>
  <c r="H271" i="22"/>
  <c r="I271" i="22"/>
  <c r="J271" i="22"/>
  <c r="K271" i="22"/>
  <c r="L271" i="22"/>
  <c r="M271" i="22"/>
  <c r="N271" i="22"/>
  <c r="O271" i="22"/>
  <c r="P271" i="22"/>
  <c r="Q271" i="22"/>
  <c r="R271" i="22"/>
  <c r="S271" i="22"/>
  <c r="T271" i="22"/>
  <c r="U271" i="22"/>
  <c r="V271" i="22"/>
  <c r="H272" i="22"/>
  <c r="I272" i="22"/>
  <c r="J272" i="22"/>
  <c r="K272" i="22"/>
  <c r="L272" i="22"/>
  <c r="M272" i="22"/>
  <c r="AH272" i="22" s="1"/>
  <c r="N272" i="22"/>
  <c r="O272" i="22"/>
  <c r="P272" i="22"/>
  <c r="Q272" i="22"/>
  <c r="R272" i="22"/>
  <c r="S272" i="22"/>
  <c r="T272" i="22"/>
  <c r="U272" i="22"/>
  <c r="V272" i="22"/>
  <c r="H273" i="22"/>
  <c r="I273" i="22"/>
  <c r="J273" i="22"/>
  <c r="AD273" i="22" s="1"/>
  <c r="K273" i="22"/>
  <c r="L273" i="22"/>
  <c r="M273" i="22"/>
  <c r="N273" i="22"/>
  <c r="O273" i="22"/>
  <c r="P273" i="22"/>
  <c r="Q273" i="22"/>
  <c r="R273" i="22"/>
  <c r="S273" i="22"/>
  <c r="T273" i="22"/>
  <c r="U273" i="22"/>
  <c r="V273" i="22"/>
  <c r="AP273" i="22" s="1"/>
  <c r="H274" i="22"/>
  <c r="I274" i="22"/>
  <c r="J274" i="22"/>
  <c r="K274" i="22"/>
  <c r="L274" i="22"/>
  <c r="M274" i="22"/>
  <c r="N274" i="22"/>
  <c r="O274" i="22"/>
  <c r="P274" i="22"/>
  <c r="Q274" i="22"/>
  <c r="R274" i="22"/>
  <c r="S274" i="22"/>
  <c r="AN274" i="22" s="1"/>
  <c r="T274" i="22"/>
  <c r="U274" i="22"/>
  <c r="V274" i="22"/>
  <c r="H275" i="22"/>
  <c r="I275" i="22"/>
  <c r="J275" i="22"/>
  <c r="K275" i="22"/>
  <c r="L275" i="22"/>
  <c r="M275" i="22"/>
  <c r="N275" i="22"/>
  <c r="O275" i="22"/>
  <c r="P275" i="22"/>
  <c r="AK275" i="22" s="1"/>
  <c r="Q275" i="22"/>
  <c r="R275" i="22"/>
  <c r="S275" i="22"/>
  <c r="T275" i="22"/>
  <c r="U275" i="22"/>
  <c r="V275" i="22"/>
  <c r="H276" i="22"/>
  <c r="I276" i="22"/>
  <c r="J276" i="22"/>
  <c r="K276" i="22"/>
  <c r="L276" i="22"/>
  <c r="M276" i="22"/>
  <c r="AG276" i="22" s="1"/>
  <c r="N276" i="22"/>
  <c r="O276" i="22"/>
  <c r="AJ276" i="22" s="1"/>
  <c r="P276" i="22"/>
  <c r="Q276" i="22"/>
  <c r="R276" i="22"/>
  <c r="S276" i="22"/>
  <c r="T276" i="22"/>
  <c r="U276" i="22"/>
  <c r="V276" i="22"/>
  <c r="H277" i="22"/>
  <c r="I277" i="22"/>
  <c r="J277" i="22"/>
  <c r="K277" i="22"/>
  <c r="L277" i="22"/>
  <c r="M277" i="22"/>
  <c r="N277" i="22"/>
  <c r="O277" i="22"/>
  <c r="P277" i="22"/>
  <c r="Q277" i="22"/>
  <c r="R277" i="22"/>
  <c r="S277" i="22"/>
  <c r="T277" i="22"/>
  <c r="U277" i="22"/>
  <c r="V277" i="22"/>
  <c r="H278" i="22"/>
  <c r="I278" i="22"/>
  <c r="J278" i="22"/>
  <c r="K278" i="22"/>
  <c r="L278" i="22"/>
  <c r="M278" i="22"/>
  <c r="N278" i="22"/>
  <c r="O278" i="22"/>
  <c r="P278" i="22"/>
  <c r="Q278" i="22"/>
  <c r="R278" i="22"/>
  <c r="S278" i="22"/>
  <c r="T278" i="22"/>
  <c r="U278" i="22"/>
  <c r="V278" i="22"/>
  <c r="H279" i="22"/>
  <c r="I279" i="22"/>
  <c r="J279" i="22"/>
  <c r="K279" i="22"/>
  <c r="L279" i="22"/>
  <c r="M279" i="22"/>
  <c r="N279" i="22"/>
  <c r="O279" i="22"/>
  <c r="P279" i="22"/>
  <c r="Q279" i="22"/>
  <c r="R279" i="22"/>
  <c r="AL279" i="22" s="1"/>
  <c r="S279" i="22"/>
  <c r="T279" i="22"/>
  <c r="U279" i="22"/>
  <c r="V279" i="22"/>
  <c r="H280" i="22"/>
  <c r="I280" i="22"/>
  <c r="J280" i="22"/>
  <c r="K280" i="22"/>
  <c r="L280" i="22"/>
  <c r="M280" i="22"/>
  <c r="AH280" i="22" s="1"/>
  <c r="N280" i="22"/>
  <c r="O280" i="22"/>
  <c r="P280" i="22"/>
  <c r="Q280" i="22"/>
  <c r="R280" i="22"/>
  <c r="S280" i="22"/>
  <c r="T280" i="22"/>
  <c r="U280" i="22"/>
  <c r="V280" i="22"/>
  <c r="H281" i="22"/>
  <c r="I281" i="22"/>
  <c r="J281" i="22"/>
  <c r="K281" i="22"/>
  <c r="L281" i="22"/>
  <c r="M281" i="22"/>
  <c r="N281" i="22"/>
  <c r="O281" i="22"/>
  <c r="P281" i="22"/>
  <c r="Q281" i="22"/>
  <c r="R281" i="22"/>
  <c r="S281" i="22"/>
  <c r="T281" i="22"/>
  <c r="U281" i="22"/>
  <c r="V281" i="22"/>
  <c r="H282" i="22"/>
  <c r="I282" i="22"/>
  <c r="J282" i="22"/>
  <c r="K282" i="22"/>
  <c r="L282" i="22"/>
  <c r="M282" i="22"/>
  <c r="N282" i="22"/>
  <c r="O282" i="22"/>
  <c r="P282" i="22"/>
  <c r="Q282" i="22"/>
  <c r="R282" i="22"/>
  <c r="S282" i="22"/>
  <c r="AM282" i="22" s="1"/>
  <c r="T282" i="22"/>
  <c r="U282" i="22"/>
  <c r="V282" i="22"/>
  <c r="H283" i="22"/>
  <c r="I283" i="22"/>
  <c r="J283" i="22"/>
  <c r="K283" i="22"/>
  <c r="L283" i="22"/>
  <c r="M283" i="22"/>
  <c r="N283" i="22"/>
  <c r="O283" i="22"/>
  <c r="P283" i="22"/>
  <c r="Q283" i="22"/>
  <c r="R283" i="22"/>
  <c r="S283" i="22"/>
  <c r="T283" i="22"/>
  <c r="U283" i="22"/>
  <c r="V283" i="22"/>
  <c r="H284" i="22"/>
  <c r="I284" i="22"/>
  <c r="J284" i="22"/>
  <c r="K284" i="22"/>
  <c r="L284" i="22"/>
  <c r="M284" i="22"/>
  <c r="N284" i="22"/>
  <c r="O284" i="22"/>
  <c r="P284" i="22"/>
  <c r="Q284" i="22"/>
  <c r="R284" i="22"/>
  <c r="S284" i="22"/>
  <c r="T284" i="22"/>
  <c r="U284" i="22"/>
  <c r="V284" i="22"/>
  <c r="H285" i="22"/>
  <c r="I285" i="22"/>
  <c r="J285" i="22"/>
  <c r="K285" i="22"/>
  <c r="L285" i="22"/>
  <c r="M285" i="22"/>
  <c r="N285" i="22"/>
  <c r="O285" i="22"/>
  <c r="P285" i="22"/>
  <c r="Q285" i="22"/>
  <c r="R285" i="22"/>
  <c r="S285" i="22"/>
  <c r="T285" i="22"/>
  <c r="U285" i="22"/>
  <c r="V285" i="22"/>
  <c r="AP285" i="22" s="1"/>
  <c r="H286" i="22"/>
  <c r="I286" i="22"/>
  <c r="J286" i="22"/>
  <c r="K286" i="22"/>
  <c r="L286" i="22"/>
  <c r="M286" i="22"/>
  <c r="N286" i="22"/>
  <c r="O286" i="22"/>
  <c r="P286" i="22"/>
  <c r="Q286" i="22"/>
  <c r="R286" i="22"/>
  <c r="S286" i="22"/>
  <c r="AM286" i="22" s="1"/>
  <c r="T286" i="22"/>
  <c r="U286" i="22"/>
  <c r="V286" i="22"/>
  <c r="H287" i="22"/>
  <c r="I287" i="22"/>
  <c r="J287" i="22"/>
  <c r="K287" i="22"/>
  <c r="L287" i="22"/>
  <c r="M287" i="22"/>
  <c r="N287" i="22"/>
  <c r="O287" i="22"/>
  <c r="P287" i="22"/>
  <c r="Q287" i="22"/>
  <c r="R287" i="22"/>
  <c r="S287" i="22"/>
  <c r="T287" i="22"/>
  <c r="U287" i="22"/>
  <c r="V287" i="22"/>
  <c r="H288" i="22"/>
  <c r="I288" i="22"/>
  <c r="J288" i="22"/>
  <c r="K288" i="22"/>
  <c r="L288" i="22"/>
  <c r="M288" i="22"/>
  <c r="N288" i="22"/>
  <c r="O288" i="22"/>
  <c r="P288" i="22"/>
  <c r="Q288" i="22"/>
  <c r="R288" i="22"/>
  <c r="S288" i="22"/>
  <c r="T288" i="22"/>
  <c r="U288" i="22"/>
  <c r="V288" i="22"/>
  <c r="H289" i="22"/>
  <c r="I289" i="22"/>
  <c r="J289" i="22"/>
  <c r="K289" i="22"/>
  <c r="L289" i="22"/>
  <c r="M289" i="22"/>
  <c r="N289" i="22"/>
  <c r="O289" i="22"/>
  <c r="P289" i="22"/>
  <c r="Q289" i="22"/>
  <c r="R289" i="22"/>
  <c r="S289" i="22"/>
  <c r="T289" i="22"/>
  <c r="U289" i="22"/>
  <c r="V289" i="22"/>
  <c r="H290" i="22"/>
  <c r="I290" i="22"/>
  <c r="AC290" i="22" s="1"/>
  <c r="J290" i="22"/>
  <c r="K290" i="22"/>
  <c r="L290" i="22"/>
  <c r="M290" i="22"/>
  <c r="N290" i="22"/>
  <c r="O290" i="22"/>
  <c r="P290" i="22"/>
  <c r="Q290" i="22"/>
  <c r="R290" i="22"/>
  <c r="S290" i="22"/>
  <c r="AM290" i="22" s="1"/>
  <c r="T290" i="22"/>
  <c r="U290" i="22"/>
  <c r="V290" i="22"/>
  <c r="H291" i="22"/>
  <c r="I291" i="22"/>
  <c r="J291" i="22"/>
  <c r="K291" i="22"/>
  <c r="L291" i="22"/>
  <c r="M291" i="22"/>
  <c r="N291" i="22"/>
  <c r="O291" i="22"/>
  <c r="P291" i="22"/>
  <c r="AJ291" i="22" s="1"/>
  <c r="Q291" i="22"/>
  <c r="R291" i="22"/>
  <c r="S291" i="22"/>
  <c r="T291" i="22"/>
  <c r="U291" i="22"/>
  <c r="V291" i="22"/>
  <c r="H292" i="22"/>
  <c r="I292" i="22"/>
  <c r="J292" i="22"/>
  <c r="K292" i="22"/>
  <c r="L292" i="22"/>
  <c r="M292" i="22"/>
  <c r="AH292" i="22" s="1"/>
  <c r="N292" i="22"/>
  <c r="O292" i="22"/>
  <c r="P292" i="22"/>
  <c r="Q292" i="22"/>
  <c r="R292" i="22"/>
  <c r="S292" i="22"/>
  <c r="T292" i="22"/>
  <c r="U292" i="22"/>
  <c r="V292" i="22"/>
  <c r="H293" i="22"/>
  <c r="I293" i="22"/>
  <c r="J293" i="22"/>
  <c r="K293" i="22"/>
  <c r="L293" i="22"/>
  <c r="M293" i="22"/>
  <c r="N293" i="22"/>
  <c r="O293" i="22"/>
  <c r="P293" i="22"/>
  <c r="Q293" i="22"/>
  <c r="R293" i="22"/>
  <c r="S293" i="22"/>
  <c r="T293" i="22"/>
  <c r="U293" i="22"/>
  <c r="V293" i="22"/>
  <c r="H294" i="22"/>
  <c r="I294" i="22"/>
  <c r="J294" i="22"/>
  <c r="K294" i="22"/>
  <c r="L294" i="22"/>
  <c r="M294" i="22"/>
  <c r="N294" i="22"/>
  <c r="O294" i="22"/>
  <c r="P294" i="22"/>
  <c r="Q294" i="22"/>
  <c r="R294" i="22"/>
  <c r="S294" i="22"/>
  <c r="T294" i="22"/>
  <c r="U294" i="22"/>
  <c r="V294" i="22"/>
  <c r="H295" i="22"/>
  <c r="I295" i="22"/>
  <c r="J295" i="22"/>
  <c r="K295" i="22"/>
  <c r="L295" i="22"/>
  <c r="M295" i="22"/>
  <c r="N295" i="22"/>
  <c r="O295" i="22"/>
  <c r="P295" i="22"/>
  <c r="AJ295" i="22" s="1"/>
  <c r="Q295" i="22"/>
  <c r="R295" i="22"/>
  <c r="S295" i="22"/>
  <c r="T295" i="22"/>
  <c r="U295" i="22"/>
  <c r="V295" i="22"/>
  <c r="H296" i="22"/>
  <c r="I296" i="22"/>
  <c r="J296" i="22"/>
  <c r="K296" i="22"/>
  <c r="L296" i="22"/>
  <c r="M296" i="22"/>
  <c r="N296" i="22"/>
  <c r="O296" i="22"/>
  <c r="P296" i="22"/>
  <c r="Q296" i="22"/>
  <c r="R296" i="22"/>
  <c r="S296" i="22"/>
  <c r="T296" i="22"/>
  <c r="U296" i="22"/>
  <c r="V296" i="22"/>
  <c r="H297" i="22"/>
  <c r="I297" i="22"/>
  <c r="J297" i="22"/>
  <c r="K297" i="22"/>
  <c r="L297" i="22"/>
  <c r="M297" i="22"/>
  <c r="N297" i="22"/>
  <c r="O297" i="22"/>
  <c r="P297" i="22"/>
  <c r="Q297" i="22"/>
  <c r="R297" i="22"/>
  <c r="S297" i="22"/>
  <c r="T297" i="22"/>
  <c r="U297" i="22"/>
  <c r="V297" i="22"/>
  <c r="H298" i="22"/>
  <c r="I298" i="22"/>
  <c r="J298" i="22"/>
  <c r="K298" i="22"/>
  <c r="L298" i="22"/>
  <c r="M298" i="22"/>
  <c r="N298" i="22"/>
  <c r="O298" i="22"/>
  <c r="P298" i="22"/>
  <c r="Q298" i="22"/>
  <c r="R298" i="22"/>
  <c r="S298" i="22"/>
  <c r="AM298" i="22" s="1"/>
  <c r="T298" i="22"/>
  <c r="U298" i="22"/>
  <c r="V298" i="22"/>
  <c r="H299" i="22"/>
  <c r="I299" i="22"/>
  <c r="J299" i="22"/>
  <c r="K299" i="22"/>
  <c r="L299" i="22"/>
  <c r="M299" i="22"/>
  <c r="N299" i="22"/>
  <c r="O299" i="22"/>
  <c r="P299" i="22"/>
  <c r="Q299" i="22"/>
  <c r="R299" i="22"/>
  <c r="S299" i="22"/>
  <c r="T299" i="22"/>
  <c r="U299" i="22"/>
  <c r="V299" i="22"/>
  <c r="H300" i="22"/>
  <c r="I300" i="22"/>
  <c r="J300" i="22"/>
  <c r="K300" i="22"/>
  <c r="L300" i="22"/>
  <c r="M300" i="22"/>
  <c r="AG300" i="22" s="1"/>
  <c r="N300" i="22"/>
  <c r="O300" i="22"/>
  <c r="P300" i="22"/>
  <c r="Q300" i="22"/>
  <c r="R300" i="22"/>
  <c r="S300" i="22"/>
  <c r="T300" i="22"/>
  <c r="U300" i="22"/>
  <c r="V300" i="22"/>
  <c r="H301" i="22"/>
  <c r="I301" i="22"/>
  <c r="J301" i="22"/>
  <c r="K301" i="22"/>
  <c r="L301" i="22"/>
  <c r="M301" i="22"/>
  <c r="N301" i="22"/>
  <c r="O301" i="22"/>
  <c r="P301" i="22"/>
  <c r="Q301" i="22"/>
  <c r="R301" i="22"/>
  <c r="S301" i="22"/>
  <c r="T301" i="22"/>
  <c r="U301" i="22"/>
  <c r="V301" i="22"/>
  <c r="H302" i="22"/>
  <c r="I302" i="22"/>
  <c r="J302" i="22"/>
  <c r="K302" i="22"/>
  <c r="L302" i="22"/>
  <c r="M302" i="22"/>
  <c r="N302" i="22"/>
  <c r="O302" i="22"/>
  <c r="P302" i="22"/>
  <c r="Q302" i="22"/>
  <c r="R302" i="22"/>
  <c r="S302" i="22"/>
  <c r="T302" i="22"/>
  <c r="U302" i="22"/>
  <c r="V302" i="22"/>
  <c r="H303" i="22"/>
  <c r="I303" i="22"/>
  <c r="J303" i="22"/>
  <c r="K303" i="22"/>
  <c r="L303" i="22"/>
  <c r="M303" i="22"/>
  <c r="N303" i="22"/>
  <c r="O303" i="22"/>
  <c r="P303" i="22"/>
  <c r="Q303" i="22"/>
  <c r="R303" i="22"/>
  <c r="S303" i="22"/>
  <c r="T303" i="22"/>
  <c r="U303" i="22"/>
  <c r="V303" i="22"/>
  <c r="H304" i="22"/>
  <c r="I304" i="22"/>
  <c r="J304" i="22"/>
  <c r="K304" i="22"/>
  <c r="L304" i="22"/>
  <c r="M304" i="22"/>
  <c r="N304" i="22"/>
  <c r="O304" i="22"/>
  <c r="P304" i="22"/>
  <c r="Q304" i="22"/>
  <c r="R304" i="22"/>
  <c r="S304" i="22"/>
  <c r="T304" i="22"/>
  <c r="U304" i="22"/>
  <c r="V304" i="22"/>
  <c r="H305" i="22"/>
  <c r="I305" i="22"/>
  <c r="J305" i="22"/>
  <c r="K305" i="22"/>
  <c r="L305" i="22"/>
  <c r="M305" i="22"/>
  <c r="N305" i="22"/>
  <c r="O305" i="22"/>
  <c r="P305" i="22"/>
  <c r="Q305" i="22"/>
  <c r="R305" i="22"/>
  <c r="S305" i="22"/>
  <c r="T305" i="22"/>
  <c r="U305" i="22"/>
  <c r="V305" i="22"/>
  <c r="H306" i="22"/>
  <c r="I306" i="22"/>
  <c r="J306" i="22"/>
  <c r="K306" i="22"/>
  <c r="L306" i="22"/>
  <c r="M306" i="22"/>
  <c r="N306" i="22"/>
  <c r="O306" i="22"/>
  <c r="P306" i="22"/>
  <c r="Q306" i="22"/>
  <c r="R306" i="22"/>
  <c r="S306" i="22"/>
  <c r="T306" i="22"/>
  <c r="U306" i="22"/>
  <c r="V306" i="22"/>
  <c r="H307" i="22"/>
  <c r="I307" i="22"/>
  <c r="J307" i="22"/>
  <c r="K307" i="22"/>
  <c r="L307" i="22"/>
  <c r="M307" i="22"/>
  <c r="N307" i="22"/>
  <c r="O307" i="22"/>
  <c r="P307" i="22"/>
  <c r="Q307" i="22"/>
  <c r="R307" i="22"/>
  <c r="S307" i="22"/>
  <c r="T307" i="22"/>
  <c r="U307" i="22"/>
  <c r="V307" i="22"/>
  <c r="H308" i="22"/>
  <c r="I308" i="22"/>
  <c r="J308" i="22"/>
  <c r="K308" i="22"/>
  <c r="L308" i="22"/>
  <c r="M308" i="22"/>
  <c r="N308" i="22"/>
  <c r="O308" i="22"/>
  <c r="P308" i="22"/>
  <c r="Q308" i="22"/>
  <c r="R308" i="22"/>
  <c r="S308" i="22"/>
  <c r="T308" i="22"/>
  <c r="U308" i="22"/>
  <c r="V308" i="22"/>
  <c r="H309" i="22"/>
  <c r="I309" i="22"/>
  <c r="J309" i="22"/>
  <c r="K309" i="22"/>
  <c r="L309" i="22"/>
  <c r="M309" i="22"/>
  <c r="N309" i="22"/>
  <c r="O309" i="22"/>
  <c r="P309" i="22"/>
  <c r="Q309" i="22"/>
  <c r="R309" i="22"/>
  <c r="S309" i="22"/>
  <c r="T309" i="22"/>
  <c r="U309" i="22"/>
  <c r="V309" i="22"/>
  <c r="H310" i="22"/>
  <c r="I310" i="22"/>
  <c r="J310" i="22"/>
  <c r="K310" i="22"/>
  <c r="L310" i="22"/>
  <c r="M310" i="22"/>
  <c r="N310" i="22"/>
  <c r="O310" i="22"/>
  <c r="P310" i="22"/>
  <c r="Q310" i="22"/>
  <c r="R310" i="22"/>
  <c r="S310" i="22"/>
  <c r="T310" i="22"/>
  <c r="U310" i="22"/>
  <c r="V310" i="22"/>
  <c r="H311" i="22"/>
  <c r="I311" i="22"/>
  <c r="J311" i="22"/>
  <c r="K311" i="22"/>
  <c r="L311" i="22"/>
  <c r="M311" i="22"/>
  <c r="N311" i="22"/>
  <c r="O311" i="22"/>
  <c r="P311" i="22"/>
  <c r="AJ311" i="22" s="1"/>
  <c r="Q311" i="22"/>
  <c r="R311" i="22"/>
  <c r="S311" i="22"/>
  <c r="T311" i="22"/>
  <c r="U311" i="22"/>
  <c r="V311" i="22"/>
  <c r="H312" i="22"/>
  <c r="I312" i="22"/>
  <c r="J312" i="22"/>
  <c r="K312" i="22"/>
  <c r="L312" i="22"/>
  <c r="M312" i="22"/>
  <c r="N312" i="22"/>
  <c r="O312" i="22"/>
  <c r="P312" i="22"/>
  <c r="Q312" i="22"/>
  <c r="R312" i="22"/>
  <c r="S312" i="22"/>
  <c r="T312" i="22"/>
  <c r="U312" i="22"/>
  <c r="V312" i="22"/>
  <c r="H313" i="22"/>
  <c r="I313" i="22"/>
  <c r="J313" i="22"/>
  <c r="K313" i="22"/>
  <c r="L313" i="22"/>
  <c r="M313" i="22"/>
  <c r="N313" i="22"/>
  <c r="O313" i="22"/>
  <c r="P313" i="22"/>
  <c r="Q313" i="22"/>
  <c r="R313" i="22"/>
  <c r="S313" i="22"/>
  <c r="T313" i="22"/>
  <c r="U313" i="22"/>
  <c r="V313" i="22"/>
  <c r="H314" i="22"/>
  <c r="I314" i="22"/>
  <c r="J314" i="22"/>
  <c r="K314" i="22"/>
  <c r="L314" i="22"/>
  <c r="M314" i="22"/>
  <c r="N314" i="22"/>
  <c r="O314" i="22"/>
  <c r="P314" i="22"/>
  <c r="Q314" i="22"/>
  <c r="R314" i="22"/>
  <c r="S314" i="22"/>
  <c r="T314" i="22"/>
  <c r="U314" i="22"/>
  <c r="V314" i="22"/>
  <c r="H315" i="22"/>
  <c r="I315" i="22"/>
  <c r="J315" i="22"/>
  <c r="K315" i="22"/>
  <c r="L315" i="22"/>
  <c r="M315" i="22"/>
  <c r="N315" i="22"/>
  <c r="O315" i="22"/>
  <c r="P315" i="22"/>
  <c r="Q315" i="22"/>
  <c r="R315" i="22"/>
  <c r="S315" i="22"/>
  <c r="T315" i="22"/>
  <c r="U315" i="22"/>
  <c r="V315" i="22"/>
  <c r="H316" i="22"/>
  <c r="I316" i="22"/>
  <c r="J316" i="22"/>
  <c r="K316" i="22"/>
  <c r="L316" i="22"/>
  <c r="M316" i="22"/>
  <c r="N316" i="22"/>
  <c r="O316" i="22"/>
  <c r="P316" i="22"/>
  <c r="Q316" i="22"/>
  <c r="R316" i="22"/>
  <c r="S316" i="22"/>
  <c r="T316" i="22"/>
  <c r="U316" i="22"/>
  <c r="V316" i="22"/>
  <c r="H317" i="22"/>
  <c r="I317" i="22"/>
  <c r="J317" i="22"/>
  <c r="K317" i="22"/>
  <c r="L317" i="22"/>
  <c r="M317" i="22"/>
  <c r="N317" i="22"/>
  <c r="O317" i="22"/>
  <c r="P317" i="22"/>
  <c r="Q317" i="22"/>
  <c r="R317" i="22"/>
  <c r="S317" i="22"/>
  <c r="T317" i="22"/>
  <c r="U317" i="22"/>
  <c r="V317" i="22"/>
  <c r="H318" i="22"/>
  <c r="I318" i="22"/>
  <c r="J318" i="22"/>
  <c r="K318" i="22"/>
  <c r="L318" i="22"/>
  <c r="M318" i="22"/>
  <c r="N318" i="22"/>
  <c r="O318" i="22"/>
  <c r="P318" i="22"/>
  <c r="Q318" i="22"/>
  <c r="R318" i="22"/>
  <c r="S318" i="22"/>
  <c r="AN318" i="22" s="1"/>
  <c r="T318" i="22"/>
  <c r="U318" i="22"/>
  <c r="V318" i="22"/>
  <c r="H319" i="22"/>
  <c r="I319" i="22"/>
  <c r="J319" i="22"/>
  <c r="K319" i="22"/>
  <c r="L319" i="22"/>
  <c r="M319" i="22"/>
  <c r="N319" i="22"/>
  <c r="O319" i="22"/>
  <c r="P319" i="22"/>
  <c r="AJ319" i="22" s="1"/>
  <c r="Q319" i="22"/>
  <c r="R319" i="22"/>
  <c r="S319" i="22"/>
  <c r="T319" i="22"/>
  <c r="U319" i="22"/>
  <c r="V319" i="22"/>
  <c r="H320" i="22"/>
  <c r="I320" i="22"/>
  <c r="J320" i="22"/>
  <c r="K320" i="22"/>
  <c r="L320" i="22"/>
  <c r="M320" i="22"/>
  <c r="N320" i="22"/>
  <c r="O320" i="22"/>
  <c r="P320" i="22"/>
  <c r="Q320" i="22"/>
  <c r="R320" i="22"/>
  <c r="S320" i="22"/>
  <c r="T320" i="22"/>
  <c r="U320" i="22"/>
  <c r="V320" i="22"/>
  <c r="H321" i="22"/>
  <c r="I321" i="22"/>
  <c r="J321" i="22"/>
  <c r="K321" i="22"/>
  <c r="L321" i="22"/>
  <c r="M321" i="22"/>
  <c r="N321" i="22"/>
  <c r="O321" i="22"/>
  <c r="P321" i="22"/>
  <c r="Q321" i="22"/>
  <c r="R321" i="22"/>
  <c r="S321" i="22"/>
  <c r="T321" i="22"/>
  <c r="U321" i="22"/>
  <c r="V321" i="22"/>
  <c r="H322" i="22"/>
  <c r="I322" i="22"/>
  <c r="J322" i="22"/>
  <c r="K322" i="22"/>
  <c r="L322" i="22"/>
  <c r="M322" i="22"/>
  <c r="N322" i="22"/>
  <c r="O322" i="22"/>
  <c r="P322" i="22"/>
  <c r="Q322" i="22"/>
  <c r="R322" i="22"/>
  <c r="S322" i="22"/>
  <c r="AM322" i="22" s="1"/>
  <c r="T322" i="22"/>
  <c r="U322" i="22"/>
  <c r="V322" i="22"/>
  <c r="H323" i="22"/>
  <c r="I323" i="22"/>
  <c r="J323" i="22"/>
  <c r="K323" i="22"/>
  <c r="L323" i="22"/>
  <c r="M323" i="22"/>
  <c r="N323" i="22"/>
  <c r="O323" i="22"/>
  <c r="P323" i="22"/>
  <c r="Q323" i="22"/>
  <c r="R323" i="22"/>
  <c r="S323" i="22"/>
  <c r="T323" i="22"/>
  <c r="U323" i="22"/>
  <c r="V323" i="22"/>
  <c r="H324" i="22"/>
  <c r="I324" i="22"/>
  <c r="J324" i="22"/>
  <c r="K324" i="22"/>
  <c r="L324" i="22"/>
  <c r="M324" i="22"/>
  <c r="N324" i="22"/>
  <c r="O324" i="22"/>
  <c r="P324" i="22"/>
  <c r="Q324" i="22"/>
  <c r="R324" i="22"/>
  <c r="S324" i="22"/>
  <c r="T324" i="22"/>
  <c r="U324" i="22"/>
  <c r="V324" i="22"/>
  <c r="H325" i="22"/>
  <c r="I325" i="22"/>
  <c r="J325" i="22"/>
  <c r="K325" i="22"/>
  <c r="L325" i="22"/>
  <c r="M325" i="22"/>
  <c r="N325" i="22"/>
  <c r="O325" i="22"/>
  <c r="P325" i="22"/>
  <c r="Q325" i="22"/>
  <c r="R325" i="22"/>
  <c r="S325" i="22"/>
  <c r="T325" i="22"/>
  <c r="U325" i="22"/>
  <c r="V325" i="22"/>
  <c r="H326" i="22"/>
  <c r="I326" i="22"/>
  <c r="J326" i="22"/>
  <c r="K326" i="22"/>
  <c r="L326" i="22"/>
  <c r="M326" i="22"/>
  <c r="N326" i="22"/>
  <c r="O326" i="22"/>
  <c r="P326" i="22"/>
  <c r="Q326" i="22"/>
  <c r="R326" i="22"/>
  <c r="S326" i="22"/>
  <c r="T326" i="22"/>
  <c r="U326" i="22"/>
  <c r="V326" i="22"/>
  <c r="H327" i="22"/>
  <c r="I327" i="22"/>
  <c r="J327" i="22"/>
  <c r="K327" i="22"/>
  <c r="L327" i="22"/>
  <c r="M327" i="22"/>
  <c r="N327" i="22"/>
  <c r="O327" i="22"/>
  <c r="P327" i="22"/>
  <c r="Q327" i="22"/>
  <c r="R327" i="22"/>
  <c r="S327" i="22"/>
  <c r="T327" i="22"/>
  <c r="U327" i="22"/>
  <c r="V327" i="22"/>
  <c r="H328" i="22"/>
  <c r="I328" i="22"/>
  <c r="J328" i="22"/>
  <c r="K328" i="22"/>
  <c r="L328" i="22"/>
  <c r="M328" i="22"/>
  <c r="N328" i="22"/>
  <c r="O328" i="22"/>
  <c r="P328" i="22"/>
  <c r="Q328" i="22"/>
  <c r="R328" i="22"/>
  <c r="S328" i="22"/>
  <c r="T328" i="22"/>
  <c r="U328" i="22"/>
  <c r="V328" i="22"/>
  <c r="H329" i="22"/>
  <c r="I329" i="22"/>
  <c r="J329" i="22"/>
  <c r="K329" i="22"/>
  <c r="L329" i="22"/>
  <c r="M329" i="22"/>
  <c r="N329" i="22"/>
  <c r="O329" i="22"/>
  <c r="P329" i="22"/>
  <c r="Q329" i="22"/>
  <c r="R329" i="22"/>
  <c r="S329" i="22"/>
  <c r="T329" i="22"/>
  <c r="U329" i="22"/>
  <c r="V329" i="22"/>
  <c r="H330" i="22"/>
  <c r="I330" i="22"/>
  <c r="J330" i="22"/>
  <c r="K330" i="22"/>
  <c r="L330" i="22"/>
  <c r="M330" i="22"/>
  <c r="N330" i="22"/>
  <c r="O330" i="22"/>
  <c r="P330" i="22"/>
  <c r="Q330" i="22"/>
  <c r="R330" i="22"/>
  <c r="S330" i="22"/>
  <c r="AN330" i="22" s="1"/>
  <c r="T330" i="22"/>
  <c r="U330" i="22"/>
  <c r="V330" i="22"/>
  <c r="H331" i="22"/>
  <c r="I331" i="22"/>
  <c r="J331" i="22"/>
  <c r="K331" i="22"/>
  <c r="L331" i="22"/>
  <c r="M331" i="22"/>
  <c r="N331" i="22"/>
  <c r="O331" i="22"/>
  <c r="P331" i="22"/>
  <c r="AJ331" i="22" s="1"/>
  <c r="Q331" i="22"/>
  <c r="R331" i="22"/>
  <c r="S331" i="22"/>
  <c r="T331" i="22"/>
  <c r="U331" i="22"/>
  <c r="V331" i="22"/>
  <c r="H332" i="22"/>
  <c r="I332" i="22"/>
  <c r="J332" i="22"/>
  <c r="K332" i="22"/>
  <c r="L332" i="22"/>
  <c r="M332" i="22"/>
  <c r="N332" i="22"/>
  <c r="O332" i="22"/>
  <c r="P332" i="22"/>
  <c r="Q332" i="22"/>
  <c r="R332" i="22"/>
  <c r="S332" i="22"/>
  <c r="T332" i="22"/>
  <c r="U332" i="22"/>
  <c r="V332" i="22"/>
  <c r="H333" i="22"/>
  <c r="I333" i="22"/>
  <c r="J333" i="22"/>
  <c r="K333" i="22"/>
  <c r="L333" i="22"/>
  <c r="M333" i="22"/>
  <c r="N333" i="22"/>
  <c r="O333" i="22"/>
  <c r="P333" i="22"/>
  <c r="Q333" i="22"/>
  <c r="R333" i="22"/>
  <c r="S333" i="22"/>
  <c r="T333" i="22"/>
  <c r="U333" i="22"/>
  <c r="V333" i="22"/>
  <c r="H334" i="22"/>
  <c r="I334" i="22"/>
  <c r="J334" i="22"/>
  <c r="K334" i="22"/>
  <c r="L334" i="22"/>
  <c r="M334" i="22"/>
  <c r="N334" i="22"/>
  <c r="O334" i="22"/>
  <c r="P334" i="22"/>
  <c r="Q334" i="22"/>
  <c r="R334" i="22"/>
  <c r="S334" i="22"/>
  <c r="T334" i="22"/>
  <c r="U334" i="22"/>
  <c r="V334" i="22"/>
  <c r="H335" i="22"/>
  <c r="I335" i="22"/>
  <c r="J335" i="22"/>
  <c r="K335" i="22"/>
  <c r="L335" i="22"/>
  <c r="M335" i="22"/>
  <c r="N335" i="22"/>
  <c r="O335" i="22"/>
  <c r="P335" i="22"/>
  <c r="AK335" i="22" s="1"/>
  <c r="Q335" i="22"/>
  <c r="R335" i="22"/>
  <c r="S335" i="22"/>
  <c r="T335" i="22"/>
  <c r="U335" i="22"/>
  <c r="V335" i="22"/>
  <c r="H336" i="22"/>
  <c r="I336" i="22"/>
  <c r="J336" i="22"/>
  <c r="K336" i="22"/>
  <c r="L336" i="22"/>
  <c r="M336" i="22"/>
  <c r="N336" i="22"/>
  <c r="O336" i="22"/>
  <c r="P336" i="22"/>
  <c r="Q336" i="22"/>
  <c r="R336" i="22"/>
  <c r="S336" i="22"/>
  <c r="T336" i="22"/>
  <c r="U336" i="22"/>
  <c r="V336" i="22"/>
  <c r="H337" i="22"/>
  <c r="I337" i="22"/>
  <c r="J337" i="22"/>
  <c r="K337" i="22"/>
  <c r="L337" i="22"/>
  <c r="M337" i="22"/>
  <c r="N337" i="22"/>
  <c r="O337" i="22"/>
  <c r="P337" i="22"/>
  <c r="Q337" i="22"/>
  <c r="R337" i="22"/>
  <c r="S337" i="22"/>
  <c r="T337" i="22"/>
  <c r="U337" i="22"/>
  <c r="V337" i="22"/>
  <c r="H338" i="22"/>
  <c r="I338" i="22"/>
  <c r="J338" i="22"/>
  <c r="K338" i="22"/>
  <c r="L338" i="22"/>
  <c r="M338" i="22"/>
  <c r="N338" i="22"/>
  <c r="O338" i="22"/>
  <c r="P338" i="22"/>
  <c r="Q338" i="22"/>
  <c r="R338" i="22"/>
  <c r="S338" i="22"/>
  <c r="T338" i="22"/>
  <c r="U338" i="22"/>
  <c r="V338" i="22"/>
  <c r="H339" i="22"/>
  <c r="I339" i="22"/>
  <c r="J339" i="22"/>
  <c r="K339" i="22"/>
  <c r="L339" i="22"/>
  <c r="M339" i="22"/>
  <c r="N339" i="22"/>
  <c r="O339" i="22"/>
  <c r="P339" i="22"/>
  <c r="Q339" i="22"/>
  <c r="R339" i="22"/>
  <c r="S339" i="22"/>
  <c r="T339" i="22"/>
  <c r="U339" i="22"/>
  <c r="V339" i="22"/>
  <c r="H340" i="22"/>
  <c r="I340" i="22"/>
  <c r="J340" i="22"/>
  <c r="K340" i="22"/>
  <c r="L340" i="22"/>
  <c r="M340" i="22"/>
  <c r="AH340" i="22" s="1"/>
  <c r="N340" i="22"/>
  <c r="O340" i="22"/>
  <c r="P340" i="22"/>
  <c r="Q340" i="22"/>
  <c r="R340" i="22"/>
  <c r="S340" i="22"/>
  <c r="T340" i="22"/>
  <c r="U340" i="22"/>
  <c r="V340" i="22"/>
  <c r="H341" i="22"/>
  <c r="I341" i="22"/>
  <c r="J341" i="22"/>
  <c r="K341" i="22"/>
  <c r="L341" i="22"/>
  <c r="M341" i="22"/>
  <c r="N341" i="22"/>
  <c r="O341" i="22"/>
  <c r="P341" i="22"/>
  <c r="Q341" i="22"/>
  <c r="R341" i="22"/>
  <c r="S341" i="22"/>
  <c r="T341" i="22"/>
  <c r="U341" i="22"/>
  <c r="V341" i="22"/>
  <c r="H342" i="22"/>
  <c r="I342" i="22"/>
  <c r="J342" i="22"/>
  <c r="K342" i="22"/>
  <c r="L342" i="22"/>
  <c r="M342" i="22"/>
  <c r="N342" i="22"/>
  <c r="O342" i="22"/>
  <c r="P342" i="22"/>
  <c r="Q342" i="22"/>
  <c r="R342" i="22"/>
  <c r="S342" i="22"/>
  <c r="T342" i="22"/>
  <c r="U342" i="22"/>
  <c r="V342" i="22"/>
  <c r="H343" i="22"/>
  <c r="I343" i="22"/>
  <c r="J343" i="22"/>
  <c r="K343" i="22"/>
  <c r="L343" i="22"/>
  <c r="M343" i="22"/>
  <c r="N343" i="22"/>
  <c r="O343" i="22"/>
  <c r="P343" i="22"/>
  <c r="Q343" i="22"/>
  <c r="R343" i="22"/>
  <c r="S343" i="22"/>
  <c r="T343" i="22"/>
  <c r="U343" i="22"/>
  <c r="V343" i="22"/>
  <c r="H344" i="22"/>
  <c r="I344" i="22"/>
  <c r="J344" i="22"/>
  <c r="K344" i="22"/>
  <c r="L344" i="22"/>
  <c r="M344" i="22"/>
  <c r="N344" i="22"/>
  <c r="O344" i="22"/>
  <c r="P344" i="22"/>
  <c r="Q344" i="22"/>
  <c r="R344" i="22"/>
  <c r="S344" i="22"/>
  <c r="T344" i="22"/>
  <c r="U344" i="22"/>
  <c r="V344" i="22"/>
  <c r="H345" i="22"/>
  <c r="I345" i="22"/>
  <c r="J345" i="22"/>
  <c r="AD345" i="22" s="1"/>
  <c r="K345" i="22"/>
  <c r="L345" i="22"/>
  <c r="M345" i="22"/>
  <c r="N345" i="22"/>
  <c r="O345" i="22"/>
  <c r="P345" i="22"/>
  <c r="Q345" i="22"/>
  <c r="R345" i="22"/>
  <c r="S345" i="22"/>
  <c r="T345" i="22"/>
  <c r="U345" i="22"/>
  <c r="V345" i="22"/>
  <c r="H346" i="22"/>
  <c r="I346" i="22"/>
  <c r="J346" i="22"/>
  <c r="K346" i="22"/>
  <c r="L346" i="22"/>
  <c r="M346" i="22"/>
  <c r="N346" i="22"/>
  <c r="O346" i="22"/>
  <c r="P346" i="22"/>
  <c r="Q346" i="22"/>
  <c r="R346" i="22"/>
  <c r="S346" i="22"/>
  <c r="AN346" i="22" s="1"/>
  <c r="T346" i="22"/>
  <c r="U346" i="22"/>
  <c r="V346" i="22"/>
  <c r="H347" i="22"/>
  <c r="I347" i="22"/>
  <c r="J347" i="22"/>
  <c r="K347" i="22"/>
  <c r="L347" i="22"/>
  <c r="M347" i="22"/>
  <c r="N347" i="22"/>
  <c r="O347" i="22"/>
  <c r="P347" i="22"/>
  <c r="Q347" i="22"/>
  <c r="R347" i="22"/>
  <c r="S347" i="22"/>
  <c r="T347" i="22"/>
  <c r="U347" i="22"/>
  <c r="V347" i="22"/>
  <c r="H348" i="22"/>
  <c r="I348" i="22"/>
  <c r="J348" i="22"/>
  <c r="K348" i="22"/>
  <c r="L348" i="22"/>
  <c r="M348" i="22"/>
  <c r="N348" i="22"/>
  <c r="O348" i="22"/>
  <c r="P348" i="22"/>
  <c r="Q348" i="22"/>
  <c r="R348" i="22"/>
  <c r="S348" i="22"/>
  <c r="T348" i="22"/>
  <c r="U348" i="22"/>
  <c r="V348" i="22"/>
  <c r="H349" i="22"/>
  <c r="I349" i="22"/>
  <c r="J349" i="22"/>
  <c r="K349" i="22"/>
  <c r="L349" i="22"/>
  <c r="M349" i="22"/>
  <c r="N349" i="22"/>
  <c r="O349" i="22"/>
  <c r="P349" i="22"/>
  <c r="Q349" i="22"/>
  <c r="R349" i="22"/>
  <c r="S349" i="22"/>
  <c r="T349" i="22"/>
  <c r="U349" i="22"/>
  <c r="V349" i="22"/>
  <c r="H350" i="22"/>
  <c r="I350" i="22"/>
  <c r="J350" i="22"/>
  <c r="K350" i="22"/>
  <c r="L350" i="22"/>
  <c r="M350" i="22"/>
  <c r="N350" i="22"/>
  <c r="O350" i="22"/>
  <c r="P350" i="22"/>
  <c r="Q350" i="22"/>
  <c r="R350" i="22"/>
  <c r="S350" i="22"/>
  <c r="AN350" i="22" s="1"/>
  <c r="T350" i="22"/>
  <c r="U350" i="22"/>
  <c r="V350" i="22"/>
  <c r="H351" i="22"/>
  <c r="I351" i="22"/>
  <c r="J351" i="22"/>
  <c r="K351" i="22"/>
  <c r="L351" i="22"/>
  <c r="M351" i="22"/>
  <c r="N351" i="22"/>
  <c r="O351" i="22"/>
  <c r="P351" i="22"/>
  <c r="Q351" i="22"/>
  <c r="R351" i="22"/>
  <c r="S351" i="22"/>
  <c r="T351" i="22"/>
  <c r="U351" i="22"/>
  <c r="V351" i="22"/>
  <c r="H352" i="22"/>
  <c r="I352" i="22"/>
  <c r="J352" i="22"/>
  <c r="K352" i="22"/>
  <c r="L352" i="22"/>
  <c r="M352" i="22"/>
  <c r="N352" i="22"/>
  <c r="O352" i="22"/>
  <c r="P352" i="22"/>
  <c r="Q352" i="22"/>
  <c r="R352" i="22"/>
  <c r="S352" i="22"/>
  <c r="T352" i="22"/>
  <c r="U352" i="22"/>
  <c r="V352" i="22"/>
  <c r="H353" i="22"/>
  <c r="I353" i="22"/>
  <c r="J353" i="22"/>
  <c r="K353" i="22"/>
  <c r="L353" i="22"/>
  <c r="M353" i="22"/>
  <c r="N353" i="22"/>
  <c r="O353" i="22"/>
  <c r="P353" i="22"/>
  <c r="Q353" i="22"/>
  <c r="R353" i="22"/>
  <c r="S353" i="22"/>
  <c r="T353" i="22"/>
  <c r="U353" i="22"/>
  <c r="V353" i="22"/>
  <c r="H354" i="22"/>
  <c r="I354" i="22"/>
  <c r="J354" i="22"/>
  <c r="K354" i="22"/>
  <c r="L354" i="22"/>
  <c r="M354" i="22"/>
  <c r="N354" i="22"/>
  <c r="O354" i="22"/>
  <c r="P354" i="22"/>
  <c r="Q354" i="22"/>
  <c r="R354" i="22"/>
  <c r="S354" i="22"/>
  <c r="T354" i="22"/>
  <c r="U354" i="22"/>
  <c r="V354" i="22"/>
  <c r="V4" i="22"/>
  <c r="U4" i="22"/>
  <c r="AP4" i="22" s="1"/>
  <c r="T4" i="22"/>
  <c r="AO4" i="22" s="1"/>
  <c r="S4" i="22"/>
  <c r="R4" i="22"/>
  <c r="AL4" i="22"/>
  <c r="Q4" i="22"/>
  <c r="P4" i="22"/>
  <c r="O4" i="22"/>
  <c r="N4" i="22"/>
  <c r="AI4" i="22" s="1"/>
  <c r="M4" i="22"/>
  <c r="AG4" i="22" s="1"/>
  <c r="L4" i="22"/>
  <c r="K4" i="22"/>
  <c r="J4" i="22"/>
  <c r="AE4" i="22" s="1"/>
  <c r="I4" i="22"/>
  <c r="AD4" i="22" s="1"/>
  <c r="H4" i="22"/>
  <c r="AB4" i="22" s="1"/>
  <c r="AC5" i="22"/>
  <c r="AO5" i="22"/>
  <c r="AL6" i="22"/>
  <c r="AG8" i="22"/>
  <c r="AM14" i="22"/>
  <c r="AP15" i="22"/>
  <c r="AG20" i="22"/>
  <c r="AD21" i="22"/>
  <c r="AN26" i="22"/>
  <c r="AE33" i="22"/>
  <c r="AD37" i="22"/>
  <c r="AJ39" i="22"/>
  <c r="AP41" i="22"/>
  <c r="AG54" i="22"/>
  <c r="AD57" i="22"/>
  <c r="AG64" i="22"/>
  <c r="AJ65" i="22"/>
  <c r="AJ67" i="22"/>
  <c r="AE73" i="22"/>
  <c r="AL79" i="22"/>
  <c r="AM86" i="22"/>
  <c r="AD89" i="22"/>
  <c r="AJ99" i="22"/>
  <c r="AJ103" i="22"/>
  <c r="AP109" i="22"/>
  <c r="AD121" i="22"/>
  <c r="AG122" i="22"/>
  <c r="AM123" i="22"/>
  <c r="AM134" i="22"/>
  <c r="AJ135" i="22"/>
  <c r="AM146" i="22"/>
  <c r="AJ157" i="22"/>
  <c r="AM162" i="22"/>
  <c r="AP165" i="22"/>
  <c r="AG176" i="22"/>
  <c r="AM182" i="22"/>
  <c r="AP193" i="22"/>
  <c r="AG204" i="22"/>
  <c r="AD213" i="22"/>
  <c r="AN242" i="22"/>
  <c r="AM246" i="22"/>
  <c r="AG280" i="22"/>
  <c r="AG316" i="22"/>
  <c r="AB334" i="22"/>
  <c r="AF4" i="22"/>
  <c r="AB78" i="22"/>
  <c r="AB90" i="22"/>
  <c r="AB102" i="22"/>
  <c r="AB114" i="22"/>
  <c r="AA281" i="22"/>
  <c r="AA329" i="22"/>
  <c r="Z12" i="22"/>
  <c r="Z14" i="22"/>
  <c r="Y39" i="22"/>
  <c r="Y51" i="22"/>
  <c r="Y54" i="22"/>
  <c r="Y77" i="22"/>
  <c r="Y80" i="22"/>
  <c r="Z86" i="22"/>
  <c r="Y89" i="22"/>
  <c r="Z90" i="22"/>
  <c r="AA119" i="22"/>
  <c r="Y120" i="22"/>
  <c r="Z122" i="22"/>
  <c r="Y125" i="22"/>
  <c r="Z194" i="22"/>
  <c r="Y203" i="22"/>
  <c r="Y250" i="22"/>
  <c r="Y257" i="22"/>
  <c r="Y258" i="22"/>
  <c r="Y260" i="22"/>
  <c r="Z266" i="22"/>
  <c r="Z305" i="22"/>
  <c r="X41" i="22"/>
  <c r="X65" i="22"/>
  <c r="X66" i="22"/>
  <c r="X91" i="22"/>
  <c r="X200" i="22"/>
  <c r="X209" i="22"/>
  <c r="X215" i="22"/>
  <c r="X227" i="22"/>
  <c r="X305" i="22"/>
  <c r="X317" i="22"/>
  <c r="X323" i="22"/>
  <c r="X329" i="22"/>
  <c r="X4" i="22"/>
  <c r="AP209" i="22"/>
  <c r="AN198" i="22"/>
  <c r="Z185" i="22"/>
  <c r="AE173" i="22"/>
  <c r="AH140" i="22"/>
  <c r="AN138" i="22"/>
  <c r="AL123" i="22"/>
  <c r="AK111" i="22"/>
  <c r="AK99" i="22"/>
  <c r="AH96" i="22"/>
  <c r="X89" i="22"/>
  <c r="AL87" i="22"/>
  <c r="AO74" i="22"/>
  <c r="AN62" i="22"/>
  <c r="AL59" i="22"/>
  <c r="AE53" i="22"/>
  <c r="AN42" i="22"/>
  <c r="AN38" i="22"/>
  <c r="AL35" i="22"/>
  <c r="AN34" i="22"/>
  <c r="AP22" i="22"/>
  <c r="AN18" i="22"/>
  <c r="Y14" i="22"/>
  <c r="AF9" i="22"/>
  <c r="AH8" i="22"/>
  <c r="AG216" i="22" l="1"/>
  <c r="AE5" i="22"/>
  <c r="AH24" i="22"/>
  <c r="AK127" i="22"/>
  <c r="AN286" i="22"/>
  <c r="AM214" i="22"/>
  <c r="AE165" i="22"/>
  <c r="AJ123" i="22"/>
  <c r="AJ23" i="22"/>
  <c r="AE25" i="22"/>
  <c r="AJ251" i="22"/>
  <c r="AH184" i="22"/>
  <c r="AJ139" i="22"/>
  <c r="AG92" i="22"/>
  <c r="AM70" i="22"/>
  <c r="AH44" i="22"/>
  <c r="AM22" i="22"/>
  <c r="AD93" i="22"/>
  <c r="AM6" i="22"/>
  <c r="AK59" i="22"/>
  <c r="AK91" i="22"/>
  <c r="AK247" i="22"/>
  <c r="AH164" i="22"/>
  <c r="AD137" i="22"/>
  <c r="AM90" i="22"/>
  <c r="AE97" i="22"/>
  <c r="AN202" i="22"/>
  <c r="AG180" i="22"/>
  <c r="AD113" i="22"/>
  <c r="AD201" i="22"/>
  <c r="AE201" i="22"/>
  <c r="AG172" i="22"/>
  <c r="AH172" i="22"/>
  <c r="AK159" i="22"/>
  <c r="AJ159" i="22"/>
  <c r="AG116" i="22"/>
  <c r="AH116" i="22"/>
  <c r="AN82" i="22"/>
  <c r="AM82" i="22"/>
  <c r="AM30" i="22"/>
  <c r="AN30" i="22"/>
  <c r="AD29" i="22"/>
  <c r="AE29" i="22"/>
  <c r="AN166" i="22"/>
  <c r="AM166" i="22"/>
  <c r="AE41" i="22"/>
  <c r="AD41" i="22"/>
  <c r="AG36" i="22"/>
  <c r="AH36" i="22"/>
  <c r="AK31" i="22"/>
  <c r="AJ31" i="22"/>
  <c r="AK15" i="22"/>
  <c r="AK71" i="22"/>
  <c r="AK143" i="22"/>
  <c r="AJ175" i="22"/>
  <c r="AD133" i="22"/>
  <c r="AJ63" i="22"/>
  <c r="AJ35" i="22"/>
  <c r="AH260" i="22"/>
  <c r="AG260" i="22"/>
  <c r="AD149" i="22"/>
  <c r="AE149" i="22"/>
  <c r="AG144" i="22"/>
  <c r="AH144" i="22"/>
  <c r="AG128" i="22"/>
  <c r="AH128" i="22"/>
  <c r="AJ95" i="22"/>
  <c r="AK95" i="22"/>
  <c r="AE45" i="22"/>
  <c r="AD45" i="22"/>
  <c r="AH32" i="22"/>
  <c r="AG32" i="22"/>
  <c r="AE17" i="22"/>
  <c r="AD17" i="22"/>
  <c r="AD13" i="22"/>
  <c r="AE13" i="22"/>
  <c r="AN74" i="22"/>
  <c r="AE225" i="22"/>
  <c r="AG200" i="22"/>
  <c r="AM150" i="22"/>
  <c r="AK131" i="22"/>
  <c r="AE85" i="22"/>
  <c r="AG60" i="22"/>
  <c r="AJ207" i="22"/>
  <c r="AK207" i="22"/>
  <c r="AD193" i="22"/>
  <c r="AE193" i="22"/>
  <c r="AJ227" i="22"/>
  <c r="AK227" i="22"/>
  <c r="AH4" i="22"/>
  <c r="AN54" i="22"/>
  <c r="AC46" i="22"/>
  <c r="AE209" i="22"/>
  <c r="AD209" i="22"/>
  <c r="AD125" i="22"/>
  <c r="AE125" i="22"/>
  <c r="AE269" i="22"/>
  <c r="AD197" i="22"/>
  <c r="AH168" i="22"/>
  <c r="AK239" i="22"/>
  <c r="AJ267" i="22"/>
  <c r="AK195" i="22"/>
  <c r="AG148" i="22"/>
  <c r="AM10" i="22"/>
  <c r="AN50" i="22"/>
  <c r="AK223" i="22"/>
  <c r="AK147" i="22"/>
  <c r="AN126" i="22"/>
  <c r="AG100" i="22"/>
  <c r="AK27" i="22"/>
  <c r="AD9" i="22"/>
  <c r="AN4" i="22"/>
  <c r="AB344" i="22"/>
  <c r="X72" i="22"/>
  <c r="X60" i="22"/>
  <c r="AI225" i="22"/>
  <c r="AF210" i="22"/>
  <c r="AP203" i="22"/>
  <c r="AP195" i="22"/>
  <c r="AP191" i="22"/>
  <c r="AM188" i="22"/>
  <c r="AP187" i="22"/>
  <c r="AD187" i="22"/>
  <c r="AM176" i="22"/>
  <c r="AP171" i="22"/>
  <c r="AM168" i="22"/>
  <c r="AP167" i="22"/>
  <c r="AG162" i="22"/>
  <c r="AP159" i="22"/>
  <c r="AP155" i="22"/>
  <c r="AG154" i="22"/>
  <c r="AM152" i="22"/>
  <c r="AP151" i="22"/>
  <c r="AD151" i="22"/>
  <c r="AP147" i="22"/>
  <c r="AM144" i="22"/>
  <c r="AP143" i="22"/>
  <c r="AP139" i="22"/>
  <c r="AC139" i="22"/>
  <c r="AP135" i="22"/>
  <c r="AG134" i="22"/>
  <c r="AP127" i="22"/>
  <c r="AJ125" i="22"/>
  <c r="AP119" i="22"/>
  <c r="AM116" i="22"/>
  <c r="AP115" i="22"/>
  <c r="AJ113" i="22"/>
  <c r="AP111" i="22"/>
  <c r="AJ105" i="22"/>
  <c r="AP103" i="22"/>
  <c r="AG94" i="22"/>
  <c r="AP91" i="22"/>
  <c r="AG90" i="22"/>
  <c r="AJ89" i="22"/>
  <c r="AM88" i="22"/>
  <c r="AP87" i="22"/>
  <c r="AM80" i="22"/>
  <c r="AP75" i="22"/>
  <c r="AM68" i="22"/>
  <c r="AM64" i="22"/>
  <c r="AP63" i="22"/>
  <c r="AD63" i="22"/>
  <c r="AP59" i="22"/>
  <c r="AM56" i="22"/>
  <c r="AP55" i="22"/>
  <c r="AJ53" i="22"/>
  <c r="AD51" i="22"/>
  <c r="AI49" i="22"/>
  <c r="AM44" i="22"/>
  <c r="AP39" i="22"/>
  <c r="AP35" i="22"/>
  <c r="AG34" i="22"/>
  <c r="AP31" i="22"/>
  <c r="AP27" i="22"/>
  <c r="AD27" i="22"/>
  <c r="AP23" i="22"/>
  <c r="AD23" i="22"/>
  <c r="AM20" i="22"/>
  <c r="AP19" i="22"/>
  <c r="AG18" i="22"/>
  <c r="AM16" i="22"/>
  <c r="AG14" i="22"/>
  <c r="AP11" i="22"/>
  <c r="AD11" i="22"/>
  <c r="AP7" i="22"/>
  <c r="Y321" i="22"/>
  <c r="X79" i="22"/>
  <c r="Y50" i="22"/>
  <c r="Z33" i="22"/>
  <c r="Y26" i="22"/>
  <c r="AM251" i="22"/>
  <c r="AJ192" i="22"/>
  <c r="AM179" i="22"/>
  <c r="AE178" i="22"/>
  <c r="AP174" i="22"/>
  <c r="AG173" i="22"/>
  <c r="AM163" i="22"/>
  <c r="AM143" i="22"/>
  <c r="AP130" i="22"/>
  <c r="AK124" i="22"/>
  <c r="AD118" i="22"/>
  <c r="AJ112" i="22"/>
  <c r="AJ104" i="22"/>
  <c r="AM99" i="22"/>
  <c r="AJ96" i="22"/>
  <c r="AP94" i="22"/>
  <c r="AM83" i="22"/>
  <c r="AG77" i="22"/>
  <c r="AK76" i="22"/>
  <c r="AH65" i="22"/>
  <c r="AN63" i="22"/>
  <c r="AM27" i="22"/>
  <c r="AJ12" i="22"/>
  <c r="AP6" i="22"/>
  <c r="AA126" i="22"/>
  <c r="Z107" i="22"/>
  <c r="Y306" i="22"/>
  <c r="X299" i="22"/>
  <c r="X287" i="22"/>
  <c r="X275" i="22"/>
  <c r="AB27" i="22"/>
  <c r="AM354" i="22"/>
  <c r="Y63" i="22"/>
  <c r="AB7" i="22"/>
  <c r="X257" i="22"/>
  <c r="X245" i="22"/>
  <c r="X233" i="22"/>
  <c r="X221" i="22"/>
  <c r="Y108" i="22"/>
  <c r="X29" i="22"/>
  <c r="X5" i="22"/>
  <c r="AG282" i="22"/>
  <c r="AM236" i="22"/>
  <c r="AG250" i="22"/>
  <c r="AP235" i="22"/>
  <c r="AJ253" i="22"/>
  <c r="AK11" i="22"/>
  <c r="AN122" i="22"/>
  <c r="AK255" i="22"/>
  <c r="AK151" i="22"/>
  <c r="AN118" i="22"/>
  <c r="AN102" i="22"/>
  <c r="AG72" i="22"/>
  <c r="AC4" i="22"/>
  <c r="AG298" i="22"/>
  <c r="AG242" i="22"/>
  <c r="AH12" i="22"/>
  <c r="AK83" i="22"/>
  <c r="AN178" i="22"/>
  <c r="AG28" i="22"/>
  <c r="AP351" i="22"/>
  <c r="AP255" i="22"/>
  <c r="AP227" i="22"/>
  <c r="AJ163" i="22"/>
  <c r="AK163" i="22"/>
  <c r="AM94" i="22"/>
  <c r="AN94" i="22"/>
  <c r="AP303" i="22"/>
  <c r="AP275" i="22"/>
  <c r="AD169" i="22"/>
  <c r="AE169" i="22"/>
  <c r="AD69" i="22"/>
  <c r="AE69" i="22"/>
  <c r="AJ51" i="22"/>
  <c r="AK51" i="22"/>
  <c r="AG40" i="22"/>
  <c r="AH40" i="22"/>
  <c r="AH208" i="22"/>
  <c r="AG132" i="22"/>
  <c r="AG124" i="22"/>
  <c r="AM114" i="22"/>
  <c r="AM342" i="22"/>
  <c r="AP343" i="22"/>
  <c r="AG318" i="22"/>
  <c r="AP283" i="22"/>
  <c r="AM194" i="22"/>
  <c r="AN194" i="22"/>
  <c r="AG268" i="22"/>
  <c r="AM234" i="22"/>
  <c r="AJ219" i="22"/>
  <c r="AP347" i="22"/>
  <c r="AP163" i="22"/>
  <c r="AG146" i="22"/>
  <c r="AP131" i="22"/>
  <c r="AP107" i="22"/>
  <c r="AG86" i="22"/>
  <c r="AP79" i="22"/>
  <c r="AP71" i="22"/>
  <c r="AM60" i="22"/>
  <c r="AP47" i="22"/>
  <c r="Z290" i="22"/>
  <c r="Z110" i="22"/>
  <c r="AF154" i="22"/>
  <c r="AI113" i="22"/>
  <c r="AI77" i="22"/>
  <c r="AL64" i="22"/>
  <c r="AC51" i="22"/>
  <c r="AC35" i="22"/>
  <c r="AB306" i="22"/>
  <c r="AB270" i="22"/>
  <c r="AB234" i="22"/>
  <c r="Y189" i="22"/>
  <c r="AB150" i="22"/>
  <c r="AB138" i="22"/>
  <c r="Y105" i="22"/>
  <c r="AB66" i="22"/>
  <c r="AB54" i="22"/>
  <c r="AB42" i="22"/>
  <c r="AB30" i="22"/>
  <c r="X26" i="22"/>
  <c r="Y21" i="22"/>
  <c r="AB18" i="22"/>
  <c r="X14" i="22"/>
  <c r="AB6" i="22"/>
  <c r="Y83" i="22"/>
  <c r="AB73" i="22"/>
  <c r="Z11" i="22"/>
  <c r="AG289" i="22"/>
  <c r="AM271" i="22"/>
  <c r="AJ240" i="22"/>
  <c r="AD206" i="22"/>
  <c r="AP178" i="22"/>
  <c r="AI152" i="22"/>
  <c r="AC150" i="22"/>
  <c r="AG57" i="22"/>
  <c r="AO26" i="22"/>
  <c r="AF25" i="22"/>
  <c r="Y299" i="22"/>
  <c r="Y239" i="22"/>
  <c r="X203" i="22"/>
  <c r="AJ308" i="22"/>
  <c r="Y140" i="22"/>
  <c r="Y104" i="22"/>
  <c r="Y92" i="22"/>
  <c r="Z65" i="22"/>
  <c r="Y221" i="22"/>
  <c r="AJ49" i="22"/>
  <c r="AO178" i="22"/>
  <c r="AB147" i="22"/>
  <c r="AB135" i="22"/>
  <c r="AB123" i="22"/>
  <c r="AB111" i="22"/>
  <c r="AB99" i="22"/>
  <c r="AB87" i="22"/>
  <c r="AB75" i="22"/>
  <c r="AB51" i="22"/>
  <c r="AB39" i="22"/>
  <c r="AB15" i="22"/>
  <c r="AB98" i="22"/>
  <c r="AB86" i="22"/>
  <c r="AB74" i="22"/>
  <c r="AB50" i="22"/>
  <c r="AB38" i="22"/>
  <c r="AB26" i="22"/>
  <c r="AB14" i="22"/>
  <c r="Z56" i="22"/>
  <c r="AF352" i="22"/>
  <c r="AF348" i="22"/>
  <c r="AL342" i="22"/>
  <c r="AL338" i="22"/>
  <c r="AL334" i="22"/>
  <c r="AO329" i="22"/>
  <c r="AF320" i="22"/>
  <c r="AI315" i="22"/>
  <c r="AL310" i="22"/>
  <c r="AO305" i="22"/>
  <c r="AO301" i="22"/>
  <c r="AO297" i="22"/>
  <c r="AC293" i="22"/>
  <c r="AF288" i="22"/>
  <c r="AF284" i="22"/>
  <c r="AL278" i="22"/>
  <c r="AC273" i="22"/>
  <c r="AF268" i="22"/>
  <c r="AI263" i="22"/>
  <c r="AC257" i="22"/>
  <c r="AO253" i="22"/>
  <c r="AC249" i="22"/>
  <c r="AF244" i="22"/>
  <c r="AF240" i="22"/>
  <c r="AL234" i="22"/>
  <c r="AO229" i="22"/>
  <c r="AI223" i="22"/>
  <c r="AI219" i="22"/>
  <c r="AL214" i="22"/>
  <c r="AL210" i="22"/>
  <c r="AO205" i="22"/>
  <c r="AO201" i="22"/>
  <c r="AF196" i="22"/>
  <c r="AL190" i="22"/>
  <c r="AL186" i="22"/>
  <c r="AO181" i="22"/>
  <c r="AC177" i="22"/>
  <c r="AI171" i="22"/>
  <c r="AO165" i="22"/>
  <c r="AL158" i="22"/>
  <c r="AO353" i="22"/>
  <c r="AL350" i="22"/>
  <c r="AI347" i="22"/>
  <c r="AF344" i="22"/>
  <c r="AF340" i="22"/>
  <c r="AC337" i="22"/>
  <c r="AC333" i="22"/>
  <c r="AL330" i="22"/>
  <c r="AL326" i="22"/>
  <c r="AF324" i="22"/>
  <c r="AC321" i="22"/>
  <c r="AO317" i="22"/>
  <c r="AL314" i="22"/>
  <c r="AI311" i="22"/>
  <c r="AF308" i="22"/>
  <c r="AF304" i="22"/>
  <c r="AF300" i="22"/>
  <c r="AC297" i="22"/>
  <c r="AO293" i="22"/>
  <c r="AL290" i="22"/>
  <c r="AI287" i="22"/>
  <c r="AL282" i="22"/>
  <c r="AI279" i="22"/>
  <c r="AF276" i="22"/>
  <c r="AO273" i="22"/>
  <c r="AO269" i="22"/>
  <c r="AL266" i="22"/>
  <c r="AF264" i="22"/>
  <c r="AF260" i="22"/>
  <c r="AF256" i="22"/>
  <c r="AF252" i="22"/>
  <c r="AO249" i="22"/>
  <c r="AC245" i="22"/>
  <c r="AO241" i="22"/>
  <c r="AI239" i="22"/>
  <c r="AF236" i="22"/>
  <c r="AO233" i="22"/>
  <c r="AL230" i="22"/>
  <c r="AI227" i="22"/>
  <c r="AC225" i="22"/>
  <c r="AO221" i="22"/>
  <c r="AO217" i="22"/>
  <c r="AI215" i="22"/>
  <c r="AI211" i="22"/>
  <c r="AF208" i="22"/>
  <c r="AF204" i="22"/>
  <c r="AF200" i="22"/>
  <c r="AC197" i="22"/>
  <c r="AO193" i="22"/>
  <c r="AF192" i="22"/>
  <c r="AF188" i="22"/>
  <c r="AC185" i="22"/>
  <c r="AF180" i="22"/>
  <c r="AO177" i="22"/>
  <c r="AL174" i="22"/>
  <c r="AF172" i="22"/>
  <c r="AF168" i="22"/>
  <c r="AL166" i="22"/>
  <c r="AI163" i="22"/>
  <c r="AI159" i="22"/>
  <c r="Z191" i="22"/>
  <c r="AL354" i="22"/>
  <c r="AO349" i="22"/>
  <c r="AC345" i="22"/>
  <c r="AI339" i="22"/>
  <c r="AO333" i="22"/>
  <c r="AI323" i="22"/>
  <c r="AL318" i="22"/>
  <c r="AO313" i="22"/>
  <c r="AC309" i="22"/>
  <c r="AI303" i="22"/>
  <c r="AI299" i="22"/>
  <c r="AI295" i="22"/>
  <c r="AO289" i="22"/>
  <c r="AI275" i="22"/>
  <c r="AL270" i="22"/>
  <c r="AC265" i="22"/>
  <c r="AI255" i="22"/>
  <c r="AI251" i="22"/>
  <c r="AL246" i="22"/>
  <c r="AL242" i="22"/>
  <c r="AC237" i="22"/>
  <c r="AF232" i="22"/>
  <c r="AL226" i="22"/>
  <c r="AC221" i="22"/>
  <c r="AC217" i="22"/>
  <c r="AF212" i="22"/>
  <c r="AI207" i="22"/>
  <c r="AC201" i="22"/>
  <c r="AI195" i="22"/>
  <c r="AO189" i="22"/>
  <c r="AO185" i="22"/>
  <c r="AF176" i="22"/>
  <c r="AL170" i="22"/>
  <c r="AC165" i="22"/>
  <c r="AC157" i="22"/>
  <c r="Z60" i="22"/>
  <c r="Z44" i="22"/>
  <c r="Y17" i="22"/>
  <c r="AC353" i="22"/>
  <c r="AC349" i="22"/>
  <c r="AO345" i="22"/>
  <c r="AI343" i="22"/>
  <c r="AO337" i="22"/>
  <c r="AI335" i="22"/>
  <c r="AI331" i="22"/>
  <c r="AF328" i="22"/>
  <c r="AO325" i="22"/>
  <c r="AL322" i="22"/>
  <c r="AI319" i="22"/>
  <c r="AF316" i="22"/>
  <c r="AC313" i="22"/>
  <c r="AO309" i="22"/>
  <c r="AI307" i="22"/>
  <c r="AC301" i="22"/>
  <c r="AL298" i="22"/>
  <c r="AL294" i="22"/>
  <c r="AF292" i="22"/>
  <c r="AC289" i="22"/>
  <c r="AL286" i="22"/>
  <c r="AI283" i="22"/>
  <c r="AF280" i="22"/>
  <c r="AO277" i="22"/>
  <c r="AL274" i="22"/>
  <c r="AI271" i="22"/>
  <c r="AC269" i="22"/>
  <c r="AO265" i="22"/>
  <c r="AL262" i="22"/>
  <c r="AI259" i="22"/>
  <c r="AO257" i="22"/>
  <c r="AL254" i="22"/>
  <c r="AL250" i="22"/>
  <c r="AF248" i="22"/>
  <c r="AO245" i="22"/>
  <c r="AC241" i="22"/>
  <c r="AO237" i="22"/>
  <c r="AI235" i="22"/>
  <c r="AI231" i="22"/>
  <c r="AC229" i="22"/>
  <c r="AO225" i="22"/>
  <c r="AL222" i="22"/>
  <c r="AF220" i="22"/>
  <c r="AF216" i="22"/>
  <c r="AC213" i="22"/>
  <c r="AC209" i="22"/>
  <c r="AL202" i="22"/>
  <c r="AI199" i="22"/>
  <c r="AO197" i="22"/>
  <c r="AL194" i="22"/>
  <c r="AI191" i="22"/>
  <c r="AI187" i="22"/>
  <c r="AF184" i="22"/>
  <c r="AL182" i="22"/>
  <c r="AL178" i="22"/>
  <c r="AI175" i="22"/>
  <c r="AC173" i="22"/>
  <c r="AO169" i="22"/>
  <c r="AI167" i="22"/>
  <c r="AF164" i="22"/>
  <c r="AL162" i="22"/>
  <c r="AO161" i="22"/>
  <c r="AF160" i="22"/>
  <c r="AO157" i="22"/>
  <c r="AF156" i="22"/>
  <c r="AI155" i="22"/>
  <c r="AL154" i="22"/>
  <c r="AO153" i="22"/>
  <c r="AF152" i="22"/>
  <c r="AO149" i="22"/>
  <c r="AC149" i="22"/>
  <c r="Z36" i="22"/>
  <c r="AI351" i="22"/>
  <c r="AL346" i="22"/>
  <c r="AO341" i="22"/>
  <c r="AF336" i="22"/>
  <c r="AF332" i="22"/>
  <c r="AI327" i="22"/>
  <c r="AO321" i="22"/>
  <c r="AC317" i="22"/>
  <c r="AF312" i="22"/>
  <c r="AL306" i="22"/>
  <c r="AL302" i="22"/>
  <c r="AF296" i="22"/>
  <c r="AI291" i="22"/>
  <c r="AO285" i="22"/>
  <c r="AO281" i="22"/>
  <c r="AC277" i="22"/>
  <c r="AF272" i="22"/>
  <c r="AI267" i="22"/>
  <c r="AO261" i="22"/>
  <c r="AL258" i="22"/>
  <c r="AC253" i="22"/>
  <c r="AI247" i="22"/>
  <c r="AI243" i="22"/>
  <c r="AL238" i="22"/>
  <c r="AC233" i="22"/>
  <c r="AF228" i="22"/>
  <c r="AF224" i="22"/>
  <c r="AL218" i="22"/>
  <c r="AO213" i="22"/>
  <c r="AO209" i="22"/>
  <c r="AL206" i="22"/>
  <c r="AI203" i="22"/>
  <c r="AL198" i="22"/>
  <c r="AC193" i="22"/>
  <c r="AC189" i="22"/>
  <c r="AI183" i="22"/>
  <c r="AI179" i="22"/>
  <c r="AO173" i="22"/>
  <c r="AC169" i="22"/>
  <c r="AC161" i="22"/>
  <c r="AF144" i="22"/>
  <c r="AC137" i="22"/>
  <c r="AF128" i="22"/>
  <c r="AL122" i="22"/>
  <c r="AI115" i="22"/>
  <c r="AI107" i="22"/>
  <c r="AF100" i="22"/>
  <c r="AO93" i="22"/>
  <c r="AO85" i="22"/>
  <c r="AL78" i="22"/>
  <c r="AC69" i="22"/>
  <c r="AO61" i="22"/>
  <c r="AO57" i="22"/>
  <c r="AL46" i="22"/>
  <c r="AC37" i="22"/>
  <c r="AI27" i="22"/>
  <c r="AF16" i="22"/>
  <c r="Z302" i="22"/>
  <c r="AF148" i="22"/>
  <c r="AI143" i="22"/>
  <c r="AF136" i="22"/>
  <c r="AO121" i="22"/>
  <c r="AL114" i="22"/>
  <c r="AF108" i="22"/>
  <c r="AC101" i="22"/>
  <c r="AL94" i="22"/>
  <c r="AC85" i="22"/>
  <c r="AI75" i="22"/>
  <c r="AF68" i="22"/>
  <c r="AC61" i="22"/>
  <c r="AC57" i="22"/>
  <c r="AI51" i="22"/>
  <c r="AF44" i="22"/>
  <c r="AL38" i="22"/>
  <c r="AF28" i="22"/>
  <c r="AO21" i="22"/>
  <c r="AL14" i="22"/>
  <c r="Y32" i="22"/>
  <c r="AI110" i="22"/>
  <c r="AI62" i="22"/>
  <c r="AC153" i="22"/>
  <c r="AI147" i="22"/>
  <c r="AL142" i="22"/>
  <c r="AI139" i="22"/>
  <c r="AO133" i="22"/>
  <c r="AI131" i="22"/>
  <c r="AO125" i="22"/>
  <c r="AF124" i="22"/>
  <c r="AL118" i="22"/>
  <c r="AF116" i="22"/>
  <c r="AI111" i="22"/>
  <c r="AI103" i="22"/>
  <c r="AC97" i="22"/>
  <c r="AI91" i="22"/>
  <c r="AI87" i="22"/>
  <c r="AF84" i="22"/>
  <c r="AI79" i="22"/>
  <c r="AO73" i="22"/>
  <c r="AF72" i="22"/>
  <c r="AL66" i="22"/>
  <c r="AF60" i="22"/>
  <c r="AL54" i="22"/>
  <c r="AL50" i="22"/>
  <c r="AI43" i="22"/>
  <c r="AF36" i="22"/>
  <c r="AL30" i="22"/>
  <c r="AO25" i="22"/>
  <c r="AC21" i="22"/>
  <c r="AI15" i="22"/>
  <c r="AO13" i="22"/>
  <c r="AC13" i="22"/>
  <c r="AF12" i="22"/>
  <c r="AI11" i="22"/>
  <c r="AL10" i="22"/>
  <c r="Z24" i="22"/>
  <c r="AF140" i="22"/>
  <c r="AC133" i="22"/>
  <c r="AL126" i="22"/>
  <c r="AF120" i="22"/>
  <c r="AO113" i="22"/>
  <c r="AO105" i="22"/>
  <c r="AI99" i="22"/>
  <c r="AF92" i="22"/>
  <c r="AF88" i="22"/>
  <c r="AF80" i="22"/>
  <c r="AL74" i="22"/>
  <c r="AI67" i="22"/>
  <c r="AI63" i="22"/>
  <c r="AI55" i="22"/>
  <c r="AF40" i="22"/>
  <c r="AO33" i="22"/>
  <c r="AC29" i="22"/>
  <c r="AL22" i="22"/>
  <c r="AL18" i="22"/>
  <c r="AB9" i="22"/>
  <c r="Y44" i="22"/>
  <c r="X80" i="22"/>
  <c r="Y290" i="22"/>
  <c r="Y242" i="22"/>
  <c r="AI151" i="22"/>
  <c r="AC145" i="22"/>
  <c r="AL138" i="22"/>
  <c r="AF132" i="22"/>
  <c r="AC125" i="22"/>
  <c r="AO117" i="22"/>
  <c r="AO109" i="22"/>
  <c r="AO101" i="22"/>
  <c r="AI95" i="22"/>
  <c r="AC89" i="22"/>
  <c r="AC81" i="22"/>
  <c r="AF76" i="22"/>
  <c r="AO69" i="22"/>
  <c r="AL62" i="22"/>
  <c r="AF56" i="22"/>
  <c r="AF48" i="22"/>
  <c r="AL42" i="22"/>
  <c r="AO37" i="22"/>
  <c r="AI31" i="22"/>
  <c r="AI23" i="22"/>
  <c r="AI19" i="22"/>
  <c r="Z167" i="22"/>
  <c r="X116" i="22"/>
  <c r="X87" i="22"/>
  <c r="AO145" i="22"/>
  <c r="AO137" i="22"/>
  <c r="AL130" i="22"/>
  <c r="AC121" i="22"/>
  <c r="AC113" i="22"/>
  <c r="AO97" i="22"/>
  <c r="AL90" i="22"/>
  <c r="AI83" i="22"/>
  <c r="AC77" i="22"/>
  <c r="AL70" i="22"/>
  <c r="AF64" i="22"/>
  <c r="AC53" i="22"/>
  <c r="AC41" i="22"/>
  <c r="AI35" i="22"/>
  <c r="AO29" i="22"/>
  <c r="AF24" i="22"/>
  <c r="AO17" i="22"/>
  <c r="AO9" i="22"/>
  <c r="X21" i="22"/>
  <c r="Y56" i="22"/>
  <c r="X140" i="22"/>
  <c r="X92" i="22"/>
  <c r="AL150" i="22"/>
  <c r="AL146" i="22"/>
  <c r="AC141" i="22"/>
  <c r="AI135" i="22"/>
  <c r="AO129" i="22"/>
  <c r="AI123" i="22"/>
  <c r="AC117" i="22"/>
  <c r="AL110" i="22"/>
  <c r="AL106" i="22"/>
  <c r="AL102" i="22"/>
  <c r="AL98" i="22"/>
  <c r="AL86" i="22"/>
  <c r="AL82" i="22"/>
  <c r="AO77" i="22"/>
  <c r="AI71" i="22"/>
  <c r="AO65" i="22"/>
  <c r="AL58" i="22"/>
  <c r="AO53" i="22"/>
  <c r="AO49" i="22"/>
  <c r="AO45" i="22"/>
  <c r="AO41" i="22"/>
  <c r="AL34" i="22"/>
  <c r="AC25" i="22"/>
  <c r="AF20" i="22"/>
  <c r="AI7" i="22"/>
  <c r="Z159" i="22"/>
  <c r="X104" i="22"/>
  <c r="Y155" i="22"/>
  <c r="Z131" i="22"/>
  <c r="Y119" i="22"/>
  <c r="Y79" i="22"/>
  <c r="AO141" i="22"/>
  <c r="AL134" i="22"/>
  <c r="AI127" i="22"/>
  <c r="AI119" i="22"/>
  <c r="AF112" i="22"/>
  <c r="AF104" i="22"/>
  <c r="AF96" i="22"/>
  <c r="AO89" i="22"/>
  <c r="AO81" i="22"/>
  <c r="AC65" i="22"/>
  <c r="AI59" i="22"/>
  <c r="AF52" i="22"/>
  <c r="AC45" i="22"/>
  <c r="AI39" i="22"/>
  <c r="AF32" i="22"/>
  <c r="AL26" i="22"/>
  <c r="AC17" i="22"/>
  <c r="AF8" i="22"/>
  <c r="Z354" i="22"/>
  <c r="AC120" i="22"/>
  <c r="AO60" i="22"/>
  <c r="AC32" i="22"/>
  <c r="AL17" i="22"/>
  <c r="AO16" i="22"/>
  <c r="AA285" i="22"/>
  <c r="Y182" i="22"/>
  <c r="AL116" i="22"/>
  <c r="AA141" i="22"/>
  <c r="X50" i="22"/>
  <c r="X294" i="22"/>
  <c r="Z341" i="22"/>
  <c r="X76" i="22"/>
  <c r="AA350" i="22"/>
  <c r="X231" i="22"/>
  <c r="X207" i="22"/>
  <c r="X213" i="22"/>
  <c r="X62" i="22"/>
  <c r="X38" i="22"/>
  <c r="AJ156" i="22"/>
  <c r="AP70" i="22"/>
  <c r="Y6" i="22"/>
  <c r="AF353" i="22"/>
  <c r="AF345" i="22"/>
  <c r="AF341" i="22"/>
  <c r="AF337" i="22"/>
  <c r="AI308" i="22"/>
  <c r="AI296" i="22"/>
  <c r="AF277" i="22"/>
  <c r="AL259" i="22"/>
  <c r="AF257" i="22"/>
  <c r="AF249" i="22"/>
  <c r="AF241" i="22"/>
  <c r="AO234" i="22"/>
  <c r="AL231" i="22"/>
  <c r="AN222" i="22"/>
  <c r="AO222" i="22"/>
  <c r="AI220" i="22"/>
  <c r="AO218" i="22"/>
  <c r="AF217" i="22"/>
  <c r="AL211" i="22"/>
  <c r="AK199" i="22"/>
  <c r="AL199" i="22"/>
  <c r="AI188" i="22"/>
  <c r="AL179" i="22"/>
  <c r="AF177" i="22"/>
  <c r="AO142" i="22"/>
  <c r="AC122" i="22"/>
  <c r="AF121" i="22"/>
  <c r="AF117" i="22"/>
  <c r="AI116" i="22"/>
  <c r="AF113" i="22"/>
  <c r="AI108" i="22"/>
  <c r="AO106" i="22"/>
  <c r="AI104" i="22"/>
  <c r="AL103" i="22"/>
  <c r="AO98" i="22"/>
  <c r="AF97" i="22"/>
  <c r="AO82" i="22"/>
  <c r="AI80" i="22"/>
  <c r="AI76" i="22"/>
  <c r="AI68" i="22"/>
  <c r="AL67" i="22"/>
  <c r="AI64" i="22"/>
  <c r="AL63" i="22"/>
  <c r="AF61" i="22"/>
  <c r="AO58" i="22"/>
  <c r="AI56" i="22"/>
  <c r="AL55" i="22"/>
  <c r="AL39" i="22"/>
  <c r="AI36" i="22"/>
  <c r="AC34" i="22"/>
  <c r="AO30" i="22"/>
  <c r="AL23" i="22"/>
  <c r="AL19" i="22"/>
  <c r="AC10" i="22"/>
  <c r="AL7" i="22"/>
  <c r="AO6" i="22"/>
  <c r="X120" i="22"/>
  <c r="X108" i="22"/>
  <c r="X96" i="22"/>
  <c r="X84" i="22"/>
  <c r="Z315" i="22"/>
  <c r="AA287" i="22"/>
  <c r="AA203" i="22"/>
  <c r="Y200" i="22"/>
  <c r="Y164" i="22"/>
  <c r="Y152" i="22"/>
  <c r="Z104" i="22"/>
  <c r="Z88" i="22"/>
  <c r="Y33" i="22"/>
  <c r="Z17" i="22"/>
  <c r="AP169" i="22"/>
  <c r="AJ167" i="22"/>
  <c r="AG160" i="22"/>
  <c r="AM158" i="22"/>
  <c r="AG156" i="22"/>
  <c r="AM154" i="22"/>
  <c r="AD141" i="22"/>
  <c r="AG140" i="22"/>
  <c r="AM138" i="22"/>
  <c r="AG136" i="22"/>
  <c r="AM130" i="22"/>
  <c r="AP117" i="22"/>
  <c r="AJ115" i="22"/>
  <c r="AJ111" i="22"/>
  <c r="AM110" i="22"/>
  <c r="AG108" i="22"/>
  <c r="AP105" i="22"/>
  <c r="AD105" i="22"/>
  <c r="AP97" i="22"/>
  <c r="AG88" i="22"/>
  <c r="AD81" i="22"/>
  <c r="AG80" i="22"/>
  <c r="AJ79" i="22"/>
  <c r="AD77" i="22"/>
  <c r="AJ75" i="22"/>
  <c r="AP73" i="22"/>
  <c r="AG56" i="22"/>
  <c r="AG52" i="22"/>
  <c r="AP49" i="22"/>
  <c r="AD49" i="22"/>
  <c r="AG48" i="22"/>
  <c r="AJ47" i="22"/>
  <c r="AM46" i="22"/>
  <c r="AM42" i="22"/>
  <c r="AP164" i="22"/>
  <c r="Z226" i="22"/>
  <c r="AA282" i="22"/>
  <c r="AJ10" i="22"/>
  <c r="X151" i="22"/>
  <c r="Y103" i="22"/>
  <c r="Y71" i="22"/>
  <c r="X306" i="22"/>
  <c r="X258" i="22"/>
  <c r="Y186" i="22"/>
  <c r="X31" i="22"/>
  <c r="AB280" i="22"/>
  <c r="AB112" i="22"/>
  <c r="AB52" i="22"/>
  <c r="X44" i="22"/>
  <c r="Z230" i="22"/>
  <c r="X187" i="22"/>
  <c r="Z67" i="22"/>
  <c r="X318" i="22"/>
  <c r="X246" i="22"/>
  <c r="Z146" i="22"/>
  <c r="Z27" i="22"/>
  <c r="AB304" i="22"/>
  <c r="AB244" i="22"/>
  <c r="AB184" i="22"/>
  <c r="AB76" i="22"/>
  <c r="AB28" i="22"/>
  <c r="AH286" i="22"/>
  <c r="AK269" i="22"/>
  <c r="AE227" i="22"/>
  <c r="AH210" i="22"/>
  <c r="AE195" i="22"/>
  <c r="AK189" i="22"/>
  <c r="AH138" i="22"/>
  <c r="AK17" i="22"/>
  <c r="X68" i="22"/>
  <c r="Y171" i="22"/>
  <c r="Z127" i="22"/>
  <c r="X163" i="22"/>
  <c r="Y354" i="22"/>
  <c r="Y99" i="22"/>
  <c r="Y75" i="22"/>
  <c r="AB220" i="22"/>
  <c r="AB160" i="22"/>
  <c r="AB100" i="22"/>
  <c r="AB16" i="22"/>
  <c r="AH274" i="22"/>
  <c r="AK257" i="22"/>
  <c r="AN224" i="22"/>
  <c r="AN216" i="22"/>
  <c r="AN148" i="22"/>
  <c r="Z293" i="22"/>
  <c r="Z142" i="22"/>
  <c r="Y134" i="22"/>
  <c r="Y110" i="22"/>
  <c r="X135" i="22"/>
  <c r="Z238" i="22"/>
  <c r="Y147" i="22"/>
  <c r="X199" i="22"/>
  <c r="X234" i="22"/>
  <c r="AB256" i="22"/>
  <c r="AB196" i="22"/>
  <c r="AB124" i="22"/>
  <c r="AB64" i="22"/>
  <c r="AK221" i="22"/>
  <c r="AE203" i="22"/>
  <c r="X17" i="22"/>
  <c r="Z297" i="22"/>
  <c r="Y213" i="22"/>
  <c r="Z213" i="22"/>
  <c r="AA54" i="22"/>
  <c r="AA42" i="22"/>
  <c r="AP43" i="22"/>
  <c r="Y122" i="22"/>
  <c r="Y106" i="22"/>
  <c r="Z242" i="22"/>
  <c r="Y167" i="22"/>
  <c r="AN204" i="22"/>
  <c r="Z321" i="22"/>
  <c r="Z265" i="22"/>
  <c r="Y293" i="22"/>
  <c r="X281" i="22"/>
  <c r="Y281" i="22"/>
  <c r="X269" i="22"/>
  <c r="Y86" i="22"/>
  <c r="X159" i="22"/>
  <c r="AC9" i="22"/>
  <c r="Y24" i="22"/>
  <c r="Y95" i="22"/>
  <c r="X282" i="22"/>
  <c r="X222" i="22"/>
  <c r="AA114" i="22"/>
  <c r="Z23" i="22"/>
  <c r="AB316" i="22"/>
  <c r="AB268" i="22"/>
  <c r="AB208" i="22"/>
  <c r="AB148" i="22"/>
  <c r="AB88" i="22"/>
  <c r="AE303" i="22"/>
  <c r="AE275" i="22"/>
  <c r="AD219" i="22"/>
  <c r="AE219" i="22"/>
  <c r="Z246" i="22"/>
  <c r="X197" i="22"/>
  <c r="Y185" i="22"/>
  <c r="Z153" i="22"/>
  <c r="X30" i="22"/>
  <c r="AB302" i="22"/>
  <c r="AB278" i="22"/>
  <c r="AB254" i="22"/>
  <c r="AB170" i="22"/>
  <c r="AB146" i="22"/>
  <c r="AB110" i="22"/>
  <c r="AF246" i="22"/>
  <c r="AL228" i="22"/>
  <c r="AC187" i="22"/>
  <c r="AI157" i="22"/>
  <c r="AF150" i="22"/>
  <c r="AF94" i="22"/>
  <c r="Y98" i="22"/>
  <c r="X90" i="22"/>
  <c r="Y74" i="22"/>
  <c r="AG74" i="22"/>
  <c r="X350" i="22"/>
  <c r="X326" i="22"/>
  <c r="X302" i="22"/>
  <c r="X254" i="22"/>
  <c r="X242" i="22"/>
  <c r="X218" i="22"/>
  <c r="X194" i="22"/>
  <c r="X146" i="22"/>
  <c r="X122" i="22"/>
  <c r="X74" i="22"/>
  <c r="X54" i="22"/>
  <c r="AB242" i="22"/>
  <c r="AB194" i="22"/>
  <c r="AL332" i="22"/>
  <c r="AK19" i="22"/>
  <c r="AF141" i="22"/>
  <c r="AE217" i="22"/>
  <c r="Z252" i="22"/>
  <c r="X161" i="22"/>
  <c r="X149" i="22"/>
  <c r="AE354" i="22"/>
  <c r="X102" i="22"/>
  <c r="X78" i="22"/>
  <c r="AJ13" i="22"/>
  <c r="AJ5" i="22"/>
  <c r="X314" i="22"/>
  <c r="X266" i="22"/>
  <c r="X230" i="22"/>
  <c r="X206" i="22"/>
  <c r="X182" i="22"/>
  <c r="X158" i="22"/>
  <c r="X110" i="22"/>
  <c r="X86" i="22"/>
  <c r="Z348" i="22"/>
  <c r="X42" i="22"/>
  <c r="AB314" i="22"/>
  <c r="AB266" i="22"/>
  <c r="AB218" i="22"/>
  <c r="AB134" i="22"/>
  <c r="AK39" i="22"/>
  <c r="AH80" i="22"/>
  <c r="AK211" i="22"/>
  <c r="AI272" i="22"/>
  <c r="AO350" i="22"/>
  <c r="X48" i="22"/>
  <c r="X36" i="22"/>
  <c r="Y300" i="22"/>
  <c r="Y284" i="22"/>
  <c r="Y268" i="22"/>
  <c r="X216" i="22"/>
  <c r="Y137" i="22"/>
  <c r="X125" i="22"/>
  <c r="X113" i="22"/>
  <c r="X77" i="22"/>
  <c r="Y41" i="22"/>
  <c r="Y18" i="22"/>
  <c r="X188" i="22"/>
  <c r="X179" i="22"/>
  <c r="X131" i="22"/>
  <c r="AK7" i="22"/>
  <c r="AA14" i="22"/>
  <c r="AK55" i="22"/>
  <c r="AN58" i="22"/>
  <c r="AE61" i="22"/>
  <c r="AH64" i="22"/>
  <c r="AH68" i="22"/>
  <c r="AK103" i="22"/>
  <c r="AH108" i="22"/>
  <c r="AE117" i="22"/>
  <c r="AN142" i="22"/>
  <c r="X339" i="22"/>
  <c r="X327" i="22"/>
  <c r="X152" i="22"/>
  <c r="Z132" i="22"/>
  <c r="Y25" i="22"/>
  <c r="X155" i="22"/>
  <c r="X35" i="22"/>
  <c r="AO126" i="22"/>
  <c r="AL195" i="22"/>
  <c r="X345" i="22"/>
  <c r="X333" i="22"/>
  <c r="X321" i="22"/>
  <c r="X309" i="22"/>
  <c r="X261" i="22"/>
  <c r="X249" i="22"/>
  <c r="X237" i="22"/>
  <c r="X225" i="22"/>
  <c r="X69" i="22"/>
  <c r="X57" i="22"/>
  <c r="X45" i="22"/>
  <c r="X33" i="22"/>
  <c r="Z350" i="22"/>
  <c r="X303" i="22"/>
  <c r="X291" i="22"/>
  <c r="Y179" i="22"/>
  <c r="Y72" i="22"/>
  <c r="Y68" i="22"/>
  <c r="Y60" i="22"/>
  <c r="Z52" i="22"/>
  <c r="Y36" i="22"/>
  <c r="Z13" i="22"/>
  <c r="AB205" i="22"/>
  <c r="AC205" i="22"/>
  <c r="AC129" i="22"/>
  <c r="AB129" i="22"/>
  <c r="AB49" i="22"/>
  <c r="AC49" i="22"/>
  <c r="AH47" i="22"/>
  <c r="AI47" i="22"/>
  <c r="AC33" i="22"/>
  <c r="AB33" i="22"/>
  <c r="AB105" i="22"/>
  <c r="AC105" i="22"/>
  <c r="AK350" i="22"/>
  <c r="AK342" i="22"/>
  <c r="AE336" i="22"/>
  <c r="AN333" i="22"/>
  <c r="AE332" i="22"/>
  <c r="AK330" i="22"/>
  <c r="AH327" i="22"/>
  <c r="AK326" i="22"/>
  <c r="AE324" i="22"/>
  <c r="AK322" i="22"/>
  <c r="AH283" i="22"/>
  <c r="AB109" i="22"/>
  <c r="AC109" i="22"/>
  <c r="AK354" i="22"/>
  <c r="AN341" i="22"/>
  <c r="AE340" i="22"/>
  <c r="AH335" i="22"/>
  <c r="AK334" i="22"/>
  <c r="AH331" i="22"/>
  <c r="AN329" i="22"/>
  <c r="AE328" i="22"/>
  <c r="AN325" i="22"/>
  <c r="AH323" i="22"/>
  <c r="Y47" i="22"/>
  <c r="Z47" i="22"/>
  <c r="Y20" i="22"/>
  <c r="AB181" i="22"/>
  <c r="AC181" i="22"/>
  <c r="AE344" i="22"/>
  <c r="Z114" i="22"/>
  <c r="AC281" i="22"/>
  <c r="AB281" i="22"/>
  <c r="AE348" i="22"/>
  <c r="Y5" i="22"/>
  <c r="AB93" i="22"/>
  <c r="AC93" i="22"/>
  <c r="AH351" i="22"/>
  <c r="AH339" i="22"/>
  <c r="AB77" i="22"/>
  <c r="AN353" i="22"/>
  <c r="AH347" i="22"/>
  <c r="AN337" i="22"/>
  <c r="AC73" i="22"/>
  <c r="X13" i="22"/>
  <c r="AK4" i="22"/>
  <c r="AJ4" i="22"/>
  <c r="AB261" i="22"/>
  <c r="AC261" i="22"/>
  <c r="AH343" i="22"/>
  <c r="AB285" i="22"/>
  <c r="AC285" i="22"/>
  <c r="AA8" i="22"/>
  <c r="AK346" i="22"/>
  <c r="AE352" i="22"/>
  <c r="AN345" i="22"/>
  <c r="AK338" i="22"/>
  <c r="AN349" i="22"/>
  <c r="AN321" i="22"/>
  <c r="AE320" i="22"/>
  <c r="AH319" i="22"/>
  <c r="AK318" i="22"/>
  <c r="AN317" i="22"/>
  <c r="AE316" i="22"/>
  <c r="AH315" i="22"/>
  <c r="AK314" i="22"/>
  <c r="AN313" i="22"/>
  <c r="AE312" i="22"/>
  <c r="AH311" i="22"/>
  <c r="AK310" i="22"/>
  <c r="AN309" i="22"/>
  <c r="AE308" i="22"/>
  <c r="AH307" i="22"/>
  <c r="AK306" i="22"/>
  <c r="AN305" i="22"/>
  <c r="AE304" i="22"/>
  <c r="AH303" i="22"/>
  <c r="AK302" i="22"/>
  <c r="AN301" i="22"/>
  <c r="AE300" i="22"/>
  <c r="AH299" i="22"/>
  <c r="AK298" i="22"/>
  <c r="AN297" i="22"/>
  <c r="AE296" i="22"/>
  <c r="AH295" i="22"/>
  <c r="AK294" i="22"/>
  <c r="AN293" i="22"/>
  <c r="AE292" i="22"/>
  <c r="AH291" i="22"/>
  <c r="AK290" i="22"/>
  <c r="AN289" i="22"/>
  <c r="AE288" i="22"/>
  <c r="AH287" i="22"/>
  <c r="AK286" i="22"/>
  <c r="AN285" i="22"/>
  <c r="AE284" i="22"/>
  <c r="AK282" i="22"/>
  <c r="AN281" i="22"/>
  <c r="AE280" i="22"/>
  <c r="AH279" i="22"/>
  <c r="AK278" i="22"/>
  <c r="AN277" i="22"/>
  <c r="AE276" i="22"/>
  <c r="AH275" i="22"/>
  <c r="AK274" i="22"/>
  <c r="AN273" i="22"/>
  <c r="AE272" i="22"/>
  <c r="AH271" i="22"/>
  <c r="AK270" i="22"/>
  <c r="AN269" i="22"/>
  <c r="AH267" i="22"/>
  <c r="AK266" i="22"/>
  <c r="AK262" i="22"/>
  <c r="AN261" i="22"/>
  <c r="AE260" i="22"/>
  <c r="AN257" i="22"/>
  <c r="AE256" i="22"/>
  <c r="AK254" i="22"/>
  <c r="AH251" i="22"/>
  <c r="AN249" i="22"/>
  <c r="AH247" i="22"/>
  <c r="AN245" i="22"/>
  <c r="AE244" i="22"/>
  <c r="AK242" i="22"/>
  <c r="AH239" i="22"/>
  <c r="AN237" i="22"/>
  <c r="AE236" i="22"/>
  <c r="AK234" i="22"/>
  <c r="AH231" i="22"/>
  <c r="AN229" i="22"/>
  <c r="AE228" i="22"/>
  <c r="AK226" i="22"/>
  <c r="AH223" i="22"/>
  <c r="AN221" i="22"/>
  <c r="AE220" i="22"/>
  <c r="AK218" i="22"/>
  <c r="AH215" i="22"/>
  <c r="AN213" i="22"/>
  <c r="AE212" i="22"/>
  <c r="AK210" i="22"/>
  <c r="AE208" i="22"/>
  <c r="AH207" i="22"/>
  <c r="AK206" i="22"/>
  <c r="AN205" i="22"/>
  <c r="AH203" i="22"/>
  <c r="AK202" i="22"/>
  <c r="AN201" i="22"/>
  <c r="AE200" i="22"/>
  <c r="AH199" i="22"/>
  <c r="AK198" i="22"/>
  <c r="AN197" i="22"/>
  <c r="AE196" i="22"/>
  <c r="AH195" i="22"/>
  <c r="AK194" i="22"/>
  <c r="AN193" i="22"/>
  <c r="AE192" i="22"/>
  <c r="AH191" i="22"/>
  <c r="AK190" i="22"/>
  <c r="AN189" i="22"/>
  <c r="AE188" i="22"/>
  <c r="AH187" i="22"/>
  <c r="AK186" i="22"/>
  <c r="AN185" i="22"/>
  <c r="AE184" i="22"/>
  <c r="AH183" i="22"/>
  <c r="AK182" i="22"/>
  <c r="AN181" i="22"/>
  <c r="AE180" i="22"/>
  <c r="AH179" i="22"/>
  <c r="AK178" i="22"/>
  <c r="AN177" i="22"/>
  <c r="AE176" i="22"/>
  <c r="AH175" i="22"/>
  <c r="AK174" i="22"/>
  <c r="AN173" i="22"/>
  <c r="AE172" i="22"/>
  <c r="AH171" i="22"/>
  <c r="AK170" i="22"/>
  <c r="AN169" i="22"/>
  <c r="AE168" i="22"/>
  <c r="AH167" i="22"/>
  <c r="AK166" i="22"/>
  <c r="AN165" i="22"/>
  <c r="AE164" i="22"/>
  <c r="AH163" i="22"/>
  <c r="AK162" i="22"/>
  <c r="AN161" i="22"/>
  <c r="AE160" i="22"/>
  <c r="AH159" i="22"/>
  <c r="AK158" i="22"/>
  <c r="AN157" i="22"/>
  <c r="AE156" i="22"/>
  <c r="AH155" i="22"/>
  <c r="AK154" i="22"/>
  <c r="AN153" i="22"/>
  <c r="AE152" i="22"/>
  <c r="AH151" i="22"/>
  <c r="AK150" i="22"/>
  <c r="AN149" i="22"/>
  <c r="AE148" i="22"/>
  <c r="AH147" i="22"/>
  <c r="AK146" i="22"/>
  <c r="AN145" i="22"/>
  <c r="AE144" i="22"/>
  <c r="AH143" i="22"/>
  <c r="AK142" i="22"/>
  <c r="AN141" i="22"/>
  <c r="AE140" i="22"/>
  <c r="AH139" i="22"/>
  <c r="AK138" i="22"/>
  <c r="AN137" i="22"/>
  <c r="AE136" i="22"/>
  <c r="AH135" i="22"/>
  <c r="AK134" i="22"/>
  <c r="AN133" i="22"/>
  <c r="AE132" i="22"/>
  <c r="AH131" i="22"/>
  <c r="AK130" i="22"/>
  <c r="AN129" i="22"/>
  <c r="AE128" i="22"/>
  <c r="AH127" i="22"/>
  <c r="AK126" i="22"/>
  <c r="AN125" i="22"/>
  <c r="AE124" i="22"/>
  <c r="AH123" i="22"/>
  <c r="AE268" i="22"/>
  <c r="AN265" i="22"/>
  <c r="AE264" i="22"/>
  <c r="AH263" i="22"/>
  <c r="AH259" i="22"/>
  <c r="AK258" i="22"/>
  <c r="AH255" i="22"/>
  <c r="AN253" i="22"/>
  <c r="AE252" i="22"/>
  <c r="AK250" i="22"/>
  <c r="AE248" i="22"/>
  <c r="AK246" i="22"/>
  <c r="AH243" i="22"/>
  <c r="AN241" i="22"/>
  <c r="AE240" i="22"/>
  <c r="AK238" i="22"/>
  <c r="AH235" i="22"/>
  <c r="AN233" i="22"/>
  <c r="AE232" i="22"/>
  <c r="AK230" i="22"/>
  <c r="AH227" i="22"/>
  <c r="AN225" i="22"/>
  <c r="AE224" i="22"/>
  <c r="AK222" i="22"/>
  <c r="AH219" i="22"/>
  <c r="AN217" i="22"/>
  <c r="AE216" i="22"/>
  <c r="AK214" i="22"/>
  <c r="AH211" i="22"/>
  <c r="AN209" i="22"/>
  <c r="AE204" i="22"/>
  <c r="Y78" i="22"/>
  <c r="Z31" i="22"/>
  <c r="E358" i="22"/>
  <c r="AM4" i="22"/>
  <c r="AB257" i="22"/>
  <c r="AB185" i="22"/>
  <c r="AB101" i="22"/>
  <c r="AB5" i="22"/>
  <c r="AB233" i="22"/>
  <c r="AB161" i="22"/>
  <c r="AB89" i="22"/>
  <c r="AB29" i="22"/>
  <c r="Z240" i="22"/>
  <c r="Y153" i="22"/>
  <c r="AB221" i="22"/>
  <c r="AB125" i="22"/>
  <c r="Z62" i="22"/>
  <c r="Y23" i="22"/>
  <c r="AK313" i="22"/>
  <c r="AG62" i="22"/>
  <c r="AH62" i="22"/>
  <c r="AA152" i="22"/>
  <c r="AP123" i="22"/>
  <c r="AP83" i="22"/>
  <c r="AG78" i="22"/>
  <c r="AD75" i="22"/>
  <c r="AP67" i="22"/>
  <c r="AD67" i="22"/>
  <c r="AP51" i="22"/>
  <c r="AM48" i="22"/>
  <c r="AD47" i="22"/>
  <c r="AD43" i="22"/>
  <c r="AM40" i="22"/>
  <c r="AJ37" i="22"/>
  <c r="AG22" i="22"/>
  <c r="AJ21" i="22"/>
  <c r="AJ17" i="22"/>
  <c r="AG6" i="22"/>
  <c r="AB269" i="22"/>
  <c r="AB173" i="22"/>
  <c r="Y169" i="22"/>
  <c r="Y27" i="22"/>
  <c r="AK325" i="22"/>
  <c r="Y197" i="22"/>
  <c r="Y228" i="22"/>
  <c r="Y212" i="22"/>
  <c r="Z184" i="22"/>
  <c r="Z81" i="22"/>
  <c r="Y58" i="22"/>
  <c r="Y93" i="22"/>
  <c r="AF342" i="22"/>
  <c r="AI337" i="22"/>
  <c r="AC335" i="22"/>
  <c r="AF326" i="22"/>
  <c r="AF322" i="22"/>
  <c r="AI317" i="22"/>
  <c r="AF314" i="22"/>
  <c r="AF310" i="22"/>
  <c r="AF306" i="22"/>
  <c r="AI301" i="22"/>
  <c r="AL296" i="22"/>
  <c r="AO291" i="22"/>
  <c r="AI289" i="22"/>
  <c r="AF286" i="22"/>
  <c r="AI281" i="22"/>
  <c r="AI277" i="22"/>
  <c r="AO275" i="22"/>
  <c r="AC267" i="22"/>
  <c r="AO263" i="22"/>
  <c r="AO259" i="22"/>
  <c r="AO255" i="22"/>
  <c r="AI245" i="22"/>
  <c r="AL240" i="22"/>
  <c r="AN235" i="22"/>
  <c r="AO235" i="22"/>
  <c r="AC231" i="22"/>
  <c r="AL224" i="22"/>
  <c r="AL220" i="22"/>
  <c r="AO215" i="22"/>
  <c r="AL212" i="22"/>
  <c r="AL208" i="22"/>
  <c r="AO203" i="22"/>
  <c r="AL200" i="22"/>
  <c r="AL196" i="22"/>
  <c r="AL192" i="22"/>
  <c r="AL188" i="22"/>
  <c r="AI185" i="22"/>
  <c r="AI181" i="22"/>
  <c r="AF178" i="22"/>
  <c r="AI173" i="22"/>
  <c r="AL168" i="22"/>
  <c r="AO167" i="22"/>
  <c r="AI161" i="22"/>
  <c r="AO155" i="22"/>
  <c r="AO151" i="22"/>
  <c r="AI149" i="22"/>
  <c r="AI145" i="22"/>
  <c r="AI141" i="22"/>
  <c r="AH141" i="22"/>
  <c r="AO139" i="22"/>
  <c r="AO135" i="22"/>
  <c r="AF134" i="22"/>
  <c r="AF130" i="22"/>
  <c r="AL124" i="22"/>
  <c r="AI121" i="22"/>
  <c r="AI117" i="22"/>
  <c r="AL112" i="22"/>
  <c r="AK112" i="22"/>
  <c r="AO111" i="22"/>
  <c r="AC111" i="22"/>
  <c r="AF110" i="22"/>
  <c r="AI109" i="22"/>
  <c r="AL108" i="22"/>
  <c r="AO107" i="22"/>
  <c r="AC107" i="22"/>
  <c r="AF106" i="22"/>
  <c r="AI105" i="22"/>
  <c r="AL104" i="22"/>
  <c r="AO103" i="22"/>
  <c r="AC103" i="22"/>
  <c r="AF102" i="22"/>
  <c r="AI101" i="22"/>
  <c r="AL100" i="22"/>
  <c r="AO99" i="22"/>
  <c r="AC99" i="22"/>
  <c r="AF98" i="22"/>
  <c r="AI93" i="22"/>
  <c r="AL92" i="22"/>
  <c r="AK92" i="22"/>
  <c r="AO91" i="22"/>
  <c r="AF90" i="22"/>
  <c r="AI89" i="22"/>
  <c r="AH89" i="22"/>
  <c r="AL88" i="22"/>
  <c r="AO87" i="22"/>
  <c r="AC87" i="22"/>
  <c r="AO51" i="22"/>
  <c r="AB245" i="22"/>
  <c r="AB149" i="22"/>
  <c r="AB53" i="22"/>
  <c r="Y344" i="22"/>
  <c r="Z137" i="22"/>
  <c r="Z38" i="22"/>
  <c r="AB328" i="22"/>
  <c r="X224" i="22"/>
  <c r="Y224" i="22"/>
  <c r="X59" i="22"/>
  <c r="Y196" i="22"/>
  <c r="Y101" i="22"/>
  <c r="AI353" i="22"/>
  <c r="AL348" i="22"/>
  <c r="AL344" i="22"/>
  <c r="AO339" i="22"/>
  <c r="AI333" i="22"/>
  <c r="AL328" i="22"/>
  <c r="AF318" i="22"/>
  <c r="AL312" i="22"/>
  <c r="AO307" i="22"/>
  <c r="AL304" i="22"/>
  <c r="AO299" i="22"/>
  <c r="AF290" i="22"/>
  <c r="AO283" i="22"/>
  <c r="AL276" i="22"/>
  <c r="AO271" i="22"/>
  <c r="AF266" i="22"/>
  <c r="AI261" i="22"/>
  <c r="AL256" i="22"/>
  <c r="AO251" i="22"/>
  <c r="AI241" i="22"/>
  <c r="AL236" i="22"/>
  <c r="AO231" i="22"/>
  <c r="AF226" i="22"/>
  <c r="AI221" i="22"/>
  <c r="AL216" i="22"/>
  <c r="AF206" i="22"/>
  <c r="AF198" i="22"/>
  <c r="AI193" i="22"/>
  <c r="AO187" i="22"/>
  <c r="AC183" i="22"/>
  <c r="AI177" i="22"/>
  <c r="AL172" i="22"/>
  <c r="AF166" i="22"/>
  <c r="AF162" i="22"/>
  <c r="AL156" i="22"/>
  <c r="AF146" i="22"/>
  <c r="AL140" i="22"/>
  <c r="AC135" i="22"/>
  <c r="AI129" i="22"/>
  <c r="AO123" i="22"/>
  <c r="AF118" i="22"/>
  <c r="AC95" i="22"/>
  <c r="Z211" i="22"/>
  <c r="X176" i="22"/>
  <c r="Y176" i="22"/>
  <c r="AA6" i="22"/>
  <c r="Z6" i="22"/>
  <c r="AB301" i="22"/>
  <c r="AB241" i="22"/>
  <c r="AB197" i="22"/>
  <c r="Z208" i="22"/>
  <c r="X272" i="22"/>
  <c r="Y272" i="22"/>
  <c r="Z129" i="22"/>
  <c r="Y192" i="22"/>
  <c r="Z144" i="22"/>
  <c r="AA62" i="22"/>
  <c r="AL352" i="22"/>
  <c r="AO347" i="22"/>
  <c r="AF338" i="22"/>
  <c r="AO327" i="22"/>
  <c r="AL324" i="22"/>
  <c r="AO319" i="22"/>
  <c r="AI309" i="22"/>
  <c r="AO303" i="22"/>
  <c r="AI293" i="22"/>
  <c r="AO287" i="22"/>
  <c r="AL284" i="22"/>
  <c r="AO279" i="22"/>
  <c r="AF274" i="22"/>
  <c r="AI269" i="22"/>
  <c r="AL264" i="22"/>
  <c r="AF250" i="22"/>
  <c r="AL244" i="22"/>
  <c r="AF234" i="22"/>
  <c r="AI229" i="22"/>
  <c r="AO223" i="22"/>
  <c r="AC219" i="22"/>
  <c r="AF214" i="22"/>
  <c r="AI209" i="22"/>
  <c r="AL204" i="22"/>
  <c r="AF194" i="22"/>
  <c r="AI189" i="22"/>
  <c r="AO183" i="22"/>
  <c r="AF174" i="22"/>
  <c r="AI169" i="22"/>
  <c r="AO163" i="22"/>
  <c r="AF158" i="22"/>
  <c r="AL148" i="22"/>
  <c r="AC143" i="22"/>
  <c r="AI137" i="22"/>
  <c r="AO131" i="22"/>
  <c r="AI125" i="22"/>
  <c r="AO119" i="22"/>
  <c r="AO95" i="22"/>
  <c r="X94" i="22"/>
  <c r="Y343" i="22"/>
  <c r="AA29" i="22"/>
  <c r="AE326" i="22"/>
  <c r="AH289" i="22"/>
  <c r="X189" i="22"/>
  <c r="X141" i="22"/>
  <c r="X105" i="22"/>
  <c r="C356" i="22"/>
  <c r="AA338" i="22"/>
  <c r="Y311" i="22"/>
  <c r="Y255" i="22"/>
  <c r="AB353" i="22"/>
  <c r="AB137" i="22"/>
  <c r="AB65" i="22"/>
  <c r="AB17" i="22"/>
  <c r="AB332" i="22"/>
  <c r="Y173" i="22"/>
  <c r="X236" i="22"/>
  <c r="Y236" i="22"/>
  <c r="Z117" i="22"/>
  <c r="X47" i="22"/>
  <c r="Y129" i="22"/>
  <c r="AO351" i="22"/>
  <c r="AF346" i="22"/>
  <c r="AI341" i="22"/>
  <c r="AL336" i="22"/>
  <c r="AO331" i="22"/>
  <c r="AC327" i="22"/>
  <c r="AI321" i="22"/>
  <c r="AL316" i="22"/>
  <c r="AO311" i="22"/>
  <c r="AF302" i="22"/>
  <c r="AI297" i="22"/>
  <c r="AL292" i="22"/>
  <c r="AF282" i="22"/>
  <c r="AF278" i="22"/>
  <c r="AL272" i="22"/>
  <c r="AO267" i="22"/>
  <c r="AC263" i="22"/>
  <c r="AF258" i="22"/>
  <c r="AI253" i="22"/>
  <c r="AL248" i="22"/>
  <c r="AC243" i="22"/>
  <c r="AI237" i="22"/>
  <c r="AL232" i="22"/>
  <c r="AF222" i="22"/>
  <c r="AI217" i="22"/>
  <c r="AI213" i="22"/>
  <c r="AC207" i="22"/>
  <c r="AF202" i="22"/>
  <c r="AI197" i="22"/>
  <c r="AO191" i="22"/>
  <c r="AF182" i="22"/>
  <c r="AO175" i="22"/>
  <c r="AF170" i="22"/>
  <c r="AL164" i="22"/>
  <c r="AL152" i="22"/>
  <c r="AC147" i="22"/>
  <c r="AF142" i="22"/>
  <c r="AL136" i="22"/>
  <c r="AF126" i="22"/>
  <c r="AL120" i="22"/>
  <c r="AA4" i="22"/>
  <c r="Y335" i="22"/>
  <c r="Y156" i="22"/>
  <c r="AE94" i="22"/>
  <c r="AN139" i="22"/>
  <c r="X165" i="22"/>
  <c r="X296" i="22"/>
  <c r="X248" i="22"/>
  <c r="X164" i="22"/>
  <c r="X8" i="22"/>
  <c r="AB209" i="22"/>
  <c r="AB113" i="22"/>
  <c r="AB41" i="22"/>
  <c r="Y240" i="22"/>
  <c r="Z196" i="22"/>
  <c r="AA176" i="22"/>
  <c r="Y62" i="22"/>
  <c r="Y38" i="22"/>
  <c r="Z15" i="22"/>
  <c r="Y81" i="22"/>
  <c r="Y11" i="22"/>
  <c r="AF354" i="22"/>
  <c r="AI349" i="22"/>
  <c r="AO343" i="22"/>
  <c r="AC339" i="22"/>
  <c r="AF334" i="22"/>
  <c r="AI329" i="22"/>
  <c r="AO323" i="22"/>
  <c r="AI313" i="22"/>
  <c r="AL308" i="22"/>
  <c r="AC303" i="22"/>
  <c r="AF298" i="22"/>
  <c r="AF294" i="22"/>
  <c r="AL288" i="22"/>
  <c r="AC279" i="22"/>
  <c r="AL268" i="22"/>
  <c r="AF262" i="22"/>
  <c r="AI257" i="22"/>
  <c r="AL252" i="22"/>
  <c r="AO247" i="22"/>
  <c r="AF242" i="22"/>
  <c r="AF238" i="22"/>
  <c r="AI233" i="22"/>
  <c r="AO227" i="22"/>
  <c r="AF218" i="22"/>
  <c r="AO211" i="22"/>
  <c r="AO207" i="22"/>
  <c r="AI201" i="22"/>
  <c r="AO195" i="22"/>
  <c r="AC191" i="22"/>
  <c r="AF186" i="22"/>
  <c r="AL180" i="22"/>
  <c r="AO171" i="22"/>
  <c r="AC167" i="22"/>
  <c r="AL160" i="22"/>
  <c r="AL144" i="22"/>
  <c r="AK144" i="22"/>
  <c r="AF138" i="22"/>
  <c r="AL132" i="22"/>
  <c r="AL128" i="22"/>
  <c r="AK128" i="22"/>
  <c r="AC123" i="22"/>
  <c r="AO115" i="22"/>
  <c r="AL96" i="22"/>
  <c r="Y347" i="22"/>
  <c r="AB13" i="22"/>
  <c r="X201" i="22"/>
  <c r="X153" i="22"/>
  <c r="X117" i="22"/>
  <c r="X81" i="22"/>
  <c r="Z140" i="22"/>
  <c r="X260" i="22"/>
  <c r="X20" i="22"/>
  <c r="Y113" i="22"/>
  <c r="X137" i="22"/>
  <c r="AE262" i="22"/>
  <c r="AJ133" i="22"/>
  <c r="AK133" i="22"/>
  <c r="AD203" i="22"/>
  <c r="Y15" i="22"/>
  <c r="AF350" i="22"/>
  <c r="AI345" i="22"/>
  <c r="AL340" i="22"/>
  <c r="AO335" i="22"/>
  <c r="AF330" i="22"/>
  <c r="AI325" i="22"/>
  <c r="AL320" i="22"/>
  <c r="AO315" i="22"/>
  <c r="AC311" i="22"/>
  <c r="AI305" i="22"/>
  <c r="AL300" i="22"/>
  <c r="AO295" i="22"/>
  <c r="AC291" i="22"/>
  <c r="AI285" i="22"/>
  <c r="AL280" i="22"/>
  <c r="AC275" i="22"/>
  <c r="AF270" i="22"/>
  <c r="AI265" i="22"/>
  <c r="AL260" i="22"/>
  <c r="AF254" i="22"/>
  <c r="AI249" i="22"/>
  <c r="AO243" i="22"/>
  <c r="AO239" i="22"/>
  <c r="AF230" i="22"/>
  <c r="AO219" i="22"/>
  <c r="AC215" i="22"/>
  <c r="AI205" i="22"/>
  <c r="AO199" i="22"/>
  <c r="AF190" i="22"/>
  <c r="AL184" i="22"/>
  <c r="AO179" i="22"/>
  <c r="AL176" i="22"/>
  <c r="AC171" i="22"/>
  <c r="AI165" i="22"/>
  <c r="AO159" i="22"/>
  <c r="AI153" i="22"/>
  <c r="AO147" i="22"/>
  <c r="AO143" i="22"/>
  <c r="AI133" i="22"/>
  <c r="AO127" i="22"/>
  <c r="AF122" i="22"/>
  <c r="AF114" i="22"/>
  <c r="AI97" i="22"/>
  <c r="AK168" i="22"/>
  <c r="Y144" i="22"/>
  <c r="Z69" i="22"/>
  <c r="AB265" i="22"/>
  <c r="AB145" i="22"/>
  <c r="X297" i="22"/>
  <c r="X177" i="22"/>
  <c r="X129" i="22"/>
  <c r="X144" i="22"/>
  <c r="AK122" i="22"/>
  <c r="AN121" i="22"/>
  <c r="AE120" i="22"/>
  <c r="AH119" i="22"/>
  <c r="AK118" i="22"/>
  <c r="AN117" i="22"/>
  <c r="AE116" i="22"/>
  <c r="AH115" i="22"/>
  <c r="AK114" i="22"/>
  <c r="AN113" i="22"/>
  <c r="AE112" i="22"/>
  <c r="AH111" i="22"/>
  <c r="AK110" i="22"/>
  <c r="AN109" i="22"/>
  <c r="AE108" i="22"/>
  <c r="AH107" i="22"/>
  <c r="AK106" i="22"/>
  <c r="AN105" i="22"/>
  <c r="AE104" i="22"/>
  <c r="AH103" i="22"/>
  <c r="AK102" i="22"/>
  <c r="AN101" i="22"/>
  <c r="AE100" i="22"/>
  <c r="AH99" i="22"/>
  <c r="AK98" i="22"/>
  <c r="AN97" i="22"/>
  <c r="AE96" i="22"/>
  <c r="AH95" i="22"/>
  <c r="AK94" i="22"/>
  <c r="AN93" i="22"/>
  <c r="AE92" i="22"/>
  <c r="AF86" i="22"/>
  <c r="AI85" i="22"/>
  <c r="AL84" i="22"/>
  <c r="AO83" i="22"/>
  <c r="AF82" i="22"/>
  <c r="AI81" i="22"/>
  <c r="AL80" i="22"/>
  <c r="AO79" i="22"/>
  <c r="AF78" i="22"/>
  <c r="AL76" i="22"/>
  <c r="AO75" i="22"/>
  <c r="AC75" i="22"/>
  <c r="AF74" i="22"/>
  <c r="AI73" i="22"/>
  <c r="AL72" i="22"/>
  <c r="AO71" i="22"/>
  <c r="AF70" i="22"/>
  <c r="AI69" i="22"/>
  <c r="AL68" i="22"/>
  <c r="AO67" i="22"/>
  <c r="AF66" i="22"/>
  <c r="AI65" i="22"/>
  <c r="AO63" i="22"/>
  <c r="AC63" i="22"/>
  <c r="AF62" i="22"/>
  <c r="AI61" i="22"/>
  <c r="AL60" i="22"/>
  <c r="AO59" i="22"/>
  <c r="AF58" i="22"/>
  <c r="AI57" i="22"/>
  <c r="AL56" i="22"/>
  <c r="AO55" i="22"/>
  <c r="AF54" i="22"/>
  <c r="AI53" i="22"/>
  <c r="AL52" i="22"/>
  <c r="AF50" i="22"/>
  <c r="AL48" i="22"/>
  <c r="AO47" i="22"/>
  <c r="AC47" i="22"/>
  <c r="AF46" i="22"/>
  <c r="AI45" i="22"/>
  <c r="AL44" i="22"/>
  <c r="AO43" i="22"/>
  <c r="AF42" i="22"/>
  <c r="AI41" i="22"/>
  <c r="AL40" i="22"/>
  <c r="AO39" i="22"/>
  <c r="AC39" i="22"/>
  <c r="AF38" i="22"/>
  <c r="AI37" i="22"/>
  <c r="AL36" i="22"/>
  <c r="AO35" i="22"/>
  <c r="AF34" i="22"/>
  <c r="AI33" i="22"/>
  <c r="AL32" i="22"/>
  <c r="AO31" i="22"/>
  <c r="AC31" i="22"/>
  <c r="AF30" i="22"/>
  <c r="AI29" i="22"/>
  <c r="AL28" i="22"/>
  <c r="AO27" i="22"/>
  <c r="AC27" i="22"/>
  <c r="AF26" i="22"/>
  <c r="AI25" i="22"/>
  <c r="AL24" i="22"/>
  <c r="AO23" i="22"/>
  <c r="AC23" i="22"/>
  <c r="AF22" i="22"/>
  <c r="AI21" i="22"/>
  <c r="AL20" i="22"/>
  <c r="AO19" i="22"/>
  <c r="AC19" i="22"/>
  <c r="AF18" i="22"/>
  <c r="AI17" i="22"/>
  <c r="AL16" i="22"/>
  <c r="AO15" i="22"/>
  <c r="AC15" i="22"/>
  <c r="AF14" i="22"/>
  <c r="AI13" i="22"/>
  <c r="AL12" i="22"/>
  <c r="AO11" i="22"/>
  <c r="AF10" i="22"/>
  <c r="AI9" i="22"/>
  <c r="AL8" i="22"/>
  <c r="AF6" i="22"/>
  <c r="AH253" i="22"/>
  <c r="AE238" i="22"/>
  <c r="AH237" i="22"/>
  <c r="AK228" i="22"/>
  <c r="AN211" i="22"/>
  <c r="AE150" i="22"/>
  <c r="Y243" i="22"/>
  <c r="X243" i="22"/>
  <c r="Y235" i="22"/>
  <c r="Y227" i="22"/>
  <c r="Z124" i="22"/>
  <c r="Y65" i="22"/>
  <c r="Y57" i="22"/>
  <c r="X53" i="22"/>
  <c r="Y287" i="22"/>
  <c r="X235" i="22"/>
  <c r="X211" i="22"/>
  <c r="X338" i="22"/>
  <c r="Y326" i="22"/>
  <c r="X271" i="22"/>
  <c r="X223" i="22"/>
  <c r="Y346" i="22"/>
  <c r="Y254" i="22"/>
  <c r="Z254" i="22"/>
  <c r="X293" i="22"/>
  <c r="Y329" i="22"/>
  <c r="Z329" i="22"/>
  <c r="AH91" i="22"/>
  <c r="AK90" i="22"/>
  <c r="AN89" i="22"/>
  <c r="AE88" i="22"/>
  <c r="AH87" i="22"/>
  <c r="AK86" i="22"/>
  <c r="AN85" i="22"/>
  <c r="AE84" i="22"/>
  <c r="AH83" i="22"/>
  <c r="AK82" i="22"/>
  <c r="AN81" i="22"/>
  <c r="AE80" i="22"/>
  <c r="AH79" i="22"/>
  <c r="AK78" i="22"/>
  <c r="AN77" i="22"/>
  <c r="AE76" i="22"/>
  <c r="AH75" i="22"/>
  <c r="AK74" i="22"/>
  <c r="AN73" i="22"/>
  <c r="AE72" i="22"/>
  <c r="AH71" i="22"/>
  <c r="AK70" i="22"/>
  <c r="AN69" i="22"/>
  <c r="AE68" i="22"/>
  <c r="AH67" i="22"/>
  <c r="AK66" i="22"/>
  <c r="AN65" i="22"/>
  <c r="AE64" i="22"/>
  <c r="AH63" i="22"/>
  <c r="AK62" i="22"/>
  <c r="AN61" i="22"/>
  <c r="AE60" i="22"/>
  <c r="AH59" i="22"/>
  <c r="AK58" i="22"/>
  <c r="AN57" i="22"/>
  <c r="AE56" i="22"/>
  <c r="AH55" i="22"/>
  <c r="AK54" i="22"/>
  <c r="AN53" i="22"/>
  <c r="AE52" i="22"/>
  <c r="AH51" i="22"/>
  <c r="AK50" i="22"/>
  <c r="AN49" i="22"/>
  <c r="AE48" i="22"/>
  <c r="AK46" i="22"/>
  <c r="AN45" i="22"/>
  <c r="AE44" i="22"/>
  <c r="AH43" i="22"/>
  <c r="AK42" i="22"/>
  <c r="AN41" i="22"/>
  <c r="AE40" i="22"/>
  <c r="AH39" i="22"/>
  <c r="AK38" i="22"/>
  <c r="AN37" i="22"/>
  <c r="AE36" i="22"/>
  <c r="AH35" i="22"/>
  <c r="AK34" i="22"/>
  <c r="AN33" i="22"/>
  <c r="AE32" i="22"/>
  <c r="AH31" i="22"/>
  <c r="AK30" i="22"/>
  <c r="AN29" i="22"/>
  <c r="AE28" i="22"/>
  <c r="AH27" i="22"/>
  <c r="AK26" i="22"/>
  <c r="AN25" i="22"/>
  <c r="AE24" i="22"/>
  <c r="AH23" i="22"/>
  <c r="AK22" i="22"/>
  <c r="AN21" i="22"/>
  <c r="AE20" i="22"/>
  <c r="AH19" i="22"/>
  <c r="AK18" i="22"/>
  <c r="AN17" i="22"/>
  <c r="AE16" i="22"/>
  <c r="AH15" i="22"/>
  <c r="AK14" i="22"/>
  <c r="AN13" i="22"/>
  <c r="AE12" i="22"/>
  <c r="AH11" i="22"/>
  <c r="AK10" i="22"/>
  <c r="AN9" i="22"/>
  <c r="AE8" i="22"/>
  <c r="AH7" i="22"/>
  <c r="AK6" i="22"/>
  <c r="AN115" i="22"/>
  <c r="AK108" i="22"/>
  <c r="AN99" i="22"/>
  <c r="AH85" i="22"/>
  <c r="AH81" i="22"/>
  <c r="AN71" i="22"/>
  <c r="AH57" i="22"/>
  <c r="AN51" i="22"/>
  <c r="AH37" i="22"/>
  <c r="AN27" i="22"/>
  <c r="AE22" i="22"/>
  <c r="AK20" i="22"/>
  <c r="AN15" i="22"/>
  <c r="AE10" i="22"/>
  <c r="X330" i="22"/>
  <c r="X270" i="22"/>
  <c r="X126" i="22"/>
  <c r="X114" i="22"/>
  <c r="AA341" i="22"/>
  <c r="Y314" i="22"/>
  <c r="Z274" i="22"/>
  <c r="Y266" i="22"/>
  <c r="AA218" i="22"/>
  <c r="Y191" i="22"/>
  <c r="Y187" i="22"/>
  <c r="Z171" i="22"/>
  <c r="Y159" i="22"/>
  <c r="Y128" i="22"/>
  <c r="AA227" i="22"/>
  <c r="AB350" i="22"/>
  <c r="AC350" i="22"/>
  <c r="AB335" i="22"/>
  <c r="AA83" i="22"/>
  <c r="X349" i="22"/>
  <c r="AA95" i="22"/>
  <c r="Z95" i="22"/>
  <c r="X279" i="22"/>
  <c r="X39" i="22"/>
  <c r="Z277" i="22"/>
  <c r="AA257" i="22"/>
  <c r="AA245" i="22"/>
  <c r="Y194" i="22"/>
  <c r="Y143" i="22"/>
  <c r="Y131" i="22"/>
  <c r="Y96" i="22"/>
  <c r="Y88" i="22"/>
  <c r="Y84" i="22"/>
  <c r="AA56" i="22"/>
  <c r="AP350" i="22"/>
  <c r="AP338" i="22"/>
  <c r="AA296" i="22"/>
  <c r="AA284" i="22"/>
  <c r="AA272" i="22"/>
  <c r="Y170" i="22"/>
  <c r="Y127" i="22"/>
  <c r="Y111" i="22"/>
  <c r="X56" i="22"/>
  <c r="Y52" i="22"/>
  <c r="AA13" i="22"/>
  <c r="AB238" i="22"/>
  <c r="AB130" i="22"/>
  <c r="AB106" i="22"/>
  <c r="AB94" i="22"/>
  <c r="AB82" i="22"/>
  <c r="AB58" i="22"/>
  <c r="AB46" i="22"/>
  <c r="AB34" i="22"/>
  <c r="AB10" i="22"/>
  <c r="X276" i="22"/>
  <c r="X264" i="22"/>
  <c r="X252" i="22"/>
  <c r="X240" i="22"/>
  <c r="X228" i="22"/>
  <c r="X204" i="22"/>
  <c r="X192" i="22"/>
  <c r="X180" i="22"/>
  <c r="X168" i="22"/>
  <c r="X156" i="22"/>
  <c r="X132" i="22"/>
  <c r="X24" i="22"/>
  <c r="X12" i="22"/>
  <c r="Y4" i="22"/>
  <c r="Z351" i="22"/>
  <c r="AA347" i="22"/>
  <c r="AA335" i="22"/>
  <c r="AA323" i="22"/>
  <c r="X320" i="22"/>
  <c r="Y308" i="22"/>
  <c r="Z300" i="22"/>
  <c r="Y296" i="22"/>
  <c r="Y288" i="22"/>
  <c r="AA248" i="22"/>
  <c r="Y205" i="22"/>
  <c r="Z197" i="22"/>
  <c r="Z189" i="22"/>
  <c r="AA169" i="22"/>
  <c r="AA149" i="22"/>
  <c r="Y138" i="22"/>
  <c r="X111" i="22"/>
  <c r="Y9" i="22"/>
  <c r="AB284" i="22"/>
  <c r="AL269" i="22"/>
  <c r="AI258" i="22"/>
  <c r="AL257" i="22"/>
  <c r="AC256" i="22"/>
  <c r="AI254" i="22"/>
  <c r="AL233" i="22"/>
  <c r="AB228" i="22"/>
  <c r="AF227" i="22"/>
  <c r="AI226" i="22"/>
  <c r="AO224" i="22"/>
  <c r="AI210" i="22"/>
  <c r="AL197" i="22"/>
  <c r="AO196" i="22"/>
  <c r="AF187" i="22"/>
  <c r="AC184" i="22"/>
  <c r="AI170" i="22"/>
  <c r="AL161" i="22"/>
  <c r="AF155" i="22"/>
  <c r="AF151" i="22"/>
  <c r="AI146" i="22"/>
  <c r="AO132" i="22"/>
  <c r="AL129" i="22"/>
  <c r="AI122" i="22"/>
  <c r="AL121" i="22"/>
  <c r="AC112" i="22"/>
  <c r="AL105" i="22"/>
  <c r="AI90" i="22"/>
  <c r="AL89" i="22"/>
  <c r="AO88" i="22"/>
  <c r="AO80" i="22"/>
  <c r="AN68" i="22"/>
  <c r="AK65" i="22"/>
  <c r="AN64" i="22"/>
  <c r="AF63" i="22"/>
  <c r="AO56" i="22"/>
  <c r="AF55" i="22"/>
  <c r="AH54" i="22"/>
  <c r="AK53" i="22"/>
  <c r="AK49" i="22"/>
  <c r="AI46" i="22"/>
  <c r="AF35" i="22"/>
  <c r="AI30" i="22"/>
  <c r="AC24" i="22"/>
  <c r="AK21" i="22"/>
  <c r="AF11" i="22"/>
  <c r="AI10" i="22"/>
  <c r="AI6" i="22"/>
  <c r="AP353" i="22"/>
  <c r="AG352" i="22"/>
  <c r="AM350" i="22"/>
  <c r="AP349" i="22"/>
  <c r="AG348" i="22"/>
  <c r="AM346" i="22"/>
  <c r="AP345" i="22"/>
  <c r="AG344" i="22"/>
  <c r="AP341" i="22"/>
  <c r="AG340" i="22"/>
  <c r="AP337" i="22"/>
  <c r="AD337" i="22"/>
  <c r="AG336" i="22"/>
  <c r="AJ335" i="22"/>
  <c r="AP333" i="22"/>
  <c r="AM330" i="22"/>
  <c r="AP329" i="22"/>
  <c r="AG328" i="22"/>
  <c r="AJ327" i="22"/>
  <c r="AP325" i="22"/>
  <c r="AD325" i="22"/>
  <c r="AJ323" i="22"/>
  <c r="AP321" i="22"/>
  <c r="AM318" i="22"/>
  <c r="AP317" i="22"/>
  <c r="AJ315" i="22"/>
  <c r="AP313" i="22"/>
  <c r="AP309" i="22"/>
  <c r="AP305" i="22"/>
  <c r="AP301" i="22"/>
  <c r="AP297" i="22"/>
  <c r="AG296" i="22"/>
  <c r="AP293" i="22"/>
  <c r="AG292" i="22"/>
  <c r="AP289" i="22"/>
  <c r="AD285" i="22"/>
  <c r="AG284" i="22"/>
  <c r="AJ283" i="22"/>
  <c r="AP281" i="22"/>
  <c r="AD281" i="22"/>
  <c r="AJ279" i="22"/>
  <c r="AM278" i="22"/>
  <c r="AP277" i="22"/>
  <c r="AJ275" i="22"/>
  <c r="AM274" i="22"/>
  <c r="AG272" i="22"/>
  <c r="AM270" i="22"/>
  <c r="AP269" i="22"/>
  <c r="AP265" i="22"/>
  <c r="AJ263" i="22"/>
  <c r="AP261" i="22"/>
  <c r="AJ259" i="22"/>
  <c r="AD257" i="22"/>
  <c r="AG256" i="22"/>
  <c r="AM254" i="22"/>
  <c r="AP253" i="22"/>
  <c r="AD253" i="22"/>
  <c r="AG252" i="22"/>
  <c r="AP249" i="22"/>
  <c r="AG248" i="22"/>
  <c r="AP245" i="22"/>
  <c r="AG244" i="22"/>
  <c r="AJ243" i="22"/>
  <c r="AD241" i="22"/>
  <c r="AM238" i="22"/>
  <c r="AP237" i="22"/>
  <c r="AD237" i="22"/>
  <c r="AG236" i="22"/>
  <c r="AP233" i="22"/>
  <c r="AD233" i="22"/>
  <c r="AP229" i="22"/>
  <c r="AM226" i="22"/>
  <c r="AM222" i="22"/>
  <c r="AD221" i="22"/>
  <c r="AP217" i="22"/>
  <c r="AJ215" i="22"/>
  <c r="AD205" i="22"/>
  <c r="AJ199" i="22"/>
  <c r="AG196" i="22"/>
  <c r="AJ191" i="22"/>
  <c r="AM190" i="22"/>
  <c r="AD185" i="22"/>
  <c r="AJ183" i="22"/>
  <c r="AP181" i="22"/>
  <c r="AJ179" i="22"/>
  <c r="Y238" i="22"/>
  <c r="AA92" i="22"/>
  <c r="Z92" i="22"/>
  <c r="Y42" i="22"/>
  <c r="Z42" i="22"/>
  <c r="Y8" i="22"/>
  <c r="AJ354" i="22"/>
  <c r="AJ322" i="22"/>
  <c r="AG315" i="22"/>
  <c r="AJ246" i="22"/>
  <c r="AO188" i="22"/>
  <c r="AB31" i="22"/>
  <c r="AA31" i="22"/>
  <c r="AN144" i="22"/>
  <c r="AB140" i="22"/>
  <c r="AH134" i="22"/>
  <c r="AB128" i="22"/>
  <c r="AE95" i="22"/>
  <c r="AB92" i="22"/>
  <c r="AB44" i="22"/>
  <c r="AB32" i="22"/>
  <c r="Z8" i="22"/>
  <c r="Z299" i="22"/>
  <c r="AA299" i="22"/>
  <c r="X285" i="22"/>
  <c r="AB352" i="22"/>
  <c r="AE183" i="22"/>
  <c r="AD183" i="22"/>
  <c r="Z22" i="22"/>
  <c r="AA101" i="22"/>
  <c r="X259" i="22"/>
  <c r="X175" i="22"/>
  <c r="X127" i="22"/>
  <c r="Z291" i="22"/>
  <c r="AA275" i="22"/>
  <c r="Y142" i="22"/>
  <c r="Y107" i="22"/>
  <c r="AB326" i="22"/>
  <c r="Y30" i="22"/>
  <c r="Y188" i="22"/>
  <c r="Z221" i="22"/>
  <c r="X138" i="22"/>
  <c r="AA353" i="22"/>
  <c r="AB333" i="22"/>
  <c r="Y157" i="22"/>
  <c r="Y149" i="22"/>
  <c r="AA137" i="22"/>
  <c r="AA44" i="22"/>
  <c r="Y233" i="22"/>
  <c r="Z233" i="22"/>
  <c r="AB340" i="22"/>
  <c r="AA113" i="22"/>
  <c r="Y252" i="22"/>
  <c r="X247" i="22"/>
  <c r="X139" i="22"/>
  <c r="X115" i="22"/>
  <c r="Z295" i="22"/>
  <c r="Z126" i="22"/>
  <c r="AB338" i="22"/>
  <c r="AA230" i="22"/>
  <c r="AA122" i="22"/>
  <c r="AI273" i="22"/>
  <c r="AH273" i="22"/>
  <c r="X9" i="22"/>
  <c r="Y53" i="22"/>
  <c r="X354" i="22"/>
  <c r="AA11" i="22"/>
  <c r="Y69" i="22"/>
  <c r="X353" i="22"/>
  <c r="Y180" i="22"/>
  <c r="Z180" i="22"/>
  <c r="Z176" i="22"/>
  <c r="AA164" i="22"/>
  <c r="Z152" i="22"/>
  <c r="AA90" i="22"/>
  <c r="AA59" i="22"/>
  <c r="Y48" i="22"/>
  <c r="AA32" i="22"/>
  <c r="AE327" i="22"/>
  <c r="AD271" i="22"/>
  <c r="AE271" i="22"/>
  <c r="AA161" i="22"/>
  <c r="X284" i="22"/>
  <c r="AB354" i="22"/>
  <c r="AB330" i="22"/>
  <c r="AB294" i="22"/>
  <c r="AB290" i="22"/>
  <c r="AB282" i="22"/>
  <c r="AB258" i="22"/>
  <c r="AH256" i="22"/>
  <c r="AI256" i="22"/>
  <c r="AB250" i="22"/>
  <c r="AH244" i="22"/>
  <c r="AI244" i="22"/>
  <c r="AB226" i="22"/>
  <c r="AB214" i="22"/>
  <c r="AB210" i="22"/>
  <c r="AC210" i="22"/>
  <c r="AB206" i="22"/>
  <c r="AB198" i="22"/>
  <c r="AN328" i="22"/>
  <c r="AM328" i="22"/>
  <c r="AM189" i="22"/>
  <c r="AD244" i="22"/>
  <c r="AA17" i="22"/>
  <c r="Z333" i="22"/>
  <c r="Y333" i="22"/>
  <c r="Z4" i="22"/>
  <c r="AA65" i="22"/>
  <c r="AA305" i="22"/>
  <c r="Z215" i="22"/>
  <c r="Y215" i="22"/>
  <c r="AA199" i="22"/>
  <c r="AA187" i="22"/>
  <c r="AA5" i="22"/>
  <c r="AE345" i="22"/>
  <c r="AK303" i="22"/>
  <c r="AD301" i="22"/>
  <c r="AE301" i="22"/>
  <c r="AH300" i="22"/>
  <c r="AE293" i="22"/>
  <c r="AD293" i="22"/>
  <c r="AK291" i="22"/>
  <c r="AN290" i="22"/>
  <c r="AJ287" i="22"/>
  <c r="AK287" i="22"/>
  <c r="AJ271" i="22"/>
  <c r="AK271" i="22"/>
  <c r="AE265" i="22"/>
  <c r="AD265" i="22"/>
  <c r="AE261" i="22"/>
  <c r="AE249" i="22"/>
  <c r="X101" i="22"/>
  <c r="Y230" i="22"/>
  <c r="X341" i="22"/>
  <c r="Y341" i="22"/>
  <c r="X6" i="22"/>
  <c r="AN342" i="22"/>
  <c r="AD317" i="22"/>
  <c r="AE317" i="22"/>
  <c r="Z29" i="22"/>
  <c r="X128" i="22"/>
  <c r="Y146" i="22"/>
  <c r="AN188" i="22"/>
  <c r="AD195" i="22"/>
  <c r="AO274" i="22"/>
  <c r="AC284" i="22"/>
  <c r="AJ303" i="22"/>
  <c r="AK323" i="22"/>
  <c r="X290" i="22"/>
  <c r="X170" i="22"/>
  <c r="X134" i="22"/>
  <c r="X98" i="22"/>
  <c r="Y348" i="22"/>
  <c r="Y309" i="22"/>
  <c r="AA293" i="22"/>
  <c r="X278" i="22"/>
  <c r="Y278" i="22"/>
  <c r="Y274" i="22"/>
  <c r="X273" i="22"/>
  <c r="X93" i="22"/>
  <c r="AE347" i="22"/>
  <c r="AM164" i="22"/>
  <c r="AN164" i="22"/>
  <c r="AA269" i="22"/>
  <c r="AA77" i="22"/>
  <c r="AB329" i="22"/>
  <c r="AC329" i="22"/>
  <c r="AC325" i="22"/>
  <c r="AB325" i="22"/>
  <c r="AB317" i="22"/>
  <c r="AB305" i="22"/>
  <c r="AC305" i="22"/>
  <c r="AB293" i="22"/>
  <c r="X347" i="22"/>
  <c r="X335" i="22"/>
  <c r="X311" i="22"/>
  <c r="X263" i="22"/>
  <c r="X251" i="22"/>
  <c r="X191" i="22"/>
  <c r="X167" i="22"/>
  <c r="X143" i="22"/>
  <c r="X119" i="22"/>
  <c r="X107" i="22"/>
  <c r="X95" i="22"/>
  <c r="X83" i="22"/>
  <c r="X71" i="22"/>
  <c r="X23" i="22"/>
  <c r="X11" i="22"/>
  <c r="Y351" i="22"/>
  <c r="Z343" i="22"/>
  <c r="AA331" i="22"/>
  <c r="Y312" i="22"/>
  <c r="Y269" i="22"/>
  <c r="Z269" i="22"/>
  <c r="Y211" i="22"/>
  <c r="Z187" i="22"/>
  <c r="Z183" i="22"/>
  <c r="AA86" i="22"/>
  <c r="AE241" i="22"/>
  <c r="X344" i="22"/>
  <c r="X332" i="22"/>
  <c r="X308" i="22"/>
  <c r="X212" i="22"/>
  <c r="X32" i="22"/>
  <c r="Z346" i="22"/>
  <c r="Y315" i="22"/>
  <c r="Z280" i="22"/>
  <c r="Y226" i="22"/>
  <c r="Y218" i="22"/>
  <c r="AA131" i="22"/>
  <c r="Z116" i="22"/>
  <c r="AA116" i="22"/>
  <c r="Y40" i="22"/>
  <c r="AB174" i="22"/>
  <c r="AB166" i="22"/>
  <c r="AB118" i="22"/>
  <c r="AH212" i="22"/>
  <c r="AE177" i="22"/>
  <c r="AN174" i="22"/>
  <c r="X185" i="22"/>
  <c r="X173" i="22"/>
  <c r="AA302" i="22"/>
  <c r="Y295" i="22"/>
  <c r="Z271" i="22"/>
  <c r="Y201" i="22"/>
  <c r="AA173" i="22"/>
  <c r="AB165" i="22"/>
  <c r="Y154" i="22"/>
  <c r="Z119" i="22"/>
  <c r="AB321" i="22"/>
  <c r="AB201" i="22"/>
  <c r="AL101" i="22"/>
  <c r="AH112" i="22"/>
  <c r="AE109" i="22"/>
  <c r="AK107" i="22"/>
  <c r="AN106" i="22"/>
  <c r="AH104" i="22"/>
  <c r="AE101" i="22"/>
  <c r="AN98" i="22"/>
  <c r="AK87" i="22"/>
  <c r="AN86" i="22"/>
  <c r="AH84" i="22"/>
  <c r="AN78" i="22"/>
  <c r="AH76" i="22"/>
  <c r="AK67" i="22"/>
  <c r="AN66" i="22"/>
  <c r="AE65" i="22"/>
  <c r="AE57" i="22"/>
  <c r="AK43" i="22"/>
  <c r="AH16" i="22"/>
  <c r="AA320" i="22"/>
  <c r="AA308" i="22"/>
  <c r="Y297" i="22"/>
  <c r="Z281" i="22"/>
  <c r="Z262" i="22"/>
  <c r="AA242" i="22"/>
  <c r="Z227" i="22"/>
  <c r="AA200" i="22"/>
  <c r="AA188" i="22"/>
  <c r="Z169" i="22"/>
  <c r="Z161" i="22"/>
  <c r="AA142" i="22"/>
  <c r="Y90" i="22"/>
  <c r="X49" i="22"/>
  <c r="Y45" i="22"/>
  <c r="AA41" i="22"/>
  <c r="Y12" i="22"/>
  <c r="AB345" i="22"/>
  <c r="AB309" i="22"/>
  <c r="AB297" i="22"/>
  <c r="AB273" i="22"/>
  <c r="AB249" i="22"/>
  <c r="AB237" i="22"/>
  <c r="AB225" i="22"/>
  <c r="AB213" i="22"/>
  <c r="AB189" i="22"/>
  <c r="AB177" i="22"/>
  <c r="AB153" i="22"/>
  <c r="AB141" i="22"/>
  <c r="AB117" i="22"/>
  <c r="AA105" i="22"/>
  <c r="AB81" i="22"/>
  <c r="AB69" i="22"/>
  <c r="AB57" i="22"/>
  <c r="AB45" i="22"/>
  <c r="AB21" i="22"/>
  <c r="AA233" i="22"/>
  <c r="AA221" i="22"/>
  <c r="AA155" i="22"/>
  <c r="AA151" i="22"/>
  <c r="AA140" i="22"/>
  <c r="Y118" i="22"/>
  <c r="Y114" i="22"/>
  <c r="AA80" i="22"/>
  <c r="Z58" i="22"/>
  <c r="AA50" i="22"/>
  <c r="Z39" i="22"/>
  <c r="AA35" i="22"/>
  <c r="Z25" i="22"/>
  <c r="AB339" i="22"/>
  <c r="AB327" i="22"/>
  <c r="AB303" i="22"/>
  <c r="AB291" i="22"/>
  <c r="AB279" i="22"/>
  <c r="AB267" i="22"/>
  <c r="AB243" i="22"/>
  <c r="AB231" i="22"/>
  <c r="AB219" i="22"/>
  <c r="AB207" i="22"/>
  <c r="AB183" i="22"/>
  <c r="AB171" i="22"/>
  <c r="AB203" i="22"/>
  <c r="AB187" i="22"/>
  <c r="AB139" i="22"/>
  <c r="AB103" i="22"/>
  <c r="AB63" i="22"/>
  <c r="X351" i="22"/>
  <c r="X315" i="22"/>
  <c r="X267" i="22"/>
  <c r="X255" i="22"/>
  <c r="X219" i="22"/>
  <c r="X195" i="22"/>
  <c r="X171" i="22"/>
  <c r="X147" i="22"/>
  <c r="X123" i="22"/>
  <c r="X99" i="22"/>
  <c r="X75" i="22"/>
  <c r="X63" i="22"/>
  <c r="X51" i="22"/>
  <c r="X27" i="22"/>
  <c r="X15" i="22"/>
  <c r="AA344" i="22"/>
  <c r="X283" i="22"/>
  <c r="Y267" i="22"/>
  <c r="Z236" i="22"/>
  <c r="Z170" i="22"/>
  <c r="Y163" i="22"/>
  <c r="Y132" i="22"/>
  <c r="Y117" i="22"/>
  <c r="Z83" i="22"/>
  <c r="AB349" i="22"/>
  <c r="AB337" i="22"/>
  <c r="AB313" i="22"/>
  <c r="AB289" i="22"/>
  <c r="AB277" i="22"/>
  <c r="AB253" i="22"/>
  <c r="AB229" i="22"/>
  <c r="AB217" i="22"/>
  <c r="AB193" i="22"/>
  <c r="AB169" i="22"/>
  <c r="AB157" i="22"/>
  <c r="AB133" i="22"/>
  <c r="AB121" i="22"/>
  <c r="AB97" i="22"/>
  <c r="AB85" i="22"/>
  <c r="AB61" i="22"/>
  <c r="AB37" i="22"/>
  <c r="AB25" i="22"/>
  <c r="AG337" i="22"/>
  <c r="AP326" i="22"/>
  <c r="AD306" i="22"/>
  <c r="AN287" i="22"/>
  <c r="AN283" i="22"/>
  <c r="AH281" i="22"/>
  <c r="AK276" i="22"/>
  <c r="AN275" i="22"/>
  <c r="AJ272" i="22"/>
  <c r="AK268" i="22"/>
  <c r="AH265" i="22"/>
  <c r="AN247" i="22"/>
  <c r="AH241" i="22"/>
  <c r="AM239" i="22"/>
  <c r="AE230" i="22"/>
  <c r="AJ220" i="22"/>
  <c r="AN179" i="22"/>
  <c r="AN167" i="22"/>
  <c r="AN147" i="22"/>
  <c r="AM139" i="22"/>
  <c r="AG137" i="22"/>
  <c r="AJ128" i="22"/>
  <c r="AJ124" i="22"/>
  <c r="AM119" i="22"/>
  <c r="AM115" i="22"/>
  <c r="AE114" i="22"/>
  <c r="AP110" i="22"/>
  <c r="AP106" i="22"/>
  <c r="AN103" i="22"/>
  <c r="AP98" i="22"/>
  <c r="AK96" i="22"/>
  <c r="AK88" i="22"/>
  <c r="AP78" i="22"/>
  <c r="AJ76" i="22"/>
  <c r="AP66" i="22"/>
  <c r="AP58" i="22"/>
  <c r="AP50" i="22"/>
  <c r="AJ48" i="22"/>
  <c r="AM47" i="22"/>
  <c r="AP42" i="22"/>
  <c r="AP26" i="22"/>
  <c r="AP14" i="22"/>
  <c r="AA332" i="22"/>
  <c r="Y294" i="22"/>
  <c r="AA251" i="22"/>
  <c r="AA247" i="22"/>
  <c r="Z224" i="22"/>
  <c r="AA212" i="22"/>
  <c r="AA197" i="22"/>
  <c r="AA185" i="22"/>
  <c r="AA128" i="22"/>
  <c r="Y87" i="22"/>
  <c r="Z53" i="22"/>
  <c r="AC326" i="22"/>
  <c r="AI324" i="22"/>
  <c r="AF289" i="22"/>
  <c r="AL275" i="22"/>
  <c r="AF265" i="22"/>
  <c r="AF201" i="22"/>
  <c r="AL183" i="22"/>
  <c r="AF169" i="22"/>
  <c r="AI168" i="22"/>
  <c r="AL163" i="22"/>
  <c r="AI156" i="22"/>
  <c r="AI148" i="22"/>
  <c r="AI140" i="22"/>
  <c r="AL135" i="22"/>
  <c r="AL131" i="22"/>
  <c r="AF125" i="22"/>
  <c r="AI124" i="22"/>
  <c r="AC118" i="22"/>
  <c r="AI112" i="22"/>
  <c r="AO110" i="22"/>
  <c r="AF105" i="22"/>
  <c r="AL99" i="22"/>
  <c r="AI96" i="22"/>
  <c r="AL95" i="22"/>
  <c r="AO94" i="22"/>
  <c r="AF93" i="22"/>
  <c r="AL91" i="22"/>
  <c r="AC90" i="22"/>
  <c r="AF89" i="22"/>
  <c r="AI84" i="22"/>
  <c r="AL83" i="22"/>
  <c r="AF81" i="22"/>
  <c r="AL75" i="22"/>
  <c r="AF73" i="22"/>
  <c r="AF69" i="22"/>
  <c r="AC66" i="22"/>
  <c r="AO62" i="22"/>
  <c r="AO54" i="22"/>
  <c r="AC54" i="22"/>
  <c r="AL51" i="22"/>
  <c r="AO50" i="22"/>
  <c r="AC50" i="22"/>
  <c r="AI48" i="22"/>
  <c r="AO46" i="22"/>
  <c r="AI44" i="22"/>
  <c r="AL43" i="22"/>
  <c r="AF41" i="22"/>
  <c r="AO34" i="22"/>
  <c r="AC30" i="22"/>
  <c r="AI28" i="22"/>
  <c r="AL27" i="22"/>
  <c r="AI24" i="22"/>
  <c r="AI20" i="22"/>
  <c r="AC18" i="22"/>
  <c r="AF17" i="22"/>
  <c r="AC14" i="22"/>
  <c r="AG351" i="22"/>
  <c r="AJ346" i="22"/>
  <c r="AD344" i="22"/>
  <c r="AG339" i="22"/>
  <c r="AG335" i="22"/>
  <c r="AG331" i="22"/>
  <c r="AJ326" i="22"/>
  <c r="AM321" i="22"/>
  <c r="AM317" i="22"/>
  <c r="AP312" i="22"/>
  <c r="AD308" i="22"/>
  <c r="AG303" i="22"/>
  <c r="AG299" i="22"/>
  <c r="AG295" i="22"/>
  <c r="AF295" i="22"/>
  <c r="AJ286" i="22"/>
  <c r="AO312" i="22"/>
  <c r="AD352" i="22"/>
  <c r="AM349" i="22"/>
  <c r="AG347" i="22"/>
  <c r="AP344" i="22"/>
  <c r="AM341" i="22"/>
  <c r="AD340" i="22"/>
  <c r="AP336" i="22"/>
  <c r="AM333" i="22"/>
  <c r="AD332" i="22"/>
  <c r="AP328" i="22"/>
  <c r="AG327" i="22"/>
  <c r="AD324" i="22"/>
  <c r="AG319" i="22"/>
  <c r="AD316" i="22"/>
  <c r="AJ314" i="22"/>
  <c r="AD312" i="22"/>
  <c r="AM309" i="22"/>
  <c r="AG307" i="22"/>
  <c r="AP304" i="22"/>
  <c r="AD304" i="22"/>
  <c r="AM301" i="22"/>
  <c r="AD300" i="22"/>
  <c r="AM297" i="22"/>
  <c r="AD296" i="22"/>
  <c r="AP292" i="22"/>
  <c r="AG291" i="22"/>
  <c r="AM289" i="22"/>
  <c r="AD288" i="22"/>
  <c r="AM285" i="22"/>
  <c r="AD284" i="22"/>
  <c r="AM269" i="22"/>
  <c r="AD256" i="22"/>
  <c r="AJ250" i="22"/>
  <c r="AJ242" i="22"/>
  <c r="AM233" i="22"/>
  <c r="AD228" i="22"/>
  <c r="AP212" i="22"/>
  <c r="AP204" i="22"/>
  <c r="AD200" i="22"/>
  <c r="AP196" i="22"/>
  <c r="AD188" i="22"/>
  <c r="AD184" i="22"/>
  <c r="AP176" i="22"/>
  <c r="AG159" i="22"/>
  <c r="AJ134" i="22"/>
  <c r="AP132" i="22"/>
  <c r="AJ122" i="22"/>
  <c r="AM117" i="22"/>
  <c r="AM105" i="22"/>
  <c r="AJ98" i="22"/>
  <c r="AP96" i="22"/>
  <c r="AP88" i="22"/>
  <c r="AP80" i="22"/>
  <c r="AJ78" i="22"/>
  <c r="AM65" i="22"/>
  <c r="AD60" i="22"/>
  <c r="AJ46" i="22"/>
  <c r="AG43" i="22"/>
  <c r="AJ38" i="22"/>
  <c r="AD28" i="22"/>
  <c r="AF327" i="22"/>
  <c r="AO284" i="22"/>
  <c r="AD264" i="22"/>
  <c r="AG135" i="22"/>
  <c r="AF335" i="22"/>
  <c r="AM353" i="22"/>
  <c r="AD348" i="22"/>
  <c r="AJ342" i="22"/>
  <c r="AJ338" i="22"/>
  <c r="AJ334" i="22"/>
  <c r="AM329" i="22"/>
  <c r="AP324" i="22"/>
  <c r="AP320" i="22"/>
  <c r="AP316" i="22"/>
  <c r="AG311" i="22"/>
  <c r="AJ306" i="22"/>
  <c r="AM293" i="22"/>
  <c r="AP352" i="22"/>
  <c r="AJ350" i="22"/>
  <c r="AP348" i="22"/>
  <c r="AM345" i="22"/>
  <c r="AG343" i="22"/>
  <c r="AP340" i="22"/>
  <c r="AM337" i="22"/>
  <c r="AD336" i="22"/>
  <c r="AP332" i="22"/>
  <c r="AJ330" i="22"/>
  <c r="AD328" i="22"/>
  <c r="AM325" i="22"/>
  <c r="AG323" i="22"/>
  <c r="AD320" i="22"/>
  <c r="AJ318" i="22"/>
  <c r="AM313" i="22"/>
  <c r="AJ310" i="22"/>
  <c r="AP308" i="22"/>
  <c r="AM305" i="22"/>
  <c r="AJ302" i="22"/>
  <c r="AP300" i="22"/>
  <c r="AJ298" i="22"/>
  <c r="AI298" i="22"/>
  <c r="AP296" i="22"/>
  <c r="AJ294" i="22"/>
  <c r="AD292" i="22"/>
  <c r="AJ290" i="22"/>
  <c r="AP288" i="22"/>
  <c r="AG287" i="22"/>
  <c r="AP284" i="22"/>
  <c r="AJ282" i="22"/>
  <c r="AP252" i="22"/>
  <c r="AG227" i="22"/>
  <c r="AG215" i="22"/>
  <c r="AD204" i="22"/>
  <c r="AG187" i="22"/>
  <c r="AJ182" i="22"/>
  <c r="AG147" i="22"/>
  <c r="AD136" i="22"/>
  <c r="AM129" i="22"/>
  <c r="AD120" i="22"/>
  <c r="AD112" i="22"/>
  <c r="AJ102" i="22"/>
  <c r="AG99" i="22"/>
  <c r="AD96" i="22"/>
  <c r="AD84" i="22"/>
  <c r="AM77" i="22"/>
  <c r="AP68" i="22"/>
  <c r="AP60" i="22"/>
  <c r="AP44" i="22"/>
  <c r="AD40" i="22"/>
  <c r="AG35" i="22"/>
  <c r="AP16" i="22"/>
  <c r="AP12" i="22"/>
  <c r="AG11" i="22"/>
  <c r="AD8" i="22"/>
  <c r="AC344" i="22"/>
  <c r="J358" i="22"/>
  <c r="AL329" i="22"/>
  <c r="AL293" i="22"/>
  <c r="AG7" i="22"/>
  <c r="AO300" i="22"/>
  <c r="AM97" i="22"/>
  <c r="S356" i="22"/>
  <c r="S358" i="22"/>
  <c r="AN5" i="22"/>
  <c r="R358" i="22"/>
  <c r="R356" i="22"/>
  <c r="AM5" i="22"/>
  <c r="Q358" i="22"/>
  <c r="Q356" i="22"/>
  <c r="AK273" i="22"/>
  <c r="AJ273" i="22"/>
  <c r="AN272" i="22"/>
  <c r="AH270" i="22"/>
  <c r="AG270" i="22"/>
  <c r="AN268" i="22"/>
  <c r="AM268" i="22"/>
  <c r="AE267" i="22"/>
  <c r="AH266" i="22"/>
  <c r="AK265" i="22"/>
  <c r="AN264" i="22"/>
  <c r="AE263" i="22"/>
  <c r="AH262" i="22"/>
  <c r="AK261" i="22"/>
  <c r="AJ261" i="22"/>
  <c r="AN260" i="22"/>
  <c r="AM260" i="22"/>
  <c r="AE259" i="22"/>
  <c r="AH258" i="22"/>
  <c r="AN256" i="22"/>
  <c r="AE255" i="22"/>
  <c r="AH254" i="22"/>
  <c r="AK253" i="22"/>
  <c r="AN252" i="22"/>
  <c r="AE251" i="22"/>
  <c r="AD251" i="22"/>
  <c r="AK249" i="22"/>
  <c r="AN248" i="22"/>
  <c r="AE247" i="22"/>
  <c r="AH246" i="22"/>
  <c r="AK245" i="22"/>
  <c r="AN244" i="22"/>
  <c r="AE243" i="22"/>
  <c r="AH242" i="22"/>
  <c r="AK241" i="22"/>
  <c r="AJ241" i="22"/>
  <c r="AN240" i="22"/>
  <c r="AE239" i="22"/>
  <c r="AH238" i="22"/>
  <c r="AK237" i="22"/>
  <c r="AJ237" i="22"/>
  <c r="AE235" i="22"/>
  <c r="AH234" i="22"/>
  <c r="AG234" i="22"/>
  <c r="AK233" i="22"/>
  <c r="AJ233" i="22"/>
  <c r="AN232" i="22"/>
  <c r="AE231" i="22"/>
  <c r="AD231" i="22"/>
  <c r="AH230" i="22"/>
  <c r="AK229" i="22"/>
  <c r="AN228" i="22"/>
  <c r="AH226" i="22"/>
  <c r="AG226" i="22"/>
  <c r="AK225" i="22"/>
  <c r="AE223" i="22"/>
  <c r="AG222" i="22"/>
  <c r="AH222" i="22"/>
  <c r="AN220" i="22"/>
  <c r="AH218" i="22"/>
  <c r="AK217" i="22"/>
  <c r="AE215" i="22"/>
  <c r="AH214" i="22"/>
  <c r="AG214" i="22"/>
  <c r="AK213" i="22"/>
  <c r="AN212" i="22"/>
  <c r="AE211" i="22"/>
  <c r="AK209" i="22"/>
  <c r="AJ209" i="22"/>
  <c r="AM208" i="22"/>
  <c r="AN208" i="22"/>
  <c r="AE207" i="22"/>
  <c r="AD207" i="22"/>
  <c r="AH206" i="22"/>
  <c r="AK205" i="22"/>
  <c r="AJ205" i="22"/>
  <c r="AH202" i="22"/>
  <c r="AG202" i="22"/>
  <c r="AK201" i="22"/>
  <c r="AN200" i="22"/>
  <c r="AE199" i="22"/>
  <c r="AH198" i="22"/>
  <c r="AK197" i="22"/>
  <c r="AJ197" i="22"/>
  <c r="AN196" i="22"/>
  <c r="AH194" i="22"/>
  <c r="AK193" i="22"/>
  <c r="AM192" i="22"/>
  <c r="AN192" i="22"/>
  <c r="AE191" i="22"/>
  <c r="AD191" i="22"/>
  <c r="AH190" i="22"/>
  <c r="AE187" i="22"/>
  <c r="AH186" i="22"/>
  <c r="AG186" i="22"/>
  <c r="AK185" i="22"/>
  <c r="AN184" i="22"/>
  <c r="AH182" i="22"/>
  <c r="AG182" i="22"/>
  <c r="AM180" i="22"/>
  <c r="AN180" i="22"/>
  <c r="AE179" i="22"/>
  <c r="AH178" i="22"/>
  <c r="AG178" i="22"/>
  <c r="AK177" i="22"/>
  <c r="AE175" i="22"/>
  <c r="AD175" i="22"/>
  <c r="AH174" i="22"/>
  <c r="AG174" i="22"/>
  <c r="AK173" i="22"/>
  <c r="AJ173" i="22"/>
  <c r="AN172" i="22"/>
  <c r="AM172" i="22"/>
  <c r="AE171" i="22"/>
  <c r="AD171" i="22"/>
  <c r="AH170" i="22"/>
  <c r="AG170" i="22"/>
  <c r="AK169" i="22"/>
  <c r="AJ169" i="22"/>
  <c r="AN168" i="22"/>
  <c r="AE167" i="22"/>
  <c r="AD167" i="22"/>
  <c r="AH166" i="22"/>
  <c r="AG166" i="22"/>
  <c r="AK165" i="22"/>
  <c r="AJ165" i="22"/>
  <c r="AE163" i="22"/>
  <c r="AD163" i="22"/>
  <c r="AK161" i="22"/>
  <c r="AJ161" i="22"/>
  <c r="AN160" i="22"/>
  <c r="AD159" i="22"/>
  <c r="AE159" i="22"/>
  <c r="AH158" i="22"/>
  <c r="AM156" i="22"/>
  <c r="AN156" i="22"/>
  <c r="AE155" i="22"/>
  <c r="AD155" i="22"/>
  <c r="AH154" i="22"/>
  <c r="AJ153" i="22"/>
  <c r="AK153" i="22"/>
  <c r="AN152" i="22"/>
  <c r="AH150" i="22"/>
  <c r="AG150" i="22"/>
  <c r="AK149" i="22"/>
  <c r="AJ149" i="22"/>
  <c r="AE147" i="22"/>
  <c r="AK145" i="22"/>
  <c r="AE143" i="22"/>
  <c r="AD143" i="22"/>
  <c r="AH142" i="22"/>
  <c r="AG142" i="22"/>
  <c r="AK141" i="22"/>
  <c r="AN140" i="22"/>
  <c r="AM140" i="22"/>
  <c r="AE139" i="22"/>
  <c r="AD139" i="22"/>
  <c r="AK137" i="22"/>
  <c r="AJ137" i="22"/>
  <c r="AN136" i="22"/>
  <c r="AM136" i="22"/>
  <c r="AE135" i="22"/>
  <c r="AD135" i="22"/>
  <c r="AN132" i="22"/>
  <c r="AM132" i="22"/>
  <c r="AE131" i="22"/>
  <c r="AD131" i="22"/>
  <c r="AH130" i="22"/>
  <c r="AG130" i="22"/>
  <c r="AK129" i="22"/>
  <c r="AJ129" i="22"/>
  <c r="AN128" i="22"/>
  <c r="AM128" i="22"/>
  <c r="AE127" i="22"/>
  <c r="AD127" i="22"/>
  <c r="AG126" i="22"/>
  <c r="AH126" i="22"/>
  <c r="AN124" i="22"/>
  <c r="AE123" i="22"/>
  <c r="AK121" i="22"/>
  <c r="AN120" i="22"/>
  <c r="AM120" i="22"/>
  <c r="AD119" i="22"/>
  <c r="AE119" i="22"/>
  <c r="AH118" i="22"/>
  <c r="AG118" i="22"/>
  <c r="AK117" i="22"/>
  <c r="AN116" i="22"/>
  <c r="AD115" i="22"/>
  <c r="AE115" i="22"/>
  <c r="AH114" i="22"/>
  <c r="AK113" i="22"/>
  <c r="AN112" i="22"/>
  <c r="AM112" i="22"/>
  <c r="AE111" i="22"/>
  <c r="AD111" i="22"/>
  <c r="AH110" i="22"/>
  <c r="AG110" i="22"/>
  <c r="AK109" i="22"/>
  <c r="AM108" i="22"/>
  <c r="AN108" i="22"/>
  <c r="AE107" i="22"/>
  <c r="AD107" i="22"/>
  <c r="AH106" i="22"/>
  <c r="AN104" i="22"/>
  <c r="AM104" i="22"/>
  <c r="AK97" i="22"/>
  <c r="AK85" i="22"/>
  <c r="AE83" i="22"/>
  <c r="AK81" i="22"/>
  <c r="AE75" i="22"/>
  <c r="AN72" i="22"/>
  <c r="AK57" i="22"/>
  <c r="AK29" i="22"/>
  <c r="AH18" i="22"/>
  <c r="AK13" i="22"/>
  <c r="AK9" i="22"/>
  <c r="AN80" i="22"/>
  <c r="AK89" i="22"/>
  <c r="AM228" i="22"/>
  <c r="AM244" i="22"/>
  <c r="AC332" i="22"/>
  <c r="AB175" i="22"/>
  <c r="AC175" i="22"/>
  <c r="AG95" i="22"/>
  <c r="AP92" i="22"/>
  <c r="AG91" i="22"/>
  <c r="AG87" i="22"/>
  <c r="AP84" i="22"/>
  <c r="AJ82" i="22"/>
  <c r="AP76" i="22"/>
  <c r="AJ74" i="22"/>
  <c r="AD72" i="22"/>
  <c r="AJ70" i="22"/>
  <c r="AD68" i="22"/>
  <c r="AJ66" i="22"/>
  <c r="AD64" i="22"/>
  <c r="AG63" i="22"/>
  <c r="AG59" i="22"/>
  <c r="AP56" i="22"/>
  <c r="AG55" i="22"/>
  <c r="AP52" i="22"/>
  <c r="AJ50" i="22"/>
  <c r="AP48" i="22"/>
  <c r="AJ42" i="22"/>
  <c r="AP40" i="22"/>
  <c r="AG39" i="22"/>
  <c r="AP36" i="22"/>
  <c r="AM33" i="22"/>
  <c r="AD32" i="22"/>
  <c r="AJ30" i="22"/>
  <c r="AP28" i="22"/>
  <c r="AG27" i="22"/>
  <c r="AM25" i="22"/>
  <c r="AD24" i="22"/>
  <c r="AJ22" i="22"/>
  <c r="AP20" i="22"/>
  <c r="AG19" i="22"/>
  <c r="AM17" i="22"/>
  <c r="AD16" i="22"/>
  <c r="AJ14" i="22"/>
  <c r="AM9" i="22"/>
  <c r="K358" i="22"/>
  <c r="AO352" i="22"/>
  <c r="AF351" i="22"/>
  <c r="AO348" i="22"/>
  <c r="AI346" i="22"/>
  <c r="AO344" i="22"/>
  <c r="AI342" i="22"/>
  <c r="AO340" i="22"/>
  <c r="AI338" i="22"/>
  <c r="AL337" i="22"/>
  <c r="AL333" i="22"/>
  <c r="AF331" i="22"/>
  <c r="AO328" i="22"/>
  <c r="AO324" i="22"/>
  <c r="AF323" i="22"/>
  <c r="AO320" i="22"/>
  <c r="AF319" i="22"/>
  <c r="AO316" i="22"/>
  <c r="AF315" i="22"/>
  <c r="AC312" i="22"/>
  <c r="AL309" i="22"/>
  <c r="AC308" i="22"/>
  <c r="AB308" i="22"/>
  <c r="AL305" i="22"/>
  <c r="AC304" i="22"/>
  <c r="AL301" i="22"/>
  <c r="AC300" i="22"/>
  <c r="AL297" i="22"/>
  <c r="AB296" i="22"/>
  <c r="AC296" i="22"/>
  <c r="AF291" i="22"/>
  <c r="AL289" i="22"/>
  <c r="AF287" i="22"/>
  <c r="AI286" i="22"/>
  <c r="AI282" i="22"/>
  <c r="AC280" i="22"/>
  <c r="AI278" i="22"/>
  <c r="AC276" i="22"/>
  <c r="AB276" i="22"/>
  <c r="AI274" i="22"/>
  <c r="AC272" i="22"/>
  <c r="AB272" i="22"/>
  <c r="AI270" i="22"/>
  <c r="AC268" i="22"/>
  <c r="AI266" i="22"/>
  <c r="AC264" i="22"/>
  <c r="AI262" i="22"/>
  <c r="AC260" i="22"/>
  <c r="AB260" i="22"/>
  <c r="AL253" i="22"/>
  <c r="AC252" i="22"/>
  <c r="AL249" i="22"/>
  <c r="AC248" i="22"/>
  <c r="AB248" i="22"/>
  <c r="AL245" i="22"/>
  <c r="AC244" i="22"/>
  <c r="AL241" i="22"/>
  <c r="AC240" i="22"/>
  <c r="AL237" i="22"/>
  <c r="AC236" i="22"/>
  <c r="AB236" i="22"/>
  <c r="AB232" i="22"/>
  <c r="AC232" i="22"/>
  <c r="AL229" i="22"/>
  <c r="AL225" i="22"/>
  <c r="AF223" i="22"/>
  <c r="AL221" i="22"/>
  <c r="AC220" i="22"/>
  <c r="AF219" i="22"/>
  <c r="AL217" i="22"/>
  <c r="AC216" i="22"/>
  <c r="AF215" i="22"/>
  <c r="AL213" i="22"/>
  <c r="AO212" i="22"/>
  <c r="AB212" i="22"/>
  <c r="AC212" i="22"/>
  <c r="AO208" i="22"/>
  <c r="AC208" i="22"/>
  <c r="AI206" i="22"/>
  <c r="AL205" i="22"/>
  <c r="AC204" i="22"/>
  <c r="AF203" i="22"/>
  <c r="AL201" i="22"/>
  <c r="AO200" i="22"/>
  <c r="AC196" i="22"/>
  <c r="AL193" i="22"/>
  <c r="AC192" i="22"/>
  <c r="AL189" i="22"/>
  <c r="AL185" i="22"/>
  <c r="AF183" i="22"/>
  <c r="AL181" i="22"/>
  <c r="AF179" i="22"/>
  <c r="AL177" i="22"/>
  <c r="AC176" i="22"/>
  <c r="AB176" i="22"/>
  <c r="AI174" i="22"/>
  <c r="AB172" i="22"/>
  <c r="AC172" i="22"/>
  <c r="AB168" i="22"/>
  <c r="AC168" i="22"/>
  <c r="AI166" i="22"/>
  <c r="AC164" i="22"/>
  <c r="AB164" i="22"/>
  <c r="AI162" i="22"/>
  <c r="AC160" i="22"/>
  <c r="AI158" i="22"/>
  <c r="AC156" i="22"/>
  <c r="AI154" i="22"/>
  <c r="AC152" i="22"/>
  <c r="AB152" i="22"/>
  <c r="AI150" i="22"/>
  <c r="AC148" i="22"/>
  <c r="AC144" i="22"/>
  <c r="AL141" i="22"/>
  <c r="AF139" i="22"/>
  <c r="AL137" i="22"/>
  <c r="AB136" i="22"/>
  <c r="AC136" i="22"/>
  <c r="AL133" i="22"/>
  <c r="AB132" i="22"/>
  <c r="AC132" i="22"/>
  <c r="AL125" i="22"/>
  <c r="AC124" i="22"/>
  <c r="AL117" i="22"/>
  <c r="AB116" i="22"/>
  <c r="AC116" i="22"/>
  <c r="AL113" i="22"/>
  <c r="AL109" i="22"/>
  <c r="AC108" i="22"/>
  <c r="AB104" i="22"/>
  <c r="AC104" i="22"/>
  <c r="AI98" i="22"/>
  <c r="AO96" i="22"/>
  <c r="AL93" i="22"/>
  <c r="AO92" i="22"/>
  <c r="AC88" i="22"/>
  <c r="AI86" i="22"/>
  <c r="AO84" i="22"/>
  <c r="AI82" i="22"/>
  <c r="AB80" i="22"/>
  <c r="AC80" i="22"/>
  <c r="AI78" i="22"/>
  <c r="AC76" i="22"/>
  <c r="AI74" i="22"/>
  <c r="AC72" i="22"/>
  <c r="AI70" i="22"/>
  <c r="AC68" i="22"/>
  <c r="AB68" i="22"/>
  <c r="AI66" i="22"/>
  <c r="AC64" i="22"/>
  <c r="AF59" i="22"/>
  <c r="AI54" i="22"/>
  <c r="AO52" i="22"/>
  <c r="AI50" i="22"/>
  <c r="AO48" i="22"/>
  <c r="AO44" i="22"/>
  <c r="AI42" i="22"/>
  <c r="AO40" i="22"/>
  <c r="AF39" i="22"/>
  <c r="AO36" i="22"/>
  <c r="AL33" i="22"/>
  <c r="AF31" i="22"/>
  <c r="AL29" i="22"/>
  <c r="AC28" i="22"/>
  <c r="AI26" i="22"/>
  <c r="AO24" i="22"/>
  <c r="AF23" i="22"/>
  <c r="AL21" i="22"/>
  <c r="AC20" i="22"/>
  <c r="AB20" i="22"/>
  <c r="AI18" i="22"/>
  <c r="AF15" i="22"/>
  <c r="AL13" i="22"/>
  <c r="AC12" i="22"/>
  <c r="AO8" i="22"/>
  <c r="AH354" i="22"/>
  <c r="AH350" i="22"/>
  <c r="AH346" i="22"/>
  <c r="AK341" i="22"/>
  <c r="AK337" i="22"/>
  <c r="AK333" i="22"/>
  <c r="AE331" i="22"/>
  <c r="AK329" i="22"/>
  <c r="AK321" i="22"/>
  <c r="AE319" i="22"/>
  <c r="AK317" i="22"/>
  <c r="AK309" i="22"/>
  <c r="AJ309" i="22"/>
  <c r="AE307" i="22"/>
  <c r="AK305" i="22"/>
  <c r="AK301" i="22"/>
  <c r="AJ301" i="22"/>
  <c r="AK297" i="22"/>
  <c r="AK293" i="22"/>
  <c r="AK289" i="22"/>
  <c r="AE287" i="22"/>
  <c r="AK285" i="22"/>
  <c r="AJ285" i="22"/>
  <c r="AE283" i="22"/>
  <c r="AD283" i="22"/>
  <c r="AN280" i="22"/>
  <c r="AM280" i="22"/>
  <c r="AE279" i="22"/>
  <c r="AK277" i="22"/>
  <c r="AK125" i="22"/>
  <c r="AK181" i="22"/>
  <c r="P356" i="22"/>
  <c r="AB336" i="22"/>
  <c r="AB300" i="22"/>
  <c r="AB264" i="22"/>
  <c r="AB240" i="22"/>
  <c r="AB192" i="22"/>
  <c r="AB120" i="22"/>
  <c r="AC347" i="22"/>
  <c r="AB347" i="22"/>
  <c r="AC343" i="22"/>
  <c r="AB343" i="22"/>
  <c r="AC331" i="22"/>
  <c r="AB331" i="22"/>
  <c r="AB323" i="22"/>
  <c r="AC323" i="22"/>
  <c r="AC307" i="22"/>
  <c r="AB307" i="22"/>
  <c r="AB299" i="22"/>
  <c r="AC299" i="22"/>
  <c r="AC295" i="22"/>
  <c r="AB295" i="22"/>
  <c r="AB287" i="22"/>
  <c r="AC287" i="22"/>
  <c r="AC259" i="22"/>
  <c r="AB259" i="22"/>
  <c r="AB211" i="22"/>
  <c r="AC211" i="22"/>
  <c r="AC195" i="22"/>
  <c r="AB195" i="22"/>
  <c r="AM281" i="22"/>
  <c r="AD280" i="22"/>
  <c r="AM277" i="22"/>
  <c r="AD276" i="22"/>
  <c r="AM273" i="22"/>
  <c r="AD272" i="22"/>
  <c r="AD268" i="22"/>
  <c r="AM265" i="22"/>
  <c r="AM261" i="22"/>
  <c r="AD260" i="22"/>
  <c r="AM257" i="22"/>
  <c r="AM253" i="22"/>
  <c r="AD252" i="22"/>
  <c r="AM249" i="22"/>
  <c r="AD248" i="22"/>
  <c r="AM245" i="22"/>
  <c r="AM241" i="22"/>
  <c r="AG239" i="22"/>
  <c r="AM237" i="22"/>
  <c r="AJ234" i="22"/>
  <c r="AP232" i="22"/>
  <c r="AJ230" i="22"/>
  <c r="AP228" i="22"/>
  <c r="AJ226" i="22"/>
  <c r="AP224" i="22"/>
  <c r="AJ222" i="22"/>
  <c r="AP220" i="22"/>
  <c r="AJ218" i="22"/>
  <c r="AD216" i="22"/>
  <c r="AJ214" i="22"/>
  <c r="AJ210" i="22"/>
  <c r="AD208" i="22"/>
  <c r="AJ206" i="22"/>
  <c r="AJ202" i="22"/>
  <c r="AM197" i="22"/>
  <c r="AD196" i="22"/>
  <c r="AP192" i="22"/>
  <c r="AG191" i="22"/>
  <c r="AP188" i="22"/>
  <c r="AJ186" i="22"/>
  <c r="AP184" i="22"/>
  <c r="AP180" i="22"/>
  <c r="AJ178" i="22"/>
  <c r="AG175" i="22"/>
  <c r="AM173" i="22"/>
  <c r="AG171" i="22"/>
  <c r="AM169" i="22"/>
  <c r="AG167" i="22"/>
  <c r="AM165" i="22"/>
  <c r="AG163" i="22"/>
  <c r="AD160" i="22"/>
  <c r="AJ158" i="22"/>
  <c r="AD156" i="22"/>
  <c r="AJ154" i="22"/>
  <c r="AD152" i="22"/>
  <c r="AJ150" i="22"/>
  <c r="AD148" i="22"/>
  <c r="AJ146" i="22"/>
  <c r="AD144" i="22"/>
  <c r="AP140" i="22"/>
  <c r="AG139" i="22"/>
  <c r="AP136" i="22"/>
  <c r="AD128" i="22"/>
  <c r="AJ114" i="22"/>
  <c r="AG283" i="22"/>
  <c r="AP280" i="22"/>
  <c r="AG279" i="22"/>
  <c r="AJ278" i="22"/>
  <c r="AG275" i="22"/>
  <c r="AP272" i="22"/>
  <c r="AG271" i="22"/>
  <c r="AP268" i="22"/>
  <c r="AG267" i="22"/>
  <c r="AP264" i="22"/>
  <c r="AG263" i="22"/>
  <c r="AP260" i="22"/>
  <c r="AG259" i="22"/>
  <c r="AP256" i="22"/>
  <c r="AG255" i="22"/>
  <c r="AG251" i="22"/>
  <c r="AP248" i="22"/>
  <c r="AP244" i="22"/>
  <c r="AP240" i="22"/>
  <c r="AJ238" i="22"/>
  <c r="AP236" i="22"/>
  <c r="AG235" i="22"/>
  <c r="AG231" i="22"/>
  <c r="AM229" i="22"/>
  <c r="AM225" i="22"/>
  <c r="AG223" i="22"/>
  <c r="AM221" i="22"/>
  <c r="AG219" i="22"/>
  <c r="AM217" i="22"/>
  <c r="AM213" i="22"/>
  <c r="AG211" i="22"/>
  <c r="AM209" i="22"/>
  <c r="AG207" i="22"/>
  <c r="AG203" i="22"/>
  <c r="AP200" i="22"/>
  <c r="AG199" i="22"/>
  <c r="AG195" i="22"/>
  <c r="AM193" i="22"/>
  <c r="AD192" i="22"/>
  <c r="AM185" i="22"/>
  <c r="AM181" i="22"/>
  <c r="AD180" i="22"/>
  <c r="AM177" i="22"/>
  <c r="AD176" i="22"/>
  <c r="AJ174" i="22"/>
  <c r="AD172" i="22"/>
  <c r="AJ170" i="22"/>
  <c r="AD168" i="22"/>
  <c r="AJ166" i="22"/>
  <c r="AD164" i="22"/>
  <c r="AJ162" i="22"/>
  <c r="AP160" i="22"/>
  <c r="AP156" i="22"/>
  <c r="AG155" i="22"/>
  <c r="AP152" i="22"/>
  <c r="AG151" i="22"/>
  <c r="AP148" i="22"/>
  <c r="AP144" i="22"/>
  <c r="AG143" i="22"/>
  <c r="AM141" i="22"/>
  <c r="AD140" i="22"/>
  <c r="AM137" i="22"/>
  <c r="AM133" i="22"/>
  <c r="AD132" i="22"/>
  <c r="AJ130" i="22"/>
  <c r="AP128" i="22"/>
  <c r="AJ126" i="22"/>
  <c r="AM125" i="22"/>
  <c r="AP124" i="22"/>
  <c r="AD124" i="22"/>
  <c r="AG123" i="22"/>
  <c r="AM121" i="22"/>
  <c r="AP120" i="22"/>
  <c r="AG119" i="22"/>
  <c r="AJ118" i="22"/>
  <c r="AP116" i="22"/>
  <c r="AD116" i="22"/>
  <c r="AG115" i="22"/>
  <c r="AM113" i="22"/>
  <c r="AP112" i="22"/>
  <c r="AG111" i="22"/>
  <c r="AJ110" i="22"/>
  <c r="AM109" i="22"/>
  <c r="AP108" i="22"/>
  <c r="AD108" i="22"/>
  <c r="AG107" i="22"/>
  <c r="AJ106" i="22"/>
  <c r="AP104" i="22"/>
  <c r="AD104" i="22"/>
  <c r="AG103" i="22"/>
  <c r="AM101" i="22"/>
  <c r="AP100" i="22"/>
  <c r="AD100" i="22"/>
  <c r="AJ94" i="22"/>
  <c r="AD92" i="22"/>
  <c r="AM89" i="22"/>
  <c r="AD88" i="22"/>
  <c r="AM85" i="22"/>
  <c r="AG83" i="22"/>
  <c r="AM81" i="22"/>
  <c r="AG79" i="22"/>
  <c r="AG75" i="22"/>
  <c r="AM73" i="22"/>
  <c r="AG71" i="22"/>
  <c r="AM69" i="22"/>
  <c r="AG67" i="22"/>
  <c r="AP64" i="22"/>
  <c r="AJ62" i="22"/>
  <c r="AJ58" i="22"/>
  <c r="AD56" i="22"/>
  <c r="AM53" i="22"/>
  <c r="AD52" i="22"/>
  <c r="AM49" i="22"/>
  <c r="AD48" i="22"/>
  <c r="AM45" i="22"/>
  <c r="AD44" i="22"/>
  <c r="AM41" i="22"/>
  <c r="AD36" i="22"/>
  <c r="AJ34" i="22"/>
  <c r="AP32" i="22"/>
  <c r="AG31" i="22"/>
  <c r="AM29" i="22"/>
  <c r="AJ26" i="22"/>
  <c r="AP24" i="22"/>
  <c r="AG23" i="22"/>
  <c r="AM21" i="22"/>
  <c r="AD20" i="22"/>
  <c r="AJ18" i="22"/>
  <c r="AG15" i="22"/>
  <c r="AM13" i="22"/>
  <c r="AD12" i="22"/>
  <c r="AP8" i="22"/>
  <c r="O358" i="22"/>
  <c r="AJ6" i="22"/>
  <c r="O356" i="22"/>
  <c r="AC100" i="22"/>
  <c r="AL353" i="22"/>
  <c r="AC352" i="22"/>
  <c r="AL349" i="22"/>
  <c r="AB348" i="22"/>
  <c r="AC348" i="22"/>
  <c r="AL345" i="22"/>
  <c r="AF343" i="22"/>
  <c r="AL341" i="22"/>
  <c r="AF339" i="22"/>
  <c r="AC336" i="22"/>
  <c r="AI334" i="22"/>
  <c r="AI330" i="22"/>
  <c r="AC328" i="22"/>
  <c r="AI326" i="22"/>
  <c r="AC324" i="22"/>
  <c r="AB324" i="22"/>
  <c r="AI322" i="22"/>
  <c r="AC320" i="22"/>
  <c r="AB320" i="22"/>
  <c r="AL317" i="22"/>
  <c r="AC316" i="22"/>
  <c r="AL313" i="22"/>
  <c r="AI310" i="22"/>
  <c r="AO308" i="22"/>
  <c r="AI306" i="22"/>
  <c r="AO304" i="22"/>
  <c r="AI302" i="22"/>
  <c r="AO296" i="22"/>
  <c r="AI294" i="22"/>
  <c r="AO292" i="22"/>
  <c r="AI290" i="22"/>
  <c r="AO288" i="22"/>
  <c r="AL285" i="22"/>
  <c r="AF283" i="22"/>
  <c r="AO280" i="22"/>
  <c r="AF279" i="22"/>
  <c r="AO276" i="22"/>
  <c r="AF275" i="22"/>
  <c r="AO272" i="22"/>
  <c r="AF271" i="22"/>
  <c r="AO268" i="22"/>
  <c r="AF267" i="22"/>
  <c r="AO264" i="22"/>
  <c r="AF263" i="22"/>
  <c r="AO260" i="22"/>
  <c r="AF259" i="22"/>
  <c r="AO256" i="22"/>
  <c r="AF255" i="22"/>
  <c r="AO252" i="22"/>
  <c r="AF251" i="22"/>
  <c r="AO248" i="22"/>
  <c r="AF247" i="22"/>
  <c r="AO244" i="22"/>
  <c r="AF243" i="22"/>
  <c r="AO240" i="22"/>
  <c r="AI238" i="22"/>
  <c r="AO236" i="22"/>
  <c r="AI234" i="22"/>
  <c r="AO232" i="22"/>
  <c r="AI230" i="22"/>
  <c r="AO228" i="22"/>
  <c r="AI222" i="22"/>
  <c r="AC200" i="22"/>
  <c r="AI198" i="22"/>
  <c r="AI194" i="22"/>
  <c r="AO192" i="22"/>
  <c r="AI190" i="22"/>
  <c r="AI186" i="22"/>
  <c r="AO184" i="22"/>
  <c r="AI182" i="22"/>
  <c r="AC180" i="22"/>
  <c r="AI178" i="22"/>
  <c r="AF175" i="22"/>
  <c r="AL173" i="22"/>
  <c r="AF171" i="22"/>
  <c r="AL169" i="22"/>
  <c r="AF167" i="22"/>
  <c r="AL165" i="22"/>
  <c r="AF163" i="22"/>
  <c r="AF159" i="22"/>
  <c r="AL157" i="22"/>
  <c r="AL153" i="22"/>
  <c r="AL149" i="22"/>
  <c r="AF147" i="22"/>
  <c r="AL145" i="22"/>
  <c r="AF143" i="22"/>
  <c r="AI142" i="22"/>
  <c r="AO136" i="22"/>
  <c r="AF135" i="22"/>
  <c r="AF131" i="22"/>
  <c r="AO128" i="22"/>
  <c r="AF127" i="22"/>
  <c r="AO124" i="22"/>
  <c r="AF123" i="22"/>
  <c r="AO120" i="22"/>
  <c r="AF119" i="22"/>
  <c r="AO116" i="22"/>
  <c r="AI114" i="22"/>
  <c r="AO112" i="22"/>
  <c r="AO108" i="22"/>
  <c r="AI106" i="22"/>
  <c r="AO104" i="22"/>
  <c r="AI102" i="22"/>
  <c r="AO100" i="22"/>
  <c r="AL97" i="22"/>
  <c r="AC96" i="22"/>
  <c r="AI94" i="22"/>
  <c r="AF87" i="22"/>
  <c r="AL85" i="22"/>
  <c r="AF83" i="22"/>
  <c r="AL81" i="22"/>
  <c r="AF79" i="22"/>
  <c r="AO76" i="22"/>
  <c r="AF75" i="22"/>
  <c r="AO72" i="22"/>
  <c r="AF71" i="22"/>
  <c r="AO68" i="22"/>
  <c r="AF67" i="22"/>
  <c r="AC60" i="22"/>
  <c r="AL57" i="22"/>
  <c r="AC56" i="22"/>
  <c r="AB56" i="22"/>
  <c r="AL53" i="22"/>
  <c r="AC52" i="22"/>
  <c r="AL49" i="22"/>
  <c r="AC48" i="22"/>
  <c r="AL45" i="22"/>
  <c r="AL41" i="22"/>
  <c r="AB40" i="22"/>
  <c r="AC40" i="22"/>
  <c r="AI38" i="22"/>
  <c r="AB36" i="22"/>
  <c r="AC36" i="22"/>
  <c r="AI34" i="22"/>
  <c r="AO32" i="22"/>
  <c r="AO28" i="22"/>
  <c r="AF27" i="22"/>
  <c r="AL25" i="22"/>
  <c r="AI22" i="22"/>
  <c r="AO20" i="22"/>
  <c r="AF19" i="22"/>
  <c r="AC16" i="22"/>
  <c r="AI14" i="22"/>
  <c r="AO12" i="22"/>
  <c r="AL9" i="22"/>
  <c r="AF7" i="22"/>
  <c r="AH74" i="22"/>
  <c r="AK353" i="22"/>
  <c r="AE351" i="22"/>
  <c r="AK349" i="22"/>
  <c r="AK345" i="22"/>
  <c r="AE343" i="22"/>
  <c r="AN340" i="22"/>
  <c r="AE339" i="22"/>
  <c r="AN336" i="22"/>
  <c r="AM336" i="22"/>
  <c r="AE335" i="22"/>
  <c r="AN332" i="22"/>
  <c r="AH330" i="22"/>
  <c r="AH326" i="22"/>
  <c r="AN324" i="22"/>
  <c r="AH322" i="22"/>
  <c r="AN320" i="22"/>
  <c r="AH318" i="22"/>
  <c r="AN316" i="22"/>
  <c r="AH314" i="22"/>
  <c r="AN312" i="22"/>
  <c r="AH310" i="22"/>
  <c r="AN308" i="22"/>
  <c r="AH306" i="22"/>
  <c r="AG306" i="22"/>
  <c r="AH302" i="22"/>
  <c r="AE299" i="22"/>
  <c r="AH298" i="22"/>
  <c r="AE295" i="22"/>
  <c r="AN292" i="22"/>
  <c r="AE291" i="22"/>
  <c r="AN288" i="22"/>
  <c r="AN284" i="22"/>
  <c r="AM284" i="22"/>
  <c r="AH282" i="22"/>
  <c r="AK281" i="22"/>
  <c r="AJ281" i="22"/>
  <c r="AH278" i="22"/>
  <c r="AG278" i="22"/>
  <c r="AH122" i="22"/>
  <c r="AK157" i="22"/>
  <c r="AB312" i="22"/>
  <c r="AB252" i="22"/>
  <c r="AB204" i="22"/>
  <c r="AB156" i="22"/>
  <c r="AB315" i="22"/>
  <c r="AC315" i="22"/>
  <c r="AB283" i="22"/>
  <c r="AC283" i="22"/>
  <c r="AC271" i="22"/>
  <c r="AB271" i="22"/>
  <c r="AB255" i="22"/>
  <c r="AC255" i="22"/>
  <c r="AC239" i="22"/>
  <c r="AB239" i="22"/>
  <c r="AB235" i="22"/>
  <c r="AC235" i="22"/>
  <c r="AC227" i="22"/>
  <c r="AB227" i="22"/>
  <c r="AB199" i="22"/>
  <c r="AC199" i="22"/>
  <c r="AB163" i="22"/>
  <c r="AC163" i="22"/>
  <c r="AC155" i="22"/>
  <c r="AB155" i="22"/>
  <c r="AC131" i="22"/>
  <c r="AB131" i="22"/>
  <c r="AB115" i="22"/>
  <c r="AC115" i="22"/>
  <c r="AC79" i="22"/>
  <c r="AB79" i="22"/>
  <c r="AC71" i="22"/>
  <c r="AB71" i="22"/>
  <c r="AC55" i="22"/>
  <c r="AB55" i="22"/>
  <c r="AB11" i="22"/>
  <c r="AC11" i="22"/>
  <c r="T358" i="22"/>
  <c r="AO7" i="22"/>
  <c r="H356" i="22"/>
  <c r="AC7" i="22"/>
  <c r="H358" i="22"/>
  <c r="K356" i="22"/>
  <c r="AN44" i="22"/>
  <c r="AE151" i="22"/>
  <c r="AN171" i="22"/>
  <c r="AH221" i="22"/>
  <c r="AJ249" i="22"/>
  <c r="T356" i="22"/>
  <c r="AB263" i="22"/>
  <c r="AB215" i="22"/>
  <c r="AH353" i="22"/>
  <c r="AK352" i="22"/>
  <c r="AH349" i="22"/>
  <c r="AN347" i="22"/>
  <c r="AE346" i="22"/>
  <c r="AK344" i="22"/>
  <c r="AN343" i="22"/>
  <c r="AE342" i="22"/>
  <c r="AN339" i="22"/>
  <c r="AE338" i="22"/>
  <c r="AK336" i="22"/>
  <c r="AE334" i="22"/>
  <c r="AK332" i="22"/>
  <c r="AH329" i="22"/>
  <c r="AN327" i="22"/>
  <c r="AK324" i="22"/>
  <c r="AH321" i="22"/>
  <c r="AN319" i="22"/>
  <c r="AE318" i="22"/>
  <c r="AK316" i="22"/>
  <c r="AH313" i="22"/>
  <c r="AN311" i="22"/>
  <c r="AE310" i="22"/>
  <c r="AK308" i="22"/>
  <c r="AH305" i="22"/>
  <c r="AN303" i="22"/>
  <c r="AE302" i="22"/>
  <c r="AK300" i="22"/>
  <c r="AH297" i="22"/>
  <c r="AN295" i="22"/>
  <c r="AE294" i="22"/>
  <c r="AK292" i="22"/>
  <c r="AH285" i="22"/>
  <c r="AE282" i="22"/>
  <c r="AK280" i="22"/>
  <c r="AH277" i="22"/>
  <c r="AE274" i="22"/>
  <c r="AH269" i="22"/>
  <c r="AN267" i="22"/>
  <c r="AE266" i="22"/>
  <c r="AN263" i="22"/>
  <c r="AK260" i="22"/>
  <c r="AH257" i="22"/>
  <c r="AN255" i="22"/>
  <c r="AE254" i="22"/>
  <c r="AK252" i="22"/>
  <c r="AH249" i="22"/>
  <c r="AE246" i="22"/>
  <c r="AK244" i="22"/>
  <c r="AE242" i="22"/>
  <c r="AK240" i="22"/>
  <c r="AE234" i="22"/>
  <c r="AK232" i="22"/>
  <c r="AH229" i="22"/>
  <c r="AN227" i="22"/>
  <c r="AE226" i="22"/>
  <c r="AK224" i="22"/>
  <c r="AN219" i="22"/>
  <c r="AH217" i="22"/>
  <c r="AN215" i="22"/>
  <c r="AE214" i="22"/>
  <c r="AK212" i="22"/>
  <c r="AH209" i="22"/>
  <c r="AN207" i="22"/>
  <c r="AE206" i="22"/>
  <c r="AK204" i="22"/>
  <c r="AH201" i="22"/>
  <c r="AN199" i="22"/>
  <c r="AE198" i="22"/>
  <c r="AK196" i="22"/>
  <c r="AH193" i="22"/>
  <c r="AN191" i="22"/>
  <c r="AE190" i="22"/>
  <c r="AK188" i="22"/>
  <c r="AH185" i="22"/>
  <c r="AN183" i="22"/>
  <c r="AE182" i="22"/>
  <c r="AK180" i="22"/>
  <c r="AH177" i="22"/>
  <c r="AK176" i="22"/>
  <c r="AH173" i="22"/>
  <c r="AE170" i="22"/>
  <c r="AH165" i="22"/>
  <c r="AE162" i="22"/>
  <c r="AK160" i="22"/>
  <c r="AH157" i="22"/>
  <c r="AN155" i="22"/>
  <c r="AH153" i="22"/>
  <c r="AN151" i="22"/>
  <c r="AK148" i="22"/>
  <c r="AH145" i="22"/>
  <c r="AN143" i="22"/>
  <c r="AE138" i="22"/>
  <c r="AK136" i="22"/>
  <c r="AH133" i="22"/>
  <c r="AN131" i="22"/>
  <c r="AE130" i="22"/>
  <c r="AH125" i="22"/>
  <c r="AE122" i="22"/>
  <c r="AK120" i="22"/>
  <c r="AH117" i="22"/>
  <c r="AG117" i="22"/>
  <c r="AH109" i="22"/>
  <c r="AE106" i="22"/>
  <c r="AK104" i="22"/>
  <c r="AH101" i="22"/>
  <c r="AE98" i="22"/>
  <c r="AH93" i="22"/>
  <c r="AN91" i="22"/>
  <c r="AM91" i="22"/>
  <c r="AE90" i="22"/>
  <c r="AN83" i="22"/>
  <c r="AE82" i="22"/>
  <c r="AN79" i="22"/>
  <c r="AH77" i="22"/>
  <c r="AN75" i="22"/>
  <c r="AE74" i="22"/>
  <c r="AK72" i="22"/>
  <c r="AH69" i="22"/>
  <c r="AN67" i="22"/>
  <c r="AM67" i="22"/>
  <c r="AE62" i="22"/>
  <c r="AK60" i="22"/>
  <c r="AE58" i="22"/>
  <c r="AK56" i="22"/>
  <c r="AJ56" i="22"/>
  <c r="AH53" i="22"/>
  <c r="AH49" i="22"/>
  <c r="AH45" i="22"/>
  <c r="AN43" i="22"/>
  <c r="AE42" i="22"/>
  <c r="AD42" i="22"/>
  <c r="AK40" i="22"/>
  <c r="AE38" i="22"/>
  <c r="AK36" i="22"/>
  <c r="AH33" i="22"/>
  <c r="AN31" i="22"/>
  <c r="AE30" i="22"/>
  <c r="AK28" i="22"/>
  <c r="AE26" i="22"/>
  <c r="AD26" i="22"/>
  <c r="AK24" i="22"/>
  <c r="AJ24" i="22"/>
  <c r="AN19" i="22"/>
  <c r="AE18" i="22"/>
  <c r="AK16" i="22"/>
  <c r="AH13" i="22"/>
  <c r="AK12" i="22"/>
  <c r="AK8" i="22"/>
  <c r="AN7" i="22"/>
  <c r="M358" i="22"/>
  <c r="M356" i="22"/>
  <c r="AH5" i="22"/>
  <c r="AE11" i="22"/>
  <c r="AM15" i="22"/>
  <c r="AE23" i="22"/>
  <c r="AO64" i="22"/>
  <c r="AI134" i="22"/>
  <c r="AB200" i="22"/>
  <c r="AM316" i="22"/>
  <c r="U356" i="22"/>
  <c r="AB96" i="22"/>
  <c r="AB19" i="22"/>
  <c r="AD354" i="22"/>
  <c r="AJ352" i="22"/>
  <c r="AG349" i="22"/>
  <c r="AF349" i="22"/>
  <c r="AM347" i="22"/>
  <c r="AD346" i="22"/>
  <c r="AJ344" i="22"/>
  <c r="AP342" i="22"/>
  <c r="AG341" i="22"/>
  <c r="AM339" i="22"/>
  <c r="AD338" i="22"/>
  <c r="AJ336" i="22"/>
  <c r="AP334" i="22"/>
  <c r="AG333" i="22"/>
  <c r="AM331" i="22"/>
  <c r="AD330" i="22"/>
  <c r="AC330" i="22"/>
  <c r="AJ328" i="22"/>
  <c r="AG325" i="22"/>
  <c r="AM323" i="22"/>
  <c r="AL323" i="22"/>
  <c r="AD322" i="22"/>
  <c r="AJ320" i="22"/>
  <c r="AP318" i="22"/>
  <c r="AF317" i="22"/>
  <c r="AG317" i="22"/>
  <c r="AP314" i="22"/>
  <c r="AJ312" i="22"/>
  <c r="AG309" i="22"/>
  <c r="AP298" i="22"/>
  <c r="AG277" i="22"/>
  <c r="AP258" i="22"/>
  <c r="AG237" i="22"/>
  <c r="AM235" i="22"/>
  <c r="AD230" i="22"/>
  <c r="AP218" i="22"/>
  <c r="AG217" i="22"/>
  <c r="AJ212" i="22"/>
  <c r="AM211" i="22"/>
  <c r="AD210" i="22"/>
  <c r="AJ204" i="22"/>
  <c r="AD202" i="22"/>
  <c r="AJ196" i="22"/>
  <c r="AD186" i="22"/>
  <c r="AM167" i="22"/>
  <c r="AD166" i="22"/>
  <c r="AM159" i="22"/>
  <c r="AJ144" i="22"/>
  <c r="AD142" i="22"/>
  <c r="AG141" i="22"/>
  <c r="AH14" i="22"/>
  <c r="AK105" i="22"/>
  <c r="AM247" i="22"/>
  <c r="AL5" i="22"/>
  <c r="AJ20" i="22"/>
  <c r="AG69" i="22"/>
  <c r="AC140" i="22"/>
  <c r="AM204" i="22"/>
  <c r="AN236" i="22"/>
  <c r="AG254" i="22"/>
  <c r="AJ265" i="22"/>
  <c r="AK272" i="22"/>
  <c r="AJ324" i="22"/>
  <c r="AD327" i="22"/>
  <c r="AD347" i="22"/>
  <c r="AH78" i="22"/>
  <c r="AM79" i="22"/>
  <c r="AH90" i="22"/>
  <c r="AC92" i="22"/>
  <c r="AJ121" i="22"/>
  <c r="AH146" i="22"/>
  <c r="AG158" i="22"/>
  <c r="AJ189" i="22"/>
  <c r="AM220" i="22"/>
  <c r="AC228" i="22"/>
  <c r="AM232" i="22"/>
  <c r="AG258" i="22"/>
  <c r="AM275" i="22"/>
  <c r="AG314" i="22"/>
  <c r="AP276" i="22"/>
  <c r="AJ274" i="22"/>
  <c r="AJ270" i="22"/>
  <c r="AJ266" i="22"/>
  <c r="AJ262" i="22"/>
  <c r="AJ258" i="22"/>
  <c r="AJ254" i="22"/>
  <c r="AG247" i="22"/>
  <c r="AG243" i="22"/>
  <c r="AD240" i="22"/>
  <c r="AD236" i="22"/>
  <c r="AD232" i="22"/>
  <c r="AD224" i="22"/>
  <c r="AD220" i="22"/>
  <c r="AP216" i="22"/>
  <c r="AD212" i="22"/>
  <c r="AP208" i="22"/>
  <c r="AM205" i="22"/>
  <c r="AM201" i="22"/>
  <c r="AJ198" i="22"/>
  <c r="AJ194" i="22"/>
  <c r="AJ190" i="22"/>
  <c r="AG183" i="22"/>
  <c r="AG179" i="22"/>
  <c r="AP172" i="22"/>
  <c r="AP168" i="22"/>
  <c r="AM161" i="22"/>
  <c r="AM157" i="22"/>
  <c r="AM153" i="22"/>
  <c r="AM149" i="22"/>
  <c r="AM145" i="22"/>
  <c r="AJ142" i="22"/>
  <c r="AJ138" i="22"/>
  <c r="AG131" i="22"/>
  <c r="AG127" i="22"/>
  <c r="AM93" i="22"/>
  <c r="AJ90" i="22"/>
  <c r="AJ86" i="22"/>
  <c r="AD80" i="22"/>
  <c r="AD76" i="22"/>
  <c r="AP72" i="22"/>
  <c r="AM61" i="22"/>
  <c r="AM57" i="22"/>
  <c r="AJ54" i="22"/>
  <c r="AG51" i="22"/>
  <c r="AG47" i="22"/>
  <c r="AM37" i="22"/>
  <c r="AC44" i="22"/>
  <c r="AI354" i="22"/>
  <c r="AI350" i="22"/>
  <c r="AF347" i="22"/>
  <c r="AC340" i="22"/>
  <c r="AO336" i="22"/>
  <c r="AO332" i="22"/>
  <c r="AL325" i="22"/>
  <c r="AL321" i="22"/>
  <c r="AI318" i="22"/>
  <c r="AI314" i="22"/>
  <c r="AF311" i="22"/>
  <c r="AF307" i="22"/>
  <c r="AF303" i="22"/>
  <c r="AF299" i="22"/>
  <c r="AC292" i="22"/>
  <c r="AB292" i="22"/>
  <c r="AC288" i="22"/>
  <c r="AB288" i="22"/>
  <c r="AL281" i="22"/>
  <c r="AL277" i="22"/>
  <c r="AL273" i="22"/>
  <c r="AL265" i="22"/>
  <c r="AL261" i="22"/>
  <c r="AI250" i="22"/>
  <c r="AI246" i="22"/>
  <c r="AI242" i="22"/>
  <c r="AF239" i="22"/>
  <c r="AF235" i="22"/>
  <c r="AF231" i="22"/>
  <c r="AC224" i="22"/>
  <c r="AB224" i="22"/>
  <c r="AO220" i="22"/>
  <c r="AI218" i="22"/>
  <c r="AO216" i="22"/>
  <c r="AI214" i="22"/>
  <c r="AF211" i="22"/>
  <c r="AL209" i="22"/>
  <c r="AF207" i="22"/>
  <c r="AO204" i="22"/>
  <c r="AI202" i="22"/>
  <c r="AF199" i="22"/>
  <c r="AF195" i="22"/>
  <c r="AF191" i="22"/>
  <c r="AB188" i="22"/>
  <c r="AC188" i="22"/>
  <c r="AO180" i="22"/>
  <c r="AO176" i="22"/>
  <c r="AO172" i="22"/>
  <c r="AO168" i="22"/>
  <c r="AO164" i="22"/>
  <c r="AO160" i="22"/>
  <c r="AO156" i="22"/>
  <c r="AO152" i="22"/>
  <c r="AO148" i="22"/>
  <c r="AO144" i="22"/>
  <c r="AO140" i="22"/>
  <c r="AI138" i="22"/>
  <c r="AI130" i="22"/>
  <c r="AI126" i="22"/>
  <c r="AI118" i="22"/>
  <c r="AF115" i="22"/>
  <c r="AF111" i="22"/>
  <c r="AF107" i="22"/>
  <c r="AF103" i="22"/>
  <c r="AF99" i="22"/>
  <c r="AF95" i="22"/>
  <c r="AF91" i="22"/>
  <c r="AC84" i="22"/>
  <c r="AL77" i="22"/>
  <c r="AL73" i="22"/>
  <c r="AL69" i="22"/>
  <c r="AL65" i="22"/>
  <c r="AL61" i="22"/>
  <c r="AI58" i="22"/>
  <c r="AF51" i="22"/>
  <c r="AF47" i="22"/>
  <c r="AF43" i="22"/>
  <c r="AL37" i="22"/>
  <c r="AC8" i="22"/>
  <c r="AB8" i="22"/>
  <c r="AK77" i="22"/>
  <c r="AH98" i="22"/>
  <c r="AN352" i="22"/>
  <c r="AN348" i="22"/>
  <c r="AN344" i="22"/>
  <c r="AH342" i="22"/>
  <c r="AH338" i="22"/>
  <c r="AH334" i="22"/>
  <c r="AE323" i="22"/>
  <c r="AE315" i="22"/>
  <c r="AE311" i="22"/>
  <c r="AN304" i="22"/>
  <c r="AM304" i="22"/>
  <c r="AN300" i="22"/>
  <c r="AN296" i="22"/>
  <c r="AM296" i="22"/>
  <c r="AH294" i="22"/>
  <c r="AH290" i="22"/>
  <c r="AN276" i="22"/>
  <c r="AM276" i="22"/>
  <c r="AB216" i="22"/>
  <c r="AB180" i="22"/>
  <c r="AB144" i="22"/>
  <c r="AB108" i="22"/>
  <c r="AB84" i="22"/>
  <c r="AB72" i="22"/>
  <c r="AB60" i="22"/>
  <c r="AB48" i="22"/>
  <c r="AB24" i="22"/>
  <c r="AB351" i="22"/>
  <c r="AC351" i="22"/>
  <c r="AB319" i="22"/>
  <c r="AC319" i="22"/>
  <c r="AB251" i="22"/>
  <c r="AC251" i="22"/>
  <c r="AB247" i="22"/>
  <c r="AC247" i="22"/>
  <c r="AC223" i="22"/>
  <c r="AB223" i="22"/>
  <c r="AC179" i="22"/>
  <c r="AB179" i="22"/>
  <c r="AC159" i="22"/>
  <c r="AB159" i="22"/>
  <c r="AB151" i="22"/>
  <c r="AC151" i="22"/>
  <c r="AC127" i="22"/>
  <c r="AB127" i="22"/>
  <c r="AC119" i="22"/>
  <c r="AB119" i="22"/>
  <c r="AC91" i="22"/>
  <c r="AB91" i="22"/>
  <c r="AC83" i="22"/>
  <c r="AB83" i="22"/>
  <c r="AC67" i="22"/>
  <c r="AB67" i="22"/>
  <c r="AC59" i="22"/>
  <c r="AB59" i="22"/>
  <c r="AC43" i="22"/>
  <c r="AB43" i="22"/>
  <c r="N358" i="22"/>
  <c r="AI5" i="22"/>
  <c r="N356" i="22"/>
  <c r="AE43" i="22"/>
  <c r="AN123" i="22"/>
  <c r="AN163" i="22"/>
  <c r="AG262" i="22"/>
  <c r="AM332" i="22"/>
  <c r="AB311" i="22"/>
  <c r="AB275" i="22"/>
  <c r="AB191" i="22"/>
  <c r="AB167" i="22"/>
  <c r="AB143" i="22"/>
  <c r="AB107" i="22"/>
  <c r="AB95" i="22"/>
  <c r="AB47" i="22"/>
  <c r="AB35" i="22"/>
  <c r="AB23" i="22"/>
  <c r="AN351" i="22"/>
  <c r="AE350" i="22"/>
  <c r="AK348" i="22"/>
  <c r="AH345" i="22"/>
  <c r="AH341" i="22"/>
  <c r="AK340" i="22"/>
  <c r="AH337" i="22"/>
  <c r="AN335" i="22"/>
  <c r="AH333" i="22"/>
  <c r="AN331" i="22"/>
  <c r="AE330" i="22"/>
  <c r="AK328" i="22"/>
  <c r="AH325" i="22"/>
  <c r="AN323" i="22"/>
  <c r="AE322" i="22"/>
  <c r="AK320" i="22"/>
  <c r="AH317" i="22"/>
  <c r="AN315" i="22"/>
  <c r="AE314" i="22"/>
  <c r="AK312" i="22"/>
  <c r="AH309" i="22"/>
  <c r="AN307" i="22"/>
  <c r="AE306" i="22"/>
  <c r="AK304" i="22"/>
  <c r="AH301" i="22"/>
  <c r="AN299" i="22"/>
  <c r="AE298" i="22"/>
  <c r="AK296" i="22"/>
  <c r="AH293" i="22"/>
  <c r="AN291" i="22"/>
  <c r="AE290" i="22"/>
  <c r="AK288" i="22"/>
  <c r="AE286" i="22"/>
  <c r="AK284" i="22"/>
  <c r="AN279" i="22"/>
  <c r="AE278" i="22"/>
  <c r="AN271" i="22"/>
  <c r="AE270" i="22"/>
  <c r="AK264" i="22"/>
  <c r="AH261" i="22"/>
  <c r="AN259" i="22"/>
  <c r="AE258" i="22"/>
  <c r="AK256" i="22"/>
  <c r="AN251" i="22"/>
  <c r="AE250" i="22"/>
  <c r="AK248" i="22"/>
  <c r="AH245" i="22"/>
  <c r="AN243" i="22"/>
  <c r="AN239" i="22"/>
  <c r="AK236" i="22"/>
  <c r="AH233" i="22"/>
  <c r="AN231" i="22"/>
  <c r="AH225" i="22"/>
  <c r="AN223" i="22"/>
  <c r="AE222" i="22"/>
  <c r="AK220" i="22"/>
  <c r="AE218" i="22"/>
  <c r="AK216" i="22"/>
  <c r="AH213" i="22"/>
  <c r="AE210" i="22"/>
  <c r="AK208" i="22"/>
  <c r="AH205" i="22"/>
  <c r="AN203" i="22"/>
  <c r="AE202" i="22"/>
  <c r="AK200" i="22"/>
  <c r="AH197" i="22"/>
  <c r="AN195" i="22"/>
  <c r="AE194" i="22"/>
  <c r="AK192" i="22"/>
  <c r="AH189" i="22"/>
  <c r="AN187" i="22"/>
  <c r="AE186" i="22"/>
  <c r="AK184" i="22"/>
  <c r="AH181" i="22"/>
  <c r="AN175" i="22"/>
  <c r="AE174" i="22"/>
  <c r="AK172" i="22"/>
  <c r="AH169" i="22"/>
  <c r="AE166" i="22"/>
  <c r="AK164" i="22"/>
  <c r="AH161" i="22"/>
  <c r="AN159" i="22"/>
  <c r="AE158" i="22"/>
  <c r="AK156" i="22"/>
  <c r="AE154" i="22"/>
  <c r="AK152" i="22"/>
  <c r="AH149" i="22"/>
  <c r="AE146" i="22"/>
  <c r="AE142" i="22"/>
  <c r="AK140" i="22"/>
  <c r="AH137" i="22"/>
  <c r="AN135" i="22"/>
  <c r="AE134" i="22"/>
  <c r="AK132" i="22"/>
  <c r="AH129" i="22"/>
  <c r="AN127" i="22"/>
  <c r="AE126" i="22"/>
  <c r="AH121" i="22"/>
  <c r="AN119" i="22"/>
  <c r="AE118" i="22"/>
  <c r="AK116" i="22"/>
  <c r="AJ116" i="22"/>
  <c r="AH113" i="22"/>
  <c r="AN111" i="22"/>
  <c r="AE110" i="22"/>
  <c r="AN107" i="22"/>
  <c r="AH105" i="22"/>
  <c r="AE102" i="22"/>
  <c r="AK100" i="22"/>
  <c r="AH97" i="22"/>
  <c r="AG97" i="22"/>
  <c r="AN95" i="22"/>
  <c r="AN87" i="22"/>
  <c r="AE86" i="22"/>
  <c r="AK84" i="22"/>
  <c r="AK80" i="22"/>
  <c r="AE78" i="22"/>
  <c r="AH73" i="22"/>
  <c r="AE70" i="22"/>
  <c r="AK68" i="22"/>
  <c r="AJ68" i="22"/>
  <c r="AE66" i="22"/>
  <c r="AK64" i="22"/>
  <c r="AH61" i="22"/>
  <c r="AN59" i="22"/>
  <c r="AN55" i="22"/>
  <c r="AM55" i="22"/>
  <c r="AE54" i="22"/>
  <c r="AD54" i="22"/>
  <c r="AK52" i="22"/>
  <c r="AE50" i="22"/>
  <c r="AN47" i="22"/>
  <c r="AE46" i="22"/>
  <c r="AK44" i="22"/>
  <c r="AH41" i="22"/>
  <c r="AN39" i="22"/>
  <c r="AN35" i="22"/>
  <c r="AE34" i="22"/>
  <c r="AD34" i="22"/>
  <c r="AK32" i="22"/>
  <c r="AH29" i="22"/>
  <c r="AH25" i="22"/>
  <c r="AN23" i="22"/>
  <c r="AM23" i="22"/>
  <c r="AH21" i="22"/>
  <c r="AH17" i="22"/>
  <c r="AG17" i="22"/>
  <c r="AE14" i="22"/>
  <c r="AN11" i="22"/>
  <c r="AH9" i="22"/>
  <c r="AG9" i="22"/>
  <c r="V358" i="22"/>
  <c r="AE6" i="22"/>
  <c r="AG5" i="22"/>
  <c r="AG265" i="22"/>
  <c r="AD342" i="22"/>
  <c r="AP354" i="22"/>
  <c r="AG353" i="22"/>
  <c r="AM351" i="22"/>
  <c r="AD350" i="22"/>
  <c r="AI348" i="22"/>
  <c r="AJ348" i="22"/>
  <c r="AP346" i="22"/>
  <c r="AG345" i="22"/>
  <c r="AM343" i="22"/>
  <c r="AJ340" i="22"/>
  <c r="AL335" i="22"/>
  <c r="AM335" i="22"/>
  <c r="AD334" i="22"/>
  <c r="AJ332" i="22"/>
  <c r="AP330" i="22"/>
  <c r="AG329" i="22"/>
  <c r="AM327" i="22"/>
  <c r="AD326" i="22"/>
  <c r="AP322" i="22"/>
  <c r="AG321" i="22"/>
  <c r="AM319" i="22"/>
  <c r="AD318" i="22"/>
  <c r="AJ316" i="22"/>
  <c r="AM315" i="22"/>
  <c r="AD314" i="22"/>
  <c r="AJ304" i="22"/>
  <c r="AJ296" i="22"/>
  <c r="AM259" i="22"/>
  <c r="AK48" i="22"/>
  <c r="AG73" i="22"/>
  <c r="AJ109" i="22"/>
  <c r="AG138" i="22"/>
  <c r="AH250" i="22"/>
  <c r="AG114" i="22"/>
  <c r="AM131" i="22"/>
  <c r="AN176" i="22"/>
  <c r="AG25" i="22"/>
  <c r="AE47" i="22"/>
  <c r="AN48" i="22"/>
  <c r="AM87" i="22"/>
  <c r="AG113" i="22"/>
  <c r="AC128" i="22"/>
  <c r="AD154" i="22"/>
  <c r="AM160" i="22"/>
  <c r="AH162" i="22"/>
  <c r="AC203" i="22"/>
  <c r="AD279" i="22"/>
  <c r="AC354" i="22"/>
  <c r="AE103" i="22"/>
  <c r="AD103" i="22"/>
  <c r="AG102" i="22"/>
  <c r="AH102" i="22"/>
  <c r="AK101" i="22"/>
  <c r="AJ101" i="22"/>
  <c r="AN100" i="22"/>
  <c r="AM100" i="22"/>
  <c r="AE99" i="22"/>
  <c r="AN96" i="22"/>
  <c r="AM96" i="22"/>
  <c r="AH94" i="22"/>
  <c r="AK93" i="22"/>
  <c r="AJ93" i="22"/>
  <c r="AN92" i="22"/>
  <c r="AE91" i="22"/>
  <c r="AN88" i="22"/>
  <c r="AE87" i="22"/>
  <c r="AM84" i="22"/>
  <c r="AN84" i="22"/>
  <c r="AH82" i="22"/>
  <c r="AG82" i="22"/>
  <c r="AE79" i="22"/>
  <c r="AD79" i="22"/>
  <c r="AN76" i="22"/>
  <c r="AJ73" i="22"/>
  <c r="AK73" i="22"/>
  <c r="AE71" i="22"/>
  <c r="AD71" i="22"/>
  <c r="AG70" i="22"/>
  <c r="AH70" i="22"/>
  <c r="AK69" i="22"/>
  <c r="AJ69" i="22"/>
  <c r="AE67" i="22"/>
  <c r="AH66" i="22"/>
  <c r="AG66" i="22"/>
  <c r="AE63" i="22"/>
  <c r="AK61" i="22"/>
  <c r="AE59" i="22"/>
  <c r="AD59" i="22"/>
  <c r="AH58" i="22"/>
  <c r="AN56" i="22"/>
  <c r="AD55" i="22"/>
  <c r="AE55" i="22"/>
  <c r="AN52" i="22"/>
  <c r="AH50" i="22"/>
  <c r="AG50" i="22"/>
  <c r="AH46" i="22"/>
  <c r="AG46" i="22"/>
  <c r="AK45" i="22"/>
  <c r="AJ45" i="22"/>
  <c r="AH42" i="22"/>
  <c r="AG42" i="22"/>
  <c r="AK41" i="22"/>
  <c r="AJ41" i="22"/>
  <c r="AN40" i="22"/>
  <c r="AE39" i="22"/>
  <c r="AD39" i="22"/>
  <c r="AH38" i="22"/>
  <c r="AK37" i="22"/>
  <c r="AN36" i="22"/>
  <c r="AM36" i="22"/>
  <c r="AD35" i="22"/>
  <c r="AE35" i="22"/>
  <c r="AJ33" i="22"/>
  <c r="AK33" i="22"/>
  <c r="AM32" i="22"/>
  <c r="AN32" i="22"/>
  <c r="AE31" i="22"/>
  <c r="AD31" i="22"/>
  <c r="AH30" i="22"/>
  <c r="AG30" i="22"/>
  <c r="AN28" i="22"/>
  <c r="AM28" i="22"/>
  <c r="AH26" i="22"/>
  <c r="AG26" i="22"/>
  <c r="AK25" i="22"/>
  <c r="AJ25" i="22"/>
  <c r="AN24" i="22"/>
  <c r="AH22" i="22"/>
  <c r="AD19" i="22"/>
  <c r="AE19" i="22"/>
  <c r="AN16" i="22"/>
  <c r="AE15" i="22"/>
  <c r="AD15" i="22"/>
  <c r="AN12" i="22"/>
  <c r="AM12" i="22"/>
  <c r="AG10" i="22"/>
  <c r="AH10" i="22"/>
  <c r="AN8" i="22"/>
  <c r="AM8" i="22"/>
  <c r="AE7" i="22"/>
  <c r="AD7" i="22"/>
  <c r="AH6" i="22"/>
  <c r="AK5" i="22"/>
  <c r="P358" i="22"/>
  <c r="AM183" i="22"/>
  <c r="AG201" i="22"/>
  <c r="AG350" i="22"/>
  <c r="AG346" i="22"/>
  <c r="AG342" i="22"/>
  <c r="AP331" i="22"/>
  <c r="AJ329" i="22"/>
  <c r="AP327" i="22"/>
  <c r="AP319" i="22"/>
  <c r="AP315" i="22"/>
  <c r="AP311" i="22"/>
  <c r="AP307" i="22"/>
  <c r="AG294" i="22"/>
  <c r="AG313" i="22"/>
  <c r="AP310" i="22"/>
  <c r="AP306" i="22"/>
  <c r="AP302" i="22"/>
  <c r="AG301" i="22"/>
  <c r="AF301" i="22"/>
  <c r="AP294" i="22"/>
  <c r="AJ292" i="22"/>
  <c r="AD290" i="22"/>
  <c r="AJ288" i="22"/>
  <c r="AD286" i="22"/>
  <c r="AJ284" i="22"/>
  <c r="AP282" i="22"/>
  <c r="AO282" i="22"/>
  <c r="AM279" i="22"/>
  <c r="AD278" i="22"/>
  <c r="AD274" i="22"/>
  <c r="AJ268" i="22"/>
  <c r="AD266" i="22"/>
  <c r="AJ264" i="22"/>
  <c r="AD262" i="22"/>
  <c r="AG261" i="22"/>
  <c r="AF261" i="22"/>
  <c r="AD258" i="22"/>
  <c r="AJ256" i="22"/>
  <c r="AP254" i="22"/>
  <c r="AJ252" i="22"/>
  <c r="AI252" i="22"/>
  <c r="AC250" i="22"/>
  <c r="AD250" i="22"/>
  <c r="AJ248" i="22"/>
  <c r="AD246" i="22"/>
  <c r="AM243" i="22"/>
  <c r="AG241" i="22"/>
  <c r="AP234" i="22"/>
  <c r="AG233" i="22"/>
  <c r="AP230" i="22"/>
  <c r="AJ228" i="22"/>
  <c r="AO226" i="22"/>
  <c r="AP226" i="22"/>
  <c r="AJ224" i="22"/>
  <c r="AP222" i="22"/>
  <c r="AJ216" i="22"/>
  <c r="AD214" i="22"/>
  <c r="AG209" i="22"/>
  <c r="AP206" i="22"/>
  <c r="AG205" i="22"/>
  <c r="AF205" i="22"/>
  <c r="AP202" i="22"/>
  <c r="AO202" i="22"/>
  <c r="AJ200" i="22"/>
  <c r="AI200" i="22"/>
  <c r="AP198" i="22"/>
  <c r="AP194" i="22"/>
  <c r="AO194" i="22"/>
  <c r="AD190" i="22"/>
  <c r="AJ188" i="22"/>
  <c r="AJ184" i="22"/>
  <c r="AP182" i="22"/>
  <c r="AD178" i="22"/>
  <c r="AJ176" i="22"/>
  <c r="AI176" i="22"/>
  <c r="AM171" i="22"/>
  <c r="AD170" i="22"/>
  <c r="AP166" i="22"/>
  <c r="AO166" i="22"/>
  <c r="AG165" i="22"/>
  <c r="AJ164" i="22"/>
  <c r="AI164" i="22"/>
  <c r="AP162" i="22"/>
  <c r="AO162" i="22"/>
  <c r="AD162" i="22"/>
  <c r="AJ160" i="22"/>
  <c r="AI160" i="22"/>
  <c r="AP158" i="22"/>
  <c r="AO158" i="22"/>
  <c r="AD158" i="22"/>
  <c r="AG157" i="22"/>
  <c r="AM155" i="22"/>
  <c r="AL155" i="22"/>
  <c r="AP154" i="22"/>
  <c r="AG153" i="22"/>
  <c r="AF153" i="22"/>
  <c r="AJ152" i="22"/>
  <c r="AM151" i="22"/>
  <c r="AP150" i="22"/>
  <c r="AO150" i="22"/>
  <c r="AD150" i="22"/>
  <c r="AG149" i="22"/>
  <c r="AF149" i="22"/>
  <c r="AM147" i="22"/>
  <c r="AL147" i="22"/>
  <c r="AO146" i="22"/>
  <c r="AP146" i="22"/>
  <c r="AD146" i="22"/>
  <c r="AG145" i="22"/>
  <c r="AP142" i="22"/>
  <c r="AD138" i="22"/>
  <c r="AD130" i="22"/>
  <c r="AM127" i="22"/>
  <c r="AJ120" i="22"/>
  <c r="AP114" i="22"/>
  <c r="AM111" i="22"/>
  <c r="AM107" i="22"/>
  <c r="AJ88" i="22"/>
  <c r="AP86" i="22"/>
  <c r="AJ72" i="22"/>
  <c r="AM71" i="22"/>
  <c r="AG61" i="22"/>
  <c r="AJ40" i="22"/>
  <c r="AG37" i="22"/>
  <c r="AG21" i="22"/>
  <c r="AG13" i="22"/>
  <c r="AM7" i="22"/>
  <c r="AN20" i="22"/>
  <c r="AE27" i="22"/>
  <c r="AJ29" i="22"/>
  <c r="AE51" i="22"/>
  <c r="AM52" i="22"/>
  <c r="AJ57" i="22"/>
  <c r="AM76" i="22"/>
  <c r="AJ81" i="22"/>
  <c r="AC166" i="22"/>
  <c r="AC214" i="22"/>
  <c r="AC266" i="22"/>
  <c r="AI312" i="22"/>
  <c r="AI352" i="22"/>
  <c r="AM311" i="22"/>
  <c r="AL311" i="22"/>
  <c r="AM307" i="22"/>
  <c r="AJ300" i="22"/>
  <c r="AG297" i="22"/>
  <c r="AC294" i="22"/>
  <c r="AD294" i="22"/>
  <c r="AM291" i="22"/>
  <c r="AM287" i="22"/>
  <c r="AM283" i="22"/>
  <c r="AG281" i="22"/>
  <c r="AG273" i="22"/>
  <c r="AD270" i="22"/>
  <c r="AP266" i="22"/>
  <c r="AM263" i="22"/>
  <c r="AG257" i="22"/>
  <c r="AD254" i="22"/>
  <c r="AP250" i="22"/>
  <c r="AG245" i="22"/>
  <c r="AF245" i="22"/>
  <c r="AD242" i="22"/>
  <c r="AD238" i="22"/>
  <c r="AM231" i="22"/>
  <c r="AG229" i="22"/>
  <c r="AG225" i="22"/>
  <c r="AD222" i="22"/>
  <c r="AC218" i="22"/>
  <c r="AD218" i="22"/>
  <c r="AM215" i="22"/>
  <c r="AM207" i="22"/>
  <c r="AL207" i="22"/>
  <c r="AD198" i="22"/>
  <c r="AC198" i="22"/>
  <c r="AD194" i="22"/>
  <c r="AM191" i="22"/>
  <c r="AM187" i="22"/>
  <c r="AG181" i="22"/>
  <c r="AG177" i="22"/>
  <c r="AD310" i="22"/>
  <c r="AG305" i="22"/>
  <c r="AM303" i="22"/>
  <c r="AD302" i="22"/>
  <c r="AM299" i="22"/>
  <c r="AL299" i="22"/>
  <c r="AD298" i="22"/>
  <c r="AL295" i="22"/>
  <c r="AM295" i="22"/>
  <c r="AG293" i="22"/>
  <c r="AP290" i="22"/>
  <c r="AO286" i="22"/>
  <c r="AP286" i="22"/>
  <c r="AG285" i="22"/>
  <c r="AD282" i="22"/>
  <c r="AC282" i="22"/>
  <c r="AJ280" i="22"/>
  <c r="AP278" i="22"/>
  <c r="AP274" i="22"/>
  <c r="AP270" i="22"/>
  <c r="AO270" i="22"/>
  <c r="AG269" i="22"/>
  <c r="AM267" i="22"/>
  <c r="AP262" i="22"/>
  <c r="AO262" i="22"/>
  <c r="AJ260" i="22"/>
  <c r="AI260" i="22"/>
  <c r="AM255" i="22"/>
  <c r="AG253" i="22"/>
  <c r="AG249" i="22"/>
  <c r="AP246" i="22"/>
  <c r="AP242" i="22"/>
  <c r="AP238" i="22"/>
  <c r="AJ236" i="22"/>
  <c r="AI236" i="22"/>
  <c r="AD234" i="22"/>
  <c r="AJ232" i="22"/>
  <c r="AM227" i="22"/>
  <c r="AD226" i="22"/>
  <c r="AM223" i="22"/>
  <c r="AL223" i="22"/>
  <c r="AG221" i="22"/>
  <c r="AM219" i="22"/>
  <c r="AL219" i="22"/>
  <c r="AP214" i="22"/>
  <c r="AO214" i="22"/>
  <c r="AF213" i="22"/>
  <c r="AG213" i="22"/>
  <c r="AP210" i="22"/>
  <c r="AJ208" i="22"/>
  <c r="AI208" i="22"/>
  <c r="AM203" i="22"/>
  <c r="AM199" i="22"/>
  <c r="AG197" i="22"/>
  <c r="AM195" i="22"/>
  <c r="AG193" i="22"/>
  <c r="AP190" i="22"/>
  <c r="AG189" i="22"/>
  <c r="AP186" i="22"/>
  <c r="AG185" i="22"/>
  <c r="AF185" i="22"/>
  <c r="AD182" i="22"/>
  <c r="AI180" i="22"/>
  <c r="AJ180" i="22"/>
  <c r="AM175" i="22"/>
  <c r="AD174" i="22"/>
  <c r="AC174" i="22"/>
  <c r="AJ172" i="22"/>
  <c r="AI172" i="22"/>
  <c r="AP170" i="22"/>
  <c r="AF161" i="22"/>
  <c r="AG161" i="22"/>
  <c r="AM24" i="22"/>
  <c r="AD83" i="22"/>
  <c r="AH86" i="22"/>
  <c r="AI196" i="22"/>
  <c r="AJ9" i="22"/>
  <c r="AH34" i="22"/>
  <c r="AM72" i="22"/>
  <c r="AJ148" i="22"/>
  <c r="AI212" i="22"/>
  <c r="AC270" i="22"/>
  <c r="AO294" i="22"/>
  <c r="AG38" i="22"/>
  <c r="AN60" i="22"/>
  <c r="AL151" i="22"/>
  <c r="AF209" i="22"/>
  <c r="AL287" i="22"/>
  <c r="AI292" i="22"/>
  <c r="AG354" i="22"/>
  <c r="AJ353" i="22"/>
  <c r="AM352" i="22"/>
  <c r="AD351" i="22"/>
  <c r="AJ349" i="22"/>
  <c r="AM348" i="22"/>
  <c r="AJ345" i="22"/>
  <c r="AM344" i="22"/>
  <c r="AD343" i="22"/>
  <c r="AJ341" i="22"/>
  <c r="AM340" i="22"/>
  <c r="AP339" i="22"/>
  <c r="AD339" i="22"/>
  <c r="AG338" i="22"/>
  <c r="AJ337" i="22"/>
  <c r="AP335" i="22"/>
  <c r="AD335" i="22"/>
  <c r="AG334" i="22"/>
  <c r="AJ333" i="22"/>
  <c r="AD331" i="22"/>
  <c r="AG330" i="22"/>
  <c r="AG326" i="22"/>
  <c r="AJ325" i="22"/>
  <c r="AM324" i="22"/>
  <c r="AP323" i="22"/>
  <c r="AD323" i="22"/>
  <c r="AG322" i="22"/>
  <c r="AJ321" i="22"/>
  <c r="AM320" i="22"/>
  <c r="AD319" i="22"/>
  <c r="AJ317" i="22"/>
  <c r="AD315" i="22"/>
  <c r="AJ313" i="22"/>
  <c r="AM312" i="22"/>
  <c r="AD311" i="22"/>
  <c r="AG310" i="22"/>
  <c r="AM308" i="22"/>
  <c r="AD307" i="22"/>
  <c r="AJ305" i="22"/>
  <c r="AD303" i="22"/>
  <c r="AG302" i="22"/>
  <c r="AM300" i="22"/>
  <c r="AP299" i="22"/>
  <c r="AD299" i="22"/>
  <c r="AJ297" i="22"/>
  <c r="AP295" i="22"/>
  <c r="AD295" i="22"/>
  <c r="AJ293" i="22"/>
  <c r="AM292" i="22"/>
  <c r="AP291" i="22"/>
  <c r="AD291" i="22"/>
  <c r="AG290" i="22"/>
  <c r="AP271" i="22"/>
  <c r="AD267" i="22"/>
  <c r="AD239" i="22"/>
  <c r="AJ136" i="22"/>
  <c r="AP134" i="22"/>
  <c r="AG133" i="22"/>
  <c r="AJ132" i="22"/>
  <c r="AI132" i="22"/>
  <c r="AD126" i="22"/>
  <c r="AD122" i="22"/>
  <c r="AP118" i="22"/>
  <c r="AD114" i="22"/>
  <c r="AC114" i="22"/>
  <c r="AD110" i="22"/>
  <c r="AC110" i="22"/>
  <c r="AD106" i="22"/>
  <c r="AP102" i="22"/>
  <c r="AG101" i="22"/>
  <c r="AF101" i="22"/>
  <c r="AJ100" i="22"/>
  <c r="AD98" i="22"/>
  <c r="AC98" i="22"/>
  <c r="AD86" i="22"/>
  <c r="AC86" i="22"/>
  <c r="AP82" i="22"/>
  <c r="AD78" i="22"/>
  <c r="AC78" i="22"/>
  <c r="AP74" i="22"/>
  <c r="AF65" i="22"/>
  <c r="AG65" i="22"/>
  <c r="AM63" i="22"/>
  <c r="AC62" i="22"/>
  <c r="AD62" i="22"/>
  <c r="AJ60" i="22"/>
  <c r="AI60" i="22"/>
  <c r="AD58" i="22"/>
  <c r="AC58" i="22"/>
  <c r="AF53" i="22"/>
  <c r="AG53" i="22"/>
  <c r="AG45" i="22"/>
  <c r="AP38" i="22"/>
  <c r="AD38" i="22"/>
  <c r="AJ36" i="22"/>
  <c r="AG33" i="22"/>
  <c r="AM31" i="22"/>
  <c r="AP30" i="22"/>
  <c r="AG29" i="22"/>
  <c r="AD22" i="22"/>
  <c r="AC22" i="22"/>
  <c r="AJ16" i="22"/>
  <c r="AI16" i="22"/>
  <c r="AP10" i="22"/>
  <c r="AO10" i="22"/>
  <c r="AJ8" i="22"/>
  <c r="U358" i="22"/>
  <c r="I358" i="22"/>
  <c r="AD6" i="22"/>
  <c r="I356" i="22"/>
  <c r="AC6" i="22"/>
  <c r="AI72" i="22"/>
  <c r="AL347" i="22"/>
  <c r="AC346" i="22"/>
  <c r="AB346" i="22"/>
  <c r="AI344" i="22"/>
  <c r="AO342" i="22"/>
  <c r="AL339" i="22"/>
  <c r="AC338" i="22"/>
  <c r="AI336" i="22"/>
  <c r="AO334" i="22"/>
  <c r="AF333" i="22"/>
  <c r="AI332" i="22"/>
  <c r="AO330" i="22"/>
  <c r="AI328" i="22"/>
  <c r="AO326" i="22"/>
  <c r="AF321" i="22"/>
  <c r="AL303" i="22"/>
  <c r="AF293" i="22"/>
  <c r="AF269" i="22"/>
  <c r="AI268" i="22"/>
  <c r="AC202" i="22"/>
  <c r="AF21" i="22"/>
  <c r="AM43" i="22"/>
  <c r="AP46" i="22"/>
  <c r="AJ84" i="22"/>
  <c r="AG93" i="22"/>
  <c r="AM95" i="22"/>
  <c r="AG125" i="22"/>
  <c r="AC334" i="22"/>
  <c r="AF13" i="22"/>
  <c r="AD14" i="22"/>
  <c r="AD18" i="22"/>
  <c r="AF29" i="22"/>
  <c r="AP34" i="22"/>
  <c r="AF37" i="22"/>
  <c r="AI40" i="22"/>
  <c r="AJ44" i="22"/>
  <c r="AL71" i="22"/>
  <c r="AM75" i="22"/>
  <c r="AI88" i="22"/>
  <c r="AD90" i="22"/>
  <c r="AL111" i="22"/>
  <c r="AO114" i="22"/>
  <c r="AI120" i="22"/>
  <c r="AJ140" i="22"/>
  <c r="AP138" i="22"/>
  <c r="AM135" i="22"/>
  <c r="AD134" i="22"/>
  <c r="AG129" i="22"/>
  <c r="AF129" i="22"/>
  <c r="AP122" i="22"/>
  <c r="AO122" i="22"/>
  <c r="AG121" i="22"/>
  <c r="AG109" i="22"/>
  <c r="AF109" i="22"/>
  <c r="AM103" i="22"/>
  <c r="AD102" i="22"/>
  <c r="AC102" i="22"/>
  <c r="AD94" i="22"/>
  <c r="AC94" i="22"/>
  <c r="AJ92" i="22"/>
  <c r="AI92" i="22"/>
  <c r="AO90" i="22"/>
  <c r="AP90" i="22"/>
  <c r="AF85" i="22"/>
  <c r="AG85" i="22"/>
  <c r="AD82" i="22"/>
  <c r="AC82" i="22"/>
  <c r="AJ80" i="22"/>
  <c r="AC74" i="22"/>
  <c r="AD74" i="22"/>
  <c r="AD70" i="22"/>
  <c r="AD66" i="22"/>
  <c r="AJ64" i="22"/>
  <c r="AI52" i="22"/>
  <c r="AJ52" i="22"/>
  <c r="AF49" i="22"/>
  <c r="AG49" i="22"/>
  <c r="AM39" i="22"/>
  <c r="AM35" i="22"/>
  <c r="AJ32" i="22"/>
  <c r="AI32" i="22"/>
  <c r="AM19" i="22"/>
  <c r="AP18" i="22"/>
  <c r="AM11" i="22"/>
  <c r="AL11" i="22"/>
  <c r="AD10" i="22"/>
  <c r="L356" i="22"/>
  <c r="L358" i="22"/>
  <c r="AI8" i="22"/>
  <c r="AJ28" i="22"/>
  <c r="AD30" i="22"/>
  <c r="AF33" i="22"/>
  <c r="AG41" i="22"/>
  <c r="AD50" i="22"/>
  <c r="AI100" i="22"/>
  <c r="AO354" i="22"/>
  <c r="AL351" i="22"/>
  <c r="AO346" i="22"/>
  <c r="AL343" i="22"/>
  <c r="AC342" i="22"/>
  <c r="AB342" i="22"/>
  <c r="AI340" i="22"/>
  <c r="AO338" i="22"/>
  <c r="AL331" i="22"/>
  <c r="AF329" i="22"/>
  <c r="AC38" i="22"/>
  <c r="AP54" i="22"/>
  <c r="AM51" i="22"/>
  <c r="AP62" i="22"/>
  <c r="AG81" i="22"/>
  <c r="AO102" i="22"/>
  <c r="AG105" i="22"/>
  <c r="AO134" i="22"/>
  <c r="AJ289" i="22"/>
  <c r="AM288" i="22"/>
  <c r="AP287" i="22"/>
  <c r="AD287" i="22"/>
  <c r="AG286" i="22"/>
  <c r="AP279" i="22"/>
  <c r="AJ277" i="22"/>
  <c r="AD275" i="22"/>
  <c r="AG274" i="22"/>
  <c r="AM272" i="22"/>
  <c r="AJ269" i="22"/>
  <c r="AP267" i="22"/>
  <c r="AG266" i="22"/>
  <c r="AM264" i="22"/>
  <c r="AP263" i="22"/>
  <c r="AD263" i="22"/>
  <c r="AP259" i="22"/>
  <c r="AD259" i="22"/>
  <c r="AJ257" i="22"/>
  <c r="AM256" i="22"/>
  <c r="AD255" i="22"/>
  <c r="AM252" i="22"/>
  <c r="AP251" i="22"/>
  <c r="AM248" i="22"/>
  <c r="AP247" i="22"/>
  <c r="AD247" i="22"/>
  <c r="AG246" i="22"/>
  <c r="AJ245" i="22"/>
  <c r="AP243" i="22"/>
  <c r="AD243" i="22"/>
  <c r="AM240" i="22"/>
  <c r="AP239" i="22"/>
  <c r="AG238" i="22"/>
  <c r="AD235" i="22"/>
  <c r="AP231" i="22"/>
  <c r="AG230" i="22"/>
  <c r="AJ229" i="22"/>
  <c r="AD227" i="22"/>
  <c r="AJ225" i="22"/>
  <c r="AM224" i="22"/>
  <c r="AP223" i="22"/>
  <c r="AD223" i="22"/>
  <c r="AJ221" i="22"/>
  <c r="AP219" i="22"/>
  <c r="AG218" i="22"/>
  <c r="AJ217" i="22"/>
  <c r="AM216" i="22"/>
  <c r="AP215" i="22"/>
  <c r="AD215" i="22"/>
  <c r="AJ213" i="22"/>
  <c r="AM212" i="22"/>
  <c r="AP211" i="22"/>
  <c r="AD211" i="22"/>
  <c r="AG210" i="22"/>
  <c r="AP207" i="22"/>
  <c r="AG206" i="22"/>
  <c r="AJ201" i="22"/>
  <c r="AM200" i="22"/>
  <c r="AP199" i="22"/>
  <c r="AG198" i="22"/>
  <c r="AG190" i="22"/>
  <c r="AJ185" i="22"/>
  <c r="AL327" i="22"/>
  <c r="AF325" i="22"/>
  <c r="AO322" i="22"/>
  <c r="AC322" i="22"/>
  <c r="AI320" i="22"/>
  <c r="AL319" i="22"/>
  <c r="AO318" i="22"/>
  <c r="AC318" i="22"/>
  <c r="AI316" i="22"/>
  <c r="AL315" i="22"/>
  <c r="AO314" i="22"/>
  <c r="AC314" i="22"/>
  <c r="AF313" i="22"/>
  <c r="AO310" i="22"/>
  <c r="AC310" i="22"/>
  <c r="AB310" i="22"/>
  <c r="AF309" i="22"/>
  <c r="AL307" i="22"/>
  <c r="AO306" i="22"/>
  <c r="AC306" i="22"/>
  <c r="AF305" i="22"/>
  <c r="AI304" i="22"/>
  <c r="AO302" i="22"/>
  <c r="AC302" i="22"/>
  <c r="AI300" i="22"/>
  <c r="AO298" i="22"/>
  <c r="AB298" i="22"/>
  <c r="AC298" i="22"/>
  <c r="AF297" i="22"/>
  <c r="AL291" i="22"/>
  <c r="AO290" i="22"/>
  <c r="AI288" i="22"/>
  <c r="AB286" i="22"/>
  <c r="AC286" i="22"/>
  <c r="AF285" i="22"/>
  <c r="AI284" i="22"/>
  <c r="AL283" i="22"/>
  <c r="AK283" i="22"/>
  <c r="AF281" i="22"/>
  <c r="AE281" i="22"/>
  <c r="AI280" i="22"/>
  <c r="AO278" i="22"/>
  <c r="AN278" i="22"/>
  <c r="AC278" i="22"/>
  <c r="AI276" i="22"/>
  <c r="AC274" i="22"/>
  <c r="AF273" i="22"/>
  <c r="AL271" i="22"/>
  <c r="AL267" i="22"/>
  <c r="AO266" i="22"/>
  <c r="AI264" i="22"/>
  <c r="AH264" i="22"/>
  <c r="AL263" i="22"/>
  <c r="AC262" i="22"/>
  <c r="AO258" i="22"/>
  <c r="AN258" i="22"/>
  <c r="AL255" i="22"/>
  <c r="AO254" i="22"/>
  <c r="AC254" i="22"/>
  <c r="AF253" i="22"/>
  <c r="AE253" i="22"/>
  <c r="AL251" i="22"/>
  <c r="AO250" i="22"/>
  <c r="AI248" i="22"/>
  <c r="AO246" i="22"/>
  <c r="AN246" i="22"/>
  <c r="AB246" i="22"/>
  <c r="AC246" i="22"/>
  <c r="AL243" i="22"/>
  <c r="AK243" i="22"/>
  <c r="AC242" i="22"/>
  <c r="AI240" i="22"/>
  <c r="AL239" i="22"/>
  <c r="AO238" i="22"/>
  <c r="AN238" i="22"/>
  <c r="AC238" i="22"/>
  <c r="AF237" i="22"/>
  <c r="AE237" i="22"/>
  <c r="AC234" i="22"/>
  <c r="AF233" i="22"/>
  <c r="AE233" i="22"/>
  <c r="AI232" i="22"/>
  <c r="AH232" i="22"/>
  <c r="AO230" i="22"/>
  <c r="AC230" i="22"/>
  <c r="AF229" i="22"/>
  <c r="AI228" i="22"/>
  <c r="AL227" i="22"/>
  <c r="AF225" i="22"/>
  <c r="AI224" i="22"/>
  <c r="AH224" i="22"/>
  <c r="AB222" i="22"/>
  <c r="AC222" i="22"/>
  <c r="AI216" i="22"/>
  <c r="AL215" i="22"/>
  <c r="AK215" i="22"/>
  <c r="AO210" i="22"/>
  <c r="AN210" i="22"/>
  <c r="AO206" i="22"/>
  <c r="AN206" i="22"/>
  <c r="AI204" i="22"/>
  <c r="AH204" i="22"/>
  <c r="AK203" i="22"/>
  <c r="AL203" i="22"/>
  <c r="AO198" i="22"/>
  <c r="AF197" i="22"/>
  <c r="AC194" i="22"/>
  <c r="AF193" i="22"/>
  <c r="AI192" i="22"/>
  <c r="AL191" i="22"/>
  <c r="AO190" i="22"/>
  <c r="AC190" i="22"/>
  <c r="AL187" i="22"/>
  <c r="AK187" i="22"/>
  <c r="AO186" i="22"/>
  <c r="AB186" i="22"/>
  <c r="AC186" i="22"/>
  <c r="AI184" i="22"/>
  <c r="AO182" i="22"/>
  <c r="AC182" i="22"/>
  <c r="AB182" i="22"/>
  <c r="AF181" i="22"/>
  <c r="AE181" i="22"/>
  <c r="AC178" i="22"/>
  <c r="AL175" i="22"/>
  <c r="AO174" i="22"/>
  <c r="AF173" i="22"/>
  <c r="AO170" i="22"/>
  <c r="AL167" i="22"/>
  <c r="AC138" i="22"/>
  <c r="AN354" i="22"/>
  <c r="AE353" i="22"/>
  <c r="AD353" i="22"/>
  <c r="AH352" i="22"/>
  <c r="AK351" i="22"/>
  <c r="AJ351" i="22"/>
  <c r="AD349" i="22"/>
  <c r="AE349" i="22"/>
  <c r="AK347" i="22"/>
  <c r="AJ347" i="22"/>
  <c r="AH344" i="22"/>
  <c r="AJ343" i="22"/>
  <c r="AK343" i="22"/>
  <c r="AE341" i="22"/>
  <c r="AD341" i="22"/>
  <c r="AK339" i="22"/>
  <c r="AJ339" i="22"/>
  <c r="AN338" i="22"/>
  <c r="AM338" i="22"/>
  <c r="AE337" i="22"/>
  <c r="AM334" i="22"/>
  <c r="AN334" i="22"/>
  <c r="AE333" i="22"/>
  <c r="AD333" i="22"/>
  <c r="AG332" i="22"/>
  <c r="AH332" i="22"/>
  <c r="AK331" i="22"/>
  <c r="AE329" i="22"/>
  <c r="AD329" i="22"/>
  <c r="AK327" i="22"/>
  <c r="AN326" i="22"/>
  <c r="AE325" i="22"/>
  <c r="AG324" i="22"/>
  <c r="AH324" i="22"/>
  <c r="AN322" i="22"/>
  <c r="AD321" i="22"/>
  <c r="AE321" i="22"/>
  <c r="AH320" i="22"/>
  <c r="AG320" i="22"/>
  <c r="AK319" i="22"/>
  <c r="AH316" i="22"/>
  <c r="AK315" i="22"/>
  <c r="AN314" i="22"/>
  <c r="AE313" i="22"/>
  <c r="AH312" i="22"/>
  <c r="AG312" i="22"/>
  <c r="AK311" i="22"/>
  <c r="AN310" i="22"/>
  <c r="AM310" i="22"/>
  <c r="AD309" i="22"/>
  <c r="AE309" i="22"/>
  <c r="AH308" i="22"/>
  <c r="AG308" i="22"/>
  <c r="AJ307" i="22"/>
  <c r="AK307" i="22"/>
  <c r="AN306" i="22"/>
  <c r="AM306" i="22"/>
  <c r="AD305" i="22"/>
  <c r="AE305" i="22"/>
  <c r="AG304" i="22"/>
  <c r="AH304" i="22"/>
  <c r="AN302" i="22"/>
  <c r="AM302" i="22"/>
  <c r="AK299" i="22"/>
  <c r="AJ299" i="22"/>
  <c r="AN298" i="22"/>
  <c r="AD297" i="22"/>
  <c r="AE297" i="22"/>
  <c r="AH296" i="22"/>
  <c r="AK295" i="22"/>
  <c r="AM294" i="22"/>
  <c r="AN294" i="22"/>
  <c r="AE289" i="22"/>
  <c r="AD289" i="22"/>
  <c r="AH288" i="22"/>
  <c r="AH276" i="22"/>
  <c r="AN266" i="22"/>
  <c r="AC226" i="22"/>
  <c r="AO242" i="22"/>
  <c r="AC258" i="22"/>
  <c r="AD313" i="22"/>
  <c r="AM314" i="22"/>
  <c r="AM326" i="22"/>
  <c r="AH336" i="22"/>
  <c r="AH192" i="22"/>
  <c r="AH284" i="22"/>
  <c r="AH328" i="22"/>
  <c r="AH348" i="22"/>
  <c r="AB274" i="22"/>
  <c r="AB190" i="22"/>
  <c r="AD199" i="22"/>
  <c r="AM196" i="22"/>
  <c r="AG194" i="22"/>
  <c r="AJ193" i="22"/>
  <c r="AM184" i="22"/>
  <c r="AP183" i="22"/>
  <c r="AJ181" i="22"/>
  <c r="AP179" i="22"/>
  <c r="AD179" i="22"/>
  <c r="AP175" i="22"/>
  <c r="AD147" i="22"/>
  <c r="AD123" i="22"/>
  <c r="AG106" i="22"/>
  <c r="AM92" i="22"/>
  <c r="AD91" i="22"/>
  <c r="AD87" i="22"/>
  <c r="AJ85" i="22"/>
  <c r="AJ61" i="22"/>
  <c r="AC170" i="22"/>
  <c r="AF165" i="22"/>
  <c r="AC162" i="22"/>
  <c r="AB162" i="22"/>
  <c r="AL159" i="22"/>
  <c r="AC158" i="22"/>
  <c r="AF157" i="22"/>
  <c r="AO154" i="22"/>
  <c r="AB154" i="22"/>
  <c r="AC154" i="22"/>
  <c r="AC146" i="22"/>
  <c r="AF145" i="22"/>
  <c r="AE145" i="22"/>
  <c r="AI144" i="22"/>
  <c r="AC142" i="22"/>
  <c r="AL139" i="22"/>
  <c r="AO138" i="22"/>
  <c r="AI136" i="22"/>
  <c r="AO130" i="22"/>
  <c r="AC130" i="22"/>
  <c r="AI128" i="22"/>
  <c r="AB126" i="22"/>
  <c r="AC126" i="22"/>
  <c r="AO118" i="22"/>
  <c r="AB158" i="22"/>
  <c r="AE285" i="22"/>
  <c r="AN282" i="22"/>
  <c r="AK279" i="22"/>
  <c r="AE273" i="22"/>
  <c r="AM262" i="22"/>
  <c r="AN262" i="22"/>
  <c r="AE245" i="22"/>
  <c r="AE229" i="22"/>
  <c r="AH220" i="22"/>
  <c r="AE205" i="22"/>
  <c r="AE189" i="22"/>
  <c r="AN186" i="22"/>
  <c r="AK171" i="22"/>
  <c r="AN170" i="22"/>
  <c r="AE161" i="22"/>
  <c r="AH120" i="22"/>
  <c r="AK119" i="22"/>
  <c r="AE277" i="22"/>
  <c r="AD277" i="22"/>
  <c r="AG288" i="22"/>
  <c r="AJ177" i="22"/>
  <c r="AM148" i="22"/>
  <c r="AJ145" i="22"/>
  <c r="AJ141" i="22"/>
  <c r="AM124" i="22"/>
  <c r="AJ117" i="22"/>
  <c r="AP99" i="22"/>
  <c r="AD99" i="22"/>
  <c r="AG98" i="22"/>
  <c r="AJ97" i="22"/>
  <c r="AP95" i="22"/>
  <c r="AD95" i="22"/>
  <c r="AJ77" i="22"/>
  <c r="AG58" i="22"/>
  <c r="AN250" i="22"/>
  <c r="AH240" i="22"/>
  <c r="AJ235" i="22"/>
  <c r="AK235" i="22"/>
  <c r="AK231" i="22"/>
  <c r="AN230" i="22"/>
  <c r="AH228" i="22"/>
  <c r="AN218" i="22"/>
  <c r="AH188" i="22"/>
  <c r="AE157" i="22"/>
  <c r="AK155" i="22"/>
  <c r="AE153" i="22"/>
  <c r="AH152" i="22"/>
  <c r="AE129" i="22"/>
  <c r="V356" i="22"/>
  <c r="J356" i="22"/>
  <c r="AE356" i="22" s="1"/>
  <c r="AN46" i="22"/>
  <c r="AG112" i="22"/>
  <c r="AH136" i="22"/>
  <c r="AJ155" i="22"/>
  <c r="AH156" i="22"/>
  <c r="AC341" i="22"/>
  <c r="AB341" i="22"/>
  <c r="AA40" i="22"/>
  <c r="AA39" i="22"/>
  <c r="AA135" i="22"/>
  <c r="AA278" i="22"/>
  <c r="AA314" i="22"/>
  <c r="AA194" i="22"/>
  <c r="AB62" i="22"/>
  <c r="AB122" i="22"/>
  <c r="AA207" i="22"/>
  <c r="AB230" i="22"/>
  <c r="AA254" i="22"/>
  <c r="AA244" i="22"/>
  <c r="AA112" i="22"/>
  <c r="AA52" i="22"/>
  <c r="AA110" i="22"/>
  <c r="AA237" i="22"/>
  <c r="AA98" i="22"/>
  <c r="AA69" i="22"/>
  <c r="AA146" i="22"/>
  <c r="AA252" i="22"/>
  <c r="AA290" i="22"/>
  <c r="AA157" i="22"/>
  <c r="AA134" i="22"/>
  <c r="AA279" i="22"/>
  <c r="AA326" i="22"/>
  <c r="AA263" i="22"/>
  <c r="AA206" i="22"/>
  <c r="AA124" i="22"/>
  <c r="AA71" i="22"/>
  <c r="AA23" i="22"/>
  <c r="AA38" i="22"/>
  <c r="AA167" i="22"/>
  <c r="AA191" i="22"/>
  <c r="AA215" i="22"/>
  <c r="AA311" i="22"/>
  <c r="AA352" i="22"/>
  <c r="AA266" i="22"/>
  <c r="AA74" i="22"/>
  <c r="AA158" i="22"/>
  <c r="AA277" i="22"/>
  <c r="AA239" i="22"/>
  <c r="AA179" i="22"/>
  <c r="AA47" i="22"/>
  <c r="AA67" i="22"/>
  <c r="AA295" i="22"/>
  <c r="AA343" i="22"/>
  <c r="AA337" i="22"/>
  <c r="AA328" i="22"/>
  <c r="AA322" i="22"/>
  <c r="AA313" i="22"/>
  <c r="AA304" i="22"/>
  <c r="AA298" i="22"/>
  <c r="AA289" i="22"/>
  <c r="AA283" i="22"/>
  <c r="AA274" i="22"/>
  <c r="AA265" i="22"/>
  <c r="AA259" i="22"/>
  <c r="AA250" i="22"/>
  <c r="AA241" i="22"/>
  <c r="AA232" i="22"/>
  <c r="AA223" i="22"/>
  <c r="AA217" i="22"/>
  <c r="AA214" i="22"/>
  <c r="AA205" i="22"/>
  <c r="AA196" i="22"/>
  <c r="AA178" i="22"/>
  <c r="AA172" i="22"/>
  <c r="AA163" i="22"/>
  <c r="AA346" i="22"/>
  <c r="AA340" i="22"/>
  <c r="AA319" i="22"/>
  <c r="AA316" i="22"/>
  <c r="AA307" i="22"/>
  <c r="AA301" i="22"/>
  <c r="AA292" i="22"/>
  <c r="AA286" i="22"/>
  <c r="AA271" i="22"/>
  <c r="AA262" i="22"/>
  <c r="AA256" i="22"/>
  <c r="AA235" i="22"/>
  <c r="AA229" i="22"/>
  <c r="AA220" i="22"/>
  <c r="AA211" i="22"/>
  <c r="AA202" i="22"/>
  <c r="AA190" i="22"/>
  <c r="AA184" i="22"/>
  <c r="AA175" i="22"/>
  <c r="AA160" i="22"/>
  <c r="AA154" i="22"/>
  <c r="AA148" i="22"/>
  <c r="AA139" i="22"/>
  <c r="AA133" i="22"/>
  <c r="AA130" i="22"/>
  <c r="AA121" i="22"/>
  <c r="AA115" i="22"/>
  <c r="AA106" i="22"/>
  <c r="AA103" i="22"/>
  <c r="AA97" i="22"/>
  <c r="AA94" i="22"/>
  <c r="AA88" i="22"/>
  <c r="AA85" i="22"/>
  <c r="AA79" i="22"/>
  <c r="AA70" i="22"/>
  <c r="AA64" i="22"/>
  <c r="AA46" i="22"/>
  <c r="AA10" i="22"/>
  <c r="F358" i="22"/>
  <c r="Z352" i="22"/>
  <c r="Z337" i="22"/>
  <c r="Z334" i="22"/>
  <c r="Z328" i="22"/>
  <c r="Z325" i="22"/>
  <c r="Z319" i="22"/>
  <c r="Z316" i="22"/>
  <c r="Z313" i="22"/>
  <c r="Z307" i="22"/>
  <c r="Z301" i="22"/>
  <c r="Z298" i="22"/>
  <c r="Z292" i="22"/>
  <c r="Z289" i="22"/>
  <c r="Z283" i="22"/>
  <c r="Z259" i="22"/>
  <c r="Z253" i="22"/>
  <c r="Z244" i="22"/>
  <c r="Z241" i="22"/>
  <c r="Z235" i="22"/>
  <c r="Z232" i="22"/>
  <c r="Z223" i="22"/>
  <c r="Z217" i="22"/>
  <c r="Z214" i="22"/>
  <c r="Z205" i="22"/>
  <c r="Z199" i="22"/>
  <c r="Z190" i="22"/>
  <c r="Z181" i="22"/>
  <c r="Z178" i="22"/>
  <c r="Z172" i="22"/>
  <c r="Z163" i="22"/>
  <c r="Z160" i="22"/>
  <c r="Z154" i="22"/>
  <c r="Z151" i="22"/>
  <c r="Z145" i="22"/>
  <c r="Z136" i="22"/>
  <c r="Z133" i="22"/>
  <c r="Z121" i="22"/>
  <c r="Z115" i="22"/>
  <c r="Z112" i="22"/>
  <c r="Z106" i="22"/>
  <c r="Z97" i="22"/>
  <c r="Z94" i="22"/>
  <c r="Z85" i="22"/>
  <c r="Z79" i="22"/>
  <c r="Z76" i="22"/>
  <c r="Z70" i="22"/>
  <c r="Z64" i="22"/>
  <c r="Z61" i="22"/>
  <c r="Z55" i="22"/>
  <c r="Z46" i="22"/>
  <c r="Z40" i="22"/>
  <c r="Z37" i="22"/>
  <c r="Z28" i="22"/>
  <c r="Z19" i="22"/>
  <c r="Z16" i="22"/>
  <c r="Z10" i="22"/>
  <c r="Y22" i="22"/>
  <c r="Y352" i="22"/>
  <c r="Y340" i="22"/>
  <c r="Y334" i="22"/>
  <c r="Y331" i="22"/>
  <c r="X331" i="22"/>
  <c r="Y325" i="22"/>
  <c r="Y322" i="22"/>
  <c r="Y316" i="22"/>
  <c r="Y313" i="22"/>
  <c r="X313" i="22"/>
  <c r="Y307" i="22"/>
  <c r="X307" i="22"/>
  <c r="Y304" i="22"/>
  <c r="Y298" i="22"/>
  <c r="Y289" i="22"/>
  <c r="X289" i="22"/>
  <c r="Y286" i="22"/>
  <c r="Y280" i="22"/>
  <c r="Y277" i="22"/>
  <c r="X277" i="22"/>
  <c r="Y271" i="22"/>
  <c r="Y262" i="22"/>
  <c r="Y259" i="22"/>
  <c r="X253" i="22"/>
  <c r="Y253" i="22"/>
  <c r="Y244" i="22"/>
  <c r="X244" i="22"/>
  <c r="Y241" i="22"/>
  <c r="Y232" i="22"/>
  <c r="Y223" i="22"/>
  <c r="Y217" i="22"/>
  <c r="Y214" i="22"/>
  <c r="Y208" i="22"/>
  <c r="Y199" i="22"/>
  <c r="Y190" i="22"/>
  <c r="Y181" i="22"/>
  <c r="Y178" i="22"/>
  <c r="Y172" i="22"/>
  <c r="Y160" i="22"/>
  <c r="Y148" i="22"/>
  <c r="Y145" i="22"/>
  <c r="Y139" i="22"/>
  <c r="Y136" i="22"/>
  <c r="Y130" i="22"/>
  <c r="Y121" i="22"/>
  <c r="Y115" i="22"/>
  <c r="Y112" i="22"/>
  <c r="Y97" i="22"/>
  <c r="Y94" i="22"/>
  <c r="Y85" i="22"/>
  <c r="X85" i="22"/>
  <c r="Y76" i="22"/>
  <c r="Y70" i="22"/>
  <c r="X67" i="22"/>
  <c r="Y67" i="22"/>
  <c r="Y61" i="22"/>
  <c r="X61" i="22"/>
  <c r="Y55" i="22"/>
  <c r="X55" i="22"/>
  <c r="Y46" i="22"/>
  <c r="X37" i="22"/>
  <c r="Y37" i="22"/>
  <c r="Y28" i="22"/>
  <c r="Y16" i="22"/>
  <c r="Y10" i="22"/>
  <c r="Z250" i="22"/>
  <c r="AB318" i="22"/>
  <c r="AA318" i="22"/>
  <c r="AB12" i="22"/>
  <c r="AA12" i="22"/>
  <c r="Y49" i="22"/>
  <c r="AA213" i="22"/>
  <c r="AA345" i="22"/>
  <c r="X340" i="22"/>
  <c r="X328" i="22"/>
  <c r="X316" i="22"/>
  <c r="X304" i="22"/>
  <c r="X292" i="22"/>
  <c r="X280" i="22"/>
  <c r="X268" i="22"/>
  <c r="X256" i="22"/>
  <c r="X232" i="22"/>
  <c r="X208" i="22"/>
  <c r="X196" i="22"/>
  <c r="X184" i="22"/>
  <c r="X160" i="22"/>
  <c r="X148" i="22"/>
  <c r="X136" i="22"/>
  <c r="X112" i="22"/>
  <c r="X100" i="22"/>
  <c r="X88" i="22"/>
  <c r="X64" i="22"/>
  <c r="X52" i="22"/>
  <c r="X40" i="22"/>
  <c r="X28" i="22"/>
  <c r="X16" i="22"/>
  <c r="AA339" i="22"/>
  <c r="AA333" i="22"/>
  <c r="AA321" i="22"/>
  <c r="AA309" i="22"/>
  <c r="AA276" i="22"/>
  <c r="AA270" i="22"/>
  <c r="AA267" i="22"/>
  <c r="AA264" i="22"/>
  <c r="AA261" i="22"/>
  <c r="AA234" i="22"/>
  <c r="AA231" i="22"/>
  <c r="AA222" i="22"/>
  <c r="AA219" i="22"/>
  <c r="AA198" i="22"/>
  <c r="AA195" i="22"/>
  <c r="AA183" i="22"/>
  <c r="AA180" i="22"/>
  <c r="AA168" i="22"/>
  <c r="AA162" i="22"/>
  <c r="AA138" i="22"/>
  <c r="AA120" i="22"/>
  <c r="AA102" i="22"/>
  <c r="AA99" i="22"/>
  <c r="AA96" i="22"/>
  <c r="AA75" i="22"/>
  <c r="AA66" i="22"/>
  <c r="AA48" i="22"/>
  <c r="AA21" i="22"/>
  <c r="AA18" i="22"/>
  <c r="X25" i="22"/>
  <c r="AA27" i="22"/>
  <c r="AA144" i="22"/>
  <c r="AA189" i="22"/>
  <c r="X343" i="22"/>
  <c r="AA354" i="22"/>
  <c r="AA159" i="22"/>
  <c r="AA171" i="22"/>
  <c r="Y349" i="22"/>
  <c r="AA76" i="22"/>
  <c r="AA349" i="22"/>
  <c r="AA334" i="22"/>
  <c r="AA325" i="22"/>
  <c r="AA310" i="22"/>
  <c r="AA280" i="22"/>
  <c r="AA268" i="22"/>
  <c r="AA253" i="22"/>
  <c r="AA238" i="22"/>
  <c r="AA226" i="22"/>
  <c r="AA208" i="22"/>
  <c r="AA193" i="22"/>
  <c r="AA181" i="22"/>
  <c r="AA166" i="22"/>
  <c r="AA145" i="22"/>
  <c r="AA136" i="22"/>
  <c r="AA127" i="22"/>
  <c r="AA118" i="22"/>
  <c r="AA109" i="22"/>
  <c r="AA100" i="22"/>
  <c r="AA91" i="22"/>
  <c r="AA82" i="22"/>
  <c r="AA73" i="22"/>
  <c r="AA61" i="22"/>
  <c r="AA55" i="22"/>
  <c r="AA49" i="22"/>
  <c r="AA43" i="22"/>
  <c r="AA37" i="22"/>
  <c r="AA34" i="22"/>
  <c r="AA28" i="22"/>
  <c r="AA25" i="22"/>
  <c r="AA22" i="22"/>
  <c r="AA19" i="22"/>
  <c r="AA16" i="22"/>
  <c r="AA7" i="22"/>
  <c r="Z34" i="22"/>
  <c r="Z103" i="22"/>
  <c r="Z349" i="22"/>
  <c r="Z340" i="22"/>
  <c r="Z331" i="22"/>
  <c r="Z322" i="22"/>
  <c r="Z310" i="22"/>
  <c r="Z304" i="22"/>
  <c r="Z286" i="22"/>
  <c r="Z268" i="22"/>
  <c r="Z256" i="22"/>
  <c r="Z247" i="22"/>
  <c r="Z229" i="22"/>
  <c r="Z220" i="22"/>
  <c r="Z202" i="22"/>
  <c r="Z193" i="22"/>
  <c r="Z175" i="22"/>
  <c r="Z166" i="22"/>
  <c r="Z157" i="22"/>
  <c r="Z148" i="22"/>
  <c r="Z139" i="22"/>
  <c r="Z130" i="22"/>
  <c r="Z118" i="22"/>
  <c r="Z109" i="22"/>
  <c r="Z100" i="22"/>
  <c r="Z91" i="22"/>
  <c r="Z82" i="22"/>
  <c r="Z73" i="22"/>
  <c r="Z49" i="22"/>
  <c r="Z43" i="22"/>
  <c r="Z7" i="22"/>
  <c r="X337" i="22"/>
  <c r="Y337" i="22"/>
  <c r="Y328" i="22"/>
  <c r="Y319" i="22"/>
  <c r="X319" i="22"/>
  <c r="Y310" i="22"/>
  <c r="X301" i="22"/>
  <c r="Y301" i="22"/>
  <c r="Y292" i="22"/>
  <c r="Y283" i="22"/>
  <c r="Y265" i="22"/>
  <c r="X265" i="22"/>
  <c r="Y256" i="22"/>
  <c r="Y247" i="22"/>
  <c r="Y229" i="22"/>
  <c r="Y220" i="22"/>
  <c r="X220" i="22"/>
  <c r="Y202" i="22"/>
  <c r="Y193" i="22"/>
  <c r="Y184" i="22"/>
  <c r="Y175" i="22"/>
  <c r="Y166" i="22"/>
  <c r="Y151" i="22"/>
  <c r="Y133" i="22"/>
  <c r="Y124" i="22"/>
  <c r="X124" i="22"/>
  <c r="Y109" i="22"/>
  <c r="Y100" i="22"/>
  <c r="Y91" i="22"/>
  <c r="Y82" i="22"/>
  <c r="Y73" i="22"/>
  <c r="X73" i="22"/>
  <c r="Y64" i="22"/>
  <c r="Y43" i="22"/>
  <c r="X43" i="22"/>
  <c r="Y34" i="22"/>
  <c r="X19" i="22"/>
  <c r="Y19" i="22"/>
  <c r="Y13" i="22"/>
  <c r="D358" i="22"/>
  <c r="D356" i="22"/>
  <c r="Y7" i="22"/>
  <c r="X7" i="22"/>
  <c r="G358" i="22"/>
  <c r="X352" i="22"/>
  <c r="AA60" i="22"/>
  <c r="AA297" i="22"/>
  <c r="Y31" i="22"/>
  <c r="AA33" i="22"/>
  <c r="X172" i="22"/>
  <c r="X295" i="22"/>
  <c r="AA81" i="22"/>
  <c r="AA348" i="22"/>
  <c r="AA342" i="22"/>
  <c r="AA336" i="22"/>
  <c r="AA330" i="22"/>
  <c r="AA324" i="22"/>
  <c r="AA312" i="22"/>
  <c r="AA306" i="22"/>
  <c r="AA300" i="22"/>
  <c r="AA294" i="22"/>
  <c r="AA288" i="22"/>
  <c r="AA258" i="22"/>
  <c r="AA246" i="22"/>
  <c r="AA240" i="22"/>
  <c r="AA228" i="22"/>
  <c r="AA216" i="22"/>
  <c r="AA210" i="22"/>
  <c r="AA204" i="22"/>
  <c r="AA192" i="22"/>
  <c r="AA186" i="22"/>
  <c r="AA174" i="22"/>
  <c r="AA165" i="22"/>
  <c r="AA153" i="22"/>
  <c r="AA147" i="22"/>
  <c r="AA129" i="22"/>
  <c r="AA123" i="22"/>
  <c r="AA117" i="22"/>
  <c r="AA111" i="22"/>
  <c r="AA108" i="22"/>
  <c r="AA93" i="22"/>
  <c r="AA87" i="22"/>
  <c r="AA84" i="22"/>
  <c r="AA78" i="22"/>
  <c r="AA72" i="22"/>
  <c r="AA63" i="22"/>
  <c r="AA57" i="22"/>
  <c r="AA45" i="22"/>
  <c r="AA36" i="22"/>
  <c r="AA30" i="22"/>
  <c r="AA24" i="22"/>
  <c r="AA15" i="22"/>
  <c r="AA9" i="22"/>
  <c r="Z9" i="22"/>
  <c r="Z111" i="22"/>
  <c r="Z120" i="22"/>
  <c r="Z228" i="22"/>
  <c r="Z288" i="22"/>
  <c r="Z345" i="22"/>
  <c r="Z342" i="22"/>
  <c r="Z339" i="22"/>
  <c r="Z336" i="22"/>
  <c r="Z330" i="22"/>
  <c r="Y330" i="22"/>
  <c r="Z327" i="22"/>
  <c r="Y327" i="22"/>
  <c r="Z324" i="22"/>
  <c r="Y324" i="22"/>
  <c r="Z318" i="22"/>
  <c r="Z309" i="22"/>
  <c r="Z306" i="22"/>
  <c r="Y303" i="22"/>
  <c r="Z303" i="22"/>
  <c r="Z285" i="22"/>
  <c r="Y285" i="22"/>
  <c r="Z282" i="22"/>
  <c r="Y282" i="22"/>
  <c r="Z276" i="22"/>
  <c r="Y273" i="22"/>
  <c r="Z273" i="22"/>
  <c r="Z270" i="22"/>
  <c r="Y270" i="22"/>
  <c r="Z264" i="22"/>
  <c r="Z261" i="22"/>
  <c r="Z255" i="22"/>
  <c r="Z249" i="22"/>
  <c r="Y249" i="22"/>
  <c r="Z243" i="22"/>
  <c r="Z237" i="22"/>
  <c r="Y237" i="22"/>
  <c r="Z234" i="22"/>
  <c r="Z231" i="22"/>
  <c r="Y231" i="22"/>
  <c r="Z225" i="22"/>
  <c r="Y225" i="22"/>
  <c r="Z219" i="22"/>
  <c r="Y219" i="22"/>
  <c r="Y216" i="22"/>
  <c r="Z216" i="22"/>
  <c r="Z210" i="22"/>
  <c r="Y210" i="22"/>
  <c r="Y207" i="22"/>
  <c r="Z207" i="22"/>
  <c r="Z204" i="22"/>
  <c r="Y204" i="22"/>
  <c r="Z198" i="22"/>
  <c r="Y198" i="22"/>
  <c r="Z195" i="22"/>
  <c r="Z192" i="22"/>
  <c r="Z186" i="22"/>
  <c r="Z177" i="22"/>
  <c r="Y177" i="22"/>
  <c r="Y174" i="22"/>
  <c r="Z174" i="22"/>
  <c r="Y168" i="22"/>
  <c r="Z168" i="22"/>
  <c r="Z165" i="22"/>
  <c r="Y165" i="22"/>
  <c r="Z162" i="22"/>
  <c r="Z156" i="22"/>
  <c r="Z147" i="22"/>
  <c r="Y141" i="22"/>
  <c r="Z141" i="22"/>
  <c r="Z135" i="22"/>
  <c r="Y135" i="22"/>
  <c r="Z123" i="22"/>
  <c r="Y123" i="22"/>
  <c r="Z108" i="22"/>
  <c r="Z105" i="22"/>
  <c r="Z102" i="22"/>
  <c r="Z93" i="22"/>
  <c r="Z78" i="22"/>
  <c r="Z5" i="22"/>
  <c r="Z21" i="22"/>
  <c r="Z32" i="22"/>
  <c r="Z50" i="22"/>
  <c r="Z63" i="22"/>
  <c r="Z77" i="22"/>
  <c r="Z84" i="22"/>
  <c r="Z150" i="22"/>
  <c r="Z155" i="22"/>
  <c r="Y162" i="22"/>
  <c r="Y183" i="22"/>
  <c r="Y195" i="22"/>
  <c r="Z203" i="22"/>
  <c r="AA236" i="22"/>
  <c r="Z258" i="22"/>
  <c r="Z272" i="22"/>
  <c r="Y291" i="22"/>
  <c r="Y336" i="22"/>
  <c r="Z48" i="22"/>
  <c r="Z59" i="22"/>
  <c r="Z75" i="22"/>
  <c r="Z99" i="22"/>
  <c r="AA104" i="22"/>
  <c r="Z138" i="22"/>
  <c r="AA170" i="22"/>
  <c r="Z206" i="22"/>
  <c r="Y264" i="22"/>
  <c r="AA351" i="22"/>
  <c r="AA327" i="22"/>
  <c r="AA315" i="22"/>
  <c r="AA303" i="22"/>
  <c r="AA291" i="22"/>
  <c r="AA273" i="22"/>
  <c r="AA255" i="22"/>
  <c r="AA249" i="22"/>
  <c r="AA243" i="22"/>
  <c r="AA225" i="22"/>
  <c r="AA201" i="22"/>
  <c r="AA177" i="22"/>
  <c r="AA156" i="22"/>
  <c r="AA150" i="22"/>
  <c r="AA132" i="22"/>
  <c r="AA51" i="22"/>
  <c r="Z57" i="22"/>
  <c r="Z267" i="22"/>
  <c r="AA317" i="22"/>
  <c r="Z317" i="22"/>
  <c r="Z260" i="22"/>
  <c r="AA260" i="22"/>
  <c r="AA209" i="22"/>
  <c r="Z209" i="22"/>
  <c r="Z182" i="22"/>
  <c r="AA182" i="22"/>
  <c r="Z143" i="22"/>
  <c r="AA143" i="22"/>
  <c r="AA125" i="22"/>
  <c r="Z125" i="22"/>
  <c r="AA89" i="22"/>
  <c r="Z89" i="22"/>
  <c r="AA68" i="22"/>
  <c r="Z68" i="22"/>
  <c r="AA26" i="22"/>
  <c r="Z26" i="22"/>
  <c r="AA20" i="22"/>
  <c r="Z20" i="22"/>
  <c r="F356" i="22"/>
  <c r="Z35" i="22"/>
  <c r="Z41" i="22"/>
  <c r="AA53" i="22"/>
  <c r="Z66" i="22"/>
  <c r="Z71" i="22"/>
  <c r="AA107" i="22"/>
  <c r="Y126" i="22"/>
  <c r="Z158" i="22"/>
  <c r="Z222" i="22"/>
  <c r="Z248" i="22"/>
  <c r="Y276" i="22"/>
  <c r="Z294" i="22"/>
  <c r="Z353" i="22"/>
  <c r="Z347" i="22"/>
  <c r="Z344" i="22"/>
  <c r="Z80" i="22"/>
  <c r="Z279" i="22"/>
  <c r="Y345" i="22"/>
  <c r="Z96" i="22"/>
  <c r="Z72" i="22"/>
  <c r="Z54" i="22"/>
  <c r="Z51" i="22"/>
  <c r="Z30" i="22"/>
  <c r="E356" i="22"/>
  <c r="Z45" i="22"/>
  <c r="Z87" i="22"/>
  <c r="Y102" i="22"/>
  <c r="Y342" i="22"/>
  <c r="Y318" i="22"/>
  <c r="X346" i="22"/>
  <c r="X334" i="22"/>
  <c r="X322" i="22"/>
  <c r="X310" i="22"/>
  <c r="X298" i="22"/>
  <c r="X286" i="22"/>
  <c r="X274" i="22"/>
  <c r="X262" i="22"/>
  <c r="X250" i="22"/>
  <c r="X238" i="22"/>
  <c r="X226" i="22"/>
  <c r="X214" i="22"/>
  <c r="X202" i="22"/>
  <c r="X190" i="22"/>
  <c r="X178" i="22"/>
  <c r="X166" i="22"/>
  <c r="X154" i="22"/>
  <c r="X142" i="22"/>
  <c r="X130" i="22"/>
  <c r="X118" i="22"/>
  <c r="X106" i="22"/>
  <c r="X82" i="22"/>
  <c r="X70" i="22"/>
  <c r="X58" i="22"/>
  <c r="X46" i="22"/>
  <c r="X34" i="22"/>
  <c r="X22" i="22"/>
  <c r="X10" i="22"/>
  <c r="Z338" i="22"/>
  <c r="Y338" i="22"/>
  <c r="Z335" i="22"/>
  <c r="Z332" i="22"/>
  <c r="Y332" i="22"/>
  <c r="Z326" i="22"/>
  <c r="Z323" i="22"/>
  <c r="Z320" i="22"/>
  <c r="Z314" i="22"/>
  <c r="Z311" i="22"/>
  <c r="Z308" i="22"/>
  <c r="Z296" i="22"/>
  <c r="Z284" i="22"/>
  <c r="Z278" i="22"/>
  <c r="Y320" i="22"/>
  <c r="Z287" i="22"/>
  <c r="Z275" i="22"/>
  <c r="Y275" i="22"/>
  <c r="Z263" i="22"/>
  <c r="Z257" i="22"/>
  <c r="Z251" i="22"/>
  <c r="Y251" i="22"/>
  <c r="Z245" i="22"/>
  <c r="Y245" i="22"/>
  <c r="Z239" i="22"/>
  <c r="Z218" i="22"/>
  <c r="Z212" i="22"/>
  <c r="Z200" i="22"/>
  <c r="Z173" i="22"/>
  <c r="Z134" i="22"/>
  <c r="Z113" i="22"/>
  <c r="Z98" i="22"/>
  <c r="Z74" i="22"/>
  <c r="X325" i="22"/>
  <c r="X241" i="22"/>
  <c r="X229" i="22"/>
  <c r="X217" i="22"/>
  <c r="X205" i="22"/>
  <c r="X193" i="22"/>
  <c r="X181" i="22"/>
  <c r="X169" i="22"/>
  <c r="X157" i="22"/>
  <c r="X145" i="22"/>
  <c r="X133" i="22"/>
  <c r="X121" i="22"/>
  <c r="X109" i="22"/>
  <c r="X97" i="22"/>
  <c r="Y339" i="22"/>
  <c r="Y261" i="22"/>
  <c r="Z179" i="22"/>
  <c r="Z188" i="22"/>
  <c r="Z164" i="22"/>
  <c r="Z149" i="22"/>
  <c r="Y350" i="22"/>
  <c r="Y302" i="22"/>
  <c r="Y263" i="22"/>
  <c r="X348" i="22"/>
  <c r="X336" i="22"/>
  <c r="X324" i="22"/>
  <c r="X312" i="22"/>
  <c r="X300" i="22"/>
  <c r="X288" i="22"/>
  <c r="G356" i="22"/>
  <c r="C358" i="22"/>
  <c r="AG358" i="22" l="1"/>
  <c r="AL358" i="22"/>
  <c r="AB358" i="22"/>
  <c r="AE358" i="22"/>
  <c r="AI358" i="22"/>
  <c r="AP358" i="22"/>
  <c r="X358" i="22"/>
  <c r="AH358" i="22"/>
  <c r="AN358" i="22"/>
  <c r="AF358" i="22"/>
  <c r="AO358" i="22"/>
  <c r="AD358" i="22"/>
  <c r="Z358" i="22"/>
  <c r="AA358" i="22"/>
  <c r="AJ358" i="22"/>
  <c r="AK358" i="22"/>
  <c r="Y358" i="22"/>
  <c r="AC358" i="22"/>
  <c r="AM358" i="22"/>
  <c r="AR104" i="22"/>
  <c r="AS104" i="22" s="1"/>
  <c r="AR14" i="22"/>
  <c r="AS14" i="22" s="1"/>
  <c r="AR29" i="22"/>
  <c r="AS29" i="22" s="1"/>
  <c r="AM356" i="22"/>
  <c r="AR4" i="22"/>
  <c r="AR32" i="22"/>
  <c r="AS32" i="22" s="1"/>
  <c r="AI356" i="22"/>
  <c r="AR305" i="22"/>
  <c r="AS305" i="22" s="1"/>
  <c r="AR11" i="22"/>
  <c r="AS11" i="22" s="1"/>
  <c r="AR184" i="22"/>
  <c r="AS184" i="22" s="1"/>
  <c r="AR94" i="22"/>
  <c r="AS94" i="22" s="1"/>
  <c r="AR95" i="22"/>
  <c r="AS95" i="22" s="1"/>
  <c r="AR15" i="22"/>
  <c r="AS15" i="22" s="1"/>
  <c r="AR309" i="22"/>
  <c r="AS309" i="22" s="1"/>
  <c r="AR237" i="22"/>
  <c r="AS237" i="22" s="1"/>
  <c r="AR77" i="22"/>
  <c r="AS77" i="22" s="1"/>
  <c r="AR183" i="22"/>
  <c r="AS183" i="22" s="1"/>
  <c r="AR198" i="22"/>
  <c r="AS198" i="22" s="1"/>
  <c r="AR136" i="22"/>
  <c r="AS136" i="22" s="1"/>
  <c r="Y356" i="22"/>
  <c r="AR37" i="22"/>
  <c r="AS37" i="22" s="1"/>
  <c r="AR251" i="22"/>
  <c r="AS251" i="22" s="1"/>
  <c r="AR125" i="22"/>
  <c r="AS125" i="22" s="1"/>
  <c r="AR105" i="22"/>
  <c r="AS105" i="22" s="1"/>
  <c r="AR314" i="22"/>
  <c r="AS314" i="22" s="1"/>
  <c r="AR247" i="22"/>
  <c r="AS247" i="22" s="1"/>
  <c r="AR18" i="22"/>
  <c r="AS18" i="22" s="1"/>
  <c r="AR101" i="22"/>
  <c r="AS101" i="22" s="1"/>
  <c r="AR17" i="22"/>
  <c r="AS17" i="22" s="1"/>
  <c r="AO356" i="22"/>
  <c r="AR296" i="22"/>
  <c r="AS296" i="22" s="1"/>
  <c r="AR119" i="22"/>
  <c r="AS119" i="22" s="1"/>
  <c r="AR221" i="22"/>
  <c r="AS221" i="22" s="1"/>
  <c r="AR108" i="22"/>
  <c r="AS108" i="22" s="1"/>
  <c r="AR181" i="22"/>
  <c r="AS181" i="22" s="1"/>
  <c r="AR233" i="22"/>
  <c r="AS233" i="22" s="1"/>
  <c r="AR161" i="22"/>
  <c r="AS161" i="22" s="1"/>
  <c r="AR8" i="22"/>
  <c r="AS8" i="22" s="1"/>
  <c r="AR53" i="22"/>
  <c r="AS53" i="22" s="1"/>
  <c r="AR22" i="22"/>
  <c r="AS22" i="22" s="1"/>
  <c r="AR329" i="22"/>
  <c r="AS329" i="22" s="1"/>
  <c r="AR350" i="22"/>
  <c r="AS350" i="22" s="1"/>
  <c r="AR41" i="22"/>
  <c r="AS41" i="22" s="1"/>
  <c r="AR12" i="22"/>
  <c r="AS12" i="22" s="1"/>
  <c r="AR291" i="22"/>
  <c r="AS291" i="22" s="1"/>
  <c r="AR193" i="22"/>
  <c r="AS193" i="22" s="1"/>
  <c r="AR271" i="22"/>
  <c r="AS271" i="22" s="1"/>
  <c r="AR80" i="22"/>
  <c r="AS80" i="22" s="1"/>
  <c r="AR180" i="22"/>
  <c r="AS180" i="22" s="1"/>
  <c r="AR146" i="22"/>
  <c r="AS146" i="22" s="1"/>
  <c r="AR214" i="22"/>
  <c r="AS214" i="22" s="1"/>
  <c r="AR179" i="22"/>
  <c r="AS179" i="22" s="1"/>
  <c r="AR218" i="22"/>
  <c r="AS218" i="22" s="1"/>
  <c r="AR335" i="22"/>
  <c r="AS335" i="22" s="1"/>
  <c r="AR158" i="22"/>
  <c r="AS158" i="22" s="1"/>
  <c r="AR194" i="22"/>
  <c r="AS194" i="22" s="1"/>
  <c r="AR242" i="22"/>
  <c r="AS242" i="22" s="1"/>
  <c r="AR269" i="22"/>
  <c r="AS269" i="22" s="1"/>
  <c r="AR86" i="22"/>
  <c r="AS86" i="22" s="1"/>
  <c r="AR208" i="22"/>
  <c r="AS208" i="22" s="1"/>
  <c r="AR258" i="22"/>
  <c r="AS258" i="22" s="1"/>
  <c r="AR301" i="22"/>
  <c r="AS301" i="22" s="1"/>
  <c r="AR164" i="22"/>
  <c r="AS164" i="22" s="1"/>
  <c r="AR299" i="22"/>
  <c r="AS299" i="22" s="1"/>
  <c r="AR92" i="22"/>
  <c r="AS92" i="22" s="1"/>
  <c r="AR140" i="22"/>
  <c r="AS140" i="22" s="1"/>
  <c r="AF356" i="22"/>
  <c r="AR79" i="22"/>
  <c r="AS79" i="22" s="1"/>
  <c r="AR227" i="22"/>
  <c r="AS227" i="22" s="1"/>
  <c r="AR68" i="22"/>
  <c r="AS68" i="22" s="1"/>
  <c r="AR274" i="22"/>
  <c r="AS274" i="22" s="1"/>
  <c r="AR284" i="22"/>
  <c r="AS284" i="22" s="1"/>
  <c r="AR308" i="22"/>
  <c r="AS308" i="22" s="1"/>
  <c r="AR59" i="22"/>
  <c r="AS59" i="22" s="1"/>
  <c r="AR353" i="22"/>
  <c r="AS353" i="22" s="1"/>
  <c r="AR97" i="22"/>
  <c r="AS97" i="22" s="1"/>
  <c r="AR67" i="22"/>
  <c r="AS67" i="22" s="1"/>
  <c r="AR292" i="22"/>
  <c r="AS292" i="22" s="1"/>
  <c r="AR71" i="22"/>
  <c r="AS71" i="22" s="1"/>
  <c r="AR281" i="22"/>
  <c r="AS281" i="22" s="1"/>
  <c r="AR56" i="22"/>
  <c r="AS56" i="22" s="1"/>
  <c r="AR128" i="22"/>
  <c r="AS128" i="22" s="1"/>
  <c r="AR116" i="22"/>
  <c r="AS116" i="22" s="1"/>
  <c r="AR272" i="22"/>
  <c r="AS272" i="22" s="1"/>
  <c r="AR137" i="22"/>
  <c r="AS137" i="22" s="1"/>
  <c r="AR278" i="22"/>
  <c r="AS278" i="22" s="1"/>
  <c r="AR286" i="22"/>
  <c r="AS286" i="22" s="1"/>
  <c r="AR39" i="22"/>
  <c r="AS39" i="22" s="1"/>
  <c r="AR321" i="22"/>
  <c r="AS321" i="22" s="1"/>
  <c r="AR197" i="22"/>
  <c r="AS197" i="22" s="1"/>
  <c r="AR230" i="22"/>
  <c r="AS230" i="22" s="1"/>
  <c r="AR13" i="22"/>
  <c r="AS13" i="22" s="1"/>
  <c r="AR293" i="22"/>
  <c r="AS293" i="22" s="1"/>
  <c r="AR65" i="22"/>
  <c r="AS65" i="22" s="1"/>
  <c r="AR257" i="22"/>
  <c r="AS257" i="22" s="1"/>
  <c r="AR23" i="22"/>
  <c r="AS23" i="22" s="1"/>
  <c r="AR83" i="22"/>
  <c r="AS83" i="22" s="1"/>
  <c r="AR224" i="22"/>
  <c r="AS224" i="22" s="1"/>
  <c r="AR69" i="22"/>
  <c r="AS69" i="22" s="1"/>
  <c r="AR36" i="22"/>
  <c r="AS36" i="22" s="1"/>
  <c r="AR52" i="22"/>
  <c r="AS52" i="22" s="1"/>
  <c r="AJ356" i="22"/>
  <c r="AR9" i="22"/>
  <c r="AS9" i="22" s="1"/>
  <c r="AR139" i="22"/>
  <c r="AS139" i="22" s="1"/>
  <c r="AR207" i="22"/>
  <c r="AS207" i="22" s="1"/>
  <c r="AR103" i="22"/>
  <c r="AS103" i="22" s="1"/>
  <c r="AR344" i="22"/>
  <c r="AS344" i="22" s="1"/>
  <c r="AR85" i="22"/>
  <c r="AS85" i="22" s="1"/>
  <c r="AR90" i="22"/>
  <c r="AS90" i="22" s="1"/>
  <c r="AR45" i="22"/>
  <c r="AS45" i="22" s="1"/>
  <c r="AR185" i="22"/>
  <c r="AS185" i="22" s="1"/>
  <c r="AR307" i="22"/>
  <c r="AS307" i="22" s="1"/>
  <c r="AR44" i="22"/>
  <c r="AS44" i="22" s="1"/>
  <c r="AR277" i="22"/>
  <c r="AS277" i="22" s="1"/>
  <c r="AR62" i="22"/>
  <c r="AS62" i="22" s="1"/>
  <c r="AR26" i="22"/>
  <c r="AS26" i="22" s="1"/>
  <c r="AR152" i="22"/>
  <c r="AS152" i="22" s="1"/>
  <c r="AL356" i="22"/>
  <c r="AR317" i="22"/>
  <c r="AS317" i="22" s="1"/>
  <c r="AR289" i="22"/>
  <c r="AS289" i="22" s="1"/>
  <c r="AR298" i="22"/>
  <c r="AS298" i="22" s="1"/>
  <c r="AR241" i="22"/>
  <c r="AS241" i="22" s="1"/>
  <c r="AR54" i="22"/>
  <c r="AS54" i="22" s="1"/>
  <c r="AR55" i="22"/>
  <c r="AS55" i="22" s="1"/>
  <c r="AR316" i="22"/>
  <c r="AS316" i="22" s="1"/>
  <c r="AR328" i="22"/>
  <c r="AS328" i="22" s="1"/>
  <c r="AR341" i="22"/>
  <c r="AS341" i="22" s="1"/>
  <c r="AG356" i="22"/>
  <c r="AR110" i="22"/>
  <c r="AS110" i="22" s="1"/>
  <c r="AR6" i="22"/>
  <c r="AS6" i="22" s="1"/>
  <c r="AR31" i="22"/>
  <c r="AS31" i="22" s="1"/>
  <c r="AR47" i="22"/>
  <c r="AS47" i="22" s="1"/>
  <c r="AC356" i="22"/>
  <c r="AR115" i="22"/>
  <c r="AS115" i="22" s="1"/>
  <c r="AR42" i="22"/>
  <c r="AS42" i="22" s="1"/>
  <c r="AR260" i="22"/>
  <c r="AS260" i="22" s="1"/>
  <c r="AR169" i="22"/>
  <c r="AS169" i="22" s="1"/>
  <c r="AR155" i="22"/>
  <c r="AS155" i="22" s="1"/>
  <c r="AR131" i="22"/>
  <c r="AS131" i="22" s="1"/>
  <c r="AR132" i="22"/>
  <c r="AS132" i="22" s="1"/>
  <c r="AR212" i="22"/>
  <c r="AS212" i="22" s="1"/>
  <c r="AR48" i="22"/>
  <c r="AS48" i="22" s="1"/>
  <c r="AR333" i="22"/>
  <c r="AS333" i="22" s="1"/>
  <c r="AR245" i="22"/>
  <c r="AS245" i="22" s="1"/>
  <c r="AR275" i="22"/>
  <c r="AS275" i="22" s="1"/>
  <c r="AR114" i="22"/>
  <c r="AS114" i="22" s="1"/>
  <c r="AR266" i="22"/>
  <c r="AS266" i="22" s="1"/>
  <c r="AR98" i="22"/>
  <c r="AS98" i="22" s="1"/>
  <c r="AR176" i="22"/>
  <c r="AS176" i="22" s="1"/>
  <c r="AR187" i="22"/>
  <c r="AS187" i="22" s="1"/>
  <c r="AR243" i="22"/>
  <c r="AS243" i="22" s="1"/>
  <c r="AR240" i="22"/>
  <c r="AS240" i="22" s="1"/>
  <c r="AR348" i="22"/>
  <c r="AS348" i="22" s="1"/>
  <c r="AR149" i="22"/>
  <c r="AS149" i="22" s="1"/>
  <c r="AR113" i="22"/>
  <c r="AS113" i="22" s="1"/>
  <c r="X356" i="22"/>
  <c r="AR195" i="22"/>
  <c r="AS195" i="22" s="1"/>
  <c r="AR246" i="22"/>
  <c r="AS246" i="22" s="1"/>
  <c r="AR81" i="22"/>
  <c r="AS81" i="22" s="1"/>
  <c r="AR16" i="22"/>
  <c r="AS16" i="22" s="1"/>
  <c r="AR122" i="22"/>
  <c r="AS122" i="22" s="1"/>
  <c r="AR320" i="22"/>
  <c r="AS320" i="22" s="1"/>
  <c r="AR89" i="22"/>
  <c r="AS89" i="22" s="1"/>
  <c r="AR129" i="22"/>
  <c r="AS129" i="22" s="1"/>
  <c r="AR160" i="22"/>
  <c r="AS160" i="22" s="1"/>
  <c r="AR232" i="22"/>
  <c r="AS232" i="22" s="1"/>
  <c r="AR171" i="22"/>
  <c r="AS171" i="22" s="1"/>
  <c r="AR211" i="22"/>
  <c r="AS211" i="22" s="1"/>
  <c r="AR204" i="22"/>
  <c r="AS204" i="22" s="1"/>
  <c r="AR63" i="22"/>
  <c r="AS63" i="22" s="1"/>
  <c r="AR153" i="22"/>
  <c r="AS153" i="22" s="1"/>
  <c r="AR159" i="22"/>
  <c r="AS159" i="22" s="1"/>
  <c r="AR196" i="22"/>
  <c r="AS196" i="22" s="1"/>
  <c r="AR121" i="22"/>
  <c r="AS121" i="22" s="1"/>
  <c r="AR340" i="22"/>
  <c r="AS340" i="22" s="1"/>
  <c r="AR352" i="22"/>
  <c r="AS352" i="22" s="1"/>
  <c r="AR325" i="22"/>
  <c r="AS325" i="22" s="1"/>
  <c r="AR35" i="22"/>
  <c r="AS35" i="22" s="1"/>
  <c r="AR238" i="22"/>
  <c r="AS238" i="22" s="1"/>
  <c r="AR231" i="22"/>
  <c r="AS231" i="22" s="1"/>
  <c r="AR112" i="22"/>
  <c r="AS112" i="22" s="1"/>
  <c r="AR346" i="22"/>
  <c r="AS346" i="22" s="1"/>
  <c r="AR311" i="22"/>
  <c r="AS311" i="22" s="1"/>
  <c r="AR302" i="22"/>
  <c r="AS302" i="22" s="1"/>
  <c r="AR276" i="22"/>
  <c r="AS276" i="22" s="1"/>
  <c r="AR120" i="22"/>
  <c r="AS120" i="22" s="1"/>
  <c r="AR174" i="22"/>
  <c r="AS174" i="22" s="1"/>
  <c r="AR33" i="22"/>
  <c r="AS33" i="22" s="1"/>
  <c r="AR100" i="22"/>
  <c r="AS100" i="22" s="1"/>
  <c r="AR40" i="22"/>
  <c r="AS40" i="22" s="1"/>
  <c r="AR199" i="22"/>
  <c r="AS199" i="22" s="1"/>
  <c r="AR313" i="22"/>
  <c r="AS313" i="22" s="1"/>
  <c r="AR76" i="22"/>
  <c r="AS76" i="22" s="1"/>
  <c r="AR163" i="22"/>
  <c r="AS163" i="22" s="1"/>
  <c r="AR215" i="22"/>
  <c r="AS215" i="22" s="1"/>
  <c r="AR248" i="22"/>
  <c r="AS248" i="22" s="1"/>
  <c r="AR315" i="22"/>
  <c r="AS315" i="22" s="1"/>
  <c r="AR256" i="22"/>
  <c r="AS256" i="22" s="1"/>
  <c r="AR25" i="22"/>
  <c r="AS25" i="22" s="1"/>
  <c r="AR189" i="22"/>
  <c r="AS189" i="22" s="1"/>
  <c r="AR172" i="22"/>
  <c r="AS172" i="22" s="1"/>
  <c r="AR191" i="22"/>
  <c r="AS191" i="22" s="1"/>
  <c r="AR202" i="22"/>
  <c r="AS202" i="22" s="1"/>
  <c r="AR150" i="22"/>
  <c r="AS150" i="22" s="1"/>
  <c r="AR135" i="22"/>
  <c r="AS135" i="22" s="1"/>
  <c r="AR297" i="22"/>
  <c r="AS297" i="22" s="1"/>
  <c r="AR7" i="22"/>
  <c r="AS7" i="22" s="1"/>
  <c r="AR280" i="22"/>
  <c r="AS280" i="22" s="1"/>
  <c r="AR167" i="22"/>
  <c r="AS167" i="22" s="1"/>
  <c r="AK356" i="22"/>
  <c r="AR58" i="22"/>
  <c r="AS58" i="22" s="1"/>
  <c r="AR345" i="22"/>
  <c r="AS345" i="22" s="1"/>
  <c r="AR351" i="22"/>
  <c r="AS351" i="22" s="1"/>
  <c r="AR50" i="22"/>
  <c r="AS50" i="22" s="1"/>
  <c r="AR324" i="22"/>
  <c r="AS324" i="22" s="1"/>
  <c r="AR151" i="22"/>
  <c r="AS151" i="22" s="1"/>
  <c r="AR34" i="22"/>
  <c r="AS34" i="22" s="1"/>
  <c r="AR127" i="22"/>
  <c r="AS127" i="22" s="1"/>
  <c r="AR27" i="22"/>
  <c r="AS27" i="22" s="1"/>
  <c r="AR38" i="22"/>
  <c r="AS38" i="22" s="1"/>
  <c r="AR339" i="22"/>
  <c r="AS339" i="22" s="1"/>
  <c r="AR239" i="22"/>
  <c r="AS239" i="22" s="1"/>
  <c r="AR142" i="22"/>
  <c r="AS142" i="22" s="1"/>
  <c r="AR319" i="22"/>
  <c r="AS319" i="22" s="1"/>
  <c r="AR267" i="22"/>
  <c r="AS267" i="22" s="1"/>
  <c r="AR75" i="22"/>
  <c r="AS75" i="22" s="1"/>
  <c r="AR213" i="22"/>
  <c r="AS213" i="22" s="1"/>
  <c r="AR263" i="22"/>
  <c r="AS263" i="22" s="1"/>
  <c r="AR51" i="22"/>
  <c r="AS51" i="22" s="1"/>
  <c r="AR294" i="22"/>
  <c r="AS294" i="22" s="1"/>
  <c r="AR354" i="22"/>
  <c r="AS354" i="22" s="1"/>
  <c r="AR254" i="22"/>
  <c r="AS254" i="22" s="1"/>
  <c r="AR168" i="22"/>
  <c r="AS168" i="22" s="1"/>
  <c r="AR300" i="22"/>
  <c r="AS300" i="22" s="1"/>
  <c r="AR234" i="22"/>
  <c r="AS234" i="22" s="1"/>
  <c r="AR295" i="22"/>
  <c r="AS295" i="22" s="1"/>
  <c r="AR182" i="22"/>
  <c r="AS182" i="22" s="1"/>
  <c r="AR84" i="22"/>
  <c r="AS84" i="22" s="1"/>
  <c r="AR124" i="22"/>
  <c r="AS124" i="22" s="1"/>
  <c r="AR337" i="22"/>
  <c r="AS337" i="22" s="1"/>
  <c r="AR61" i="22"/>
  <c r="AS61" i="22" s="1"/>
  <c r="AR290" i="22"/>
  <c r="AS290" i="22" s="1"/>
  <c r="AB356" i="22"/>
  <c r="AR327" i="22"/>
  <c r="AS327" i="22" s="1"/>
  <c r="AR282" i="22"/>
  <c r="AS282" i="22" s="1"/>
  <c r="AR310" i="22"/>
  <c r="AS310" i="22" s="1"/>
  <c r="AR144" i="22"/>
  <c r="AS144" i="22" s="1"/>
  <c r="AR264" i="22"/>
  <c r="AS264" i="22" s="1"/>
  <c r="AR252" i="22"/>
  <c r="AS252" i="22" s="1"/>
  <c r="AR323" i="22"/>
  <c r="AS323" i="22" s="1"/>
  <c r="AR209" i="22"/>
  <c r="AS209" i="22" s="1"/>
  <c r="AR177" i="22"/>
  <c r="AS177" i="22" s="1"/>
  <c r="AR210" i="22"/>
  <c r="AS210" i="22" s="1"/>
  <c r="AR330" i="22"/>
  <c r="AS330" i="22" s="1"/>
  <c r="AR60" i="22"/>
  <c r="AS60" i="22" s="1"/>
  <c r="AR223" i="22"/>
  <c r="AS223" i="22" s="1"/>
  <c r="AR88" i="22"/>
  <c r="AS88" i="22" s="1"/>
  <c r="AD356" i="22"/>
  <c r="AH356" i="22"/>
  <c r="AR66" i="22"/>
  <c r="AS66" i="22" s="1"/>
  <c r="AR347" i="22"/>
  <c r="AS347" i="22" s="1"/>
  <c r="AR343" i="22"/>
  <c r="AS343" i="22" s="1"/>
  <c r="AR102" i="22"/>
  <c r="AS102" i="22" s="1"/>
  <c r="AR20" i="22"/>
  <c r="AS20" i="22" s="1"/>
  <c r="AR173" i="22"/>
  <c r="AS173" i="22" s="1"/>
  <c r="AR326" i="22"/>
  <c r="AS326" i="22" s="1"/>
  <c r="AR126" i="22"/>
  <c r="AS126" i="22" s="1"/>
  <c r="AR201" i="22"/>
  <c r="AS201" i="22" s="1"/>
  <c r="AR206" i="22"/>
  <c r="AS206" i="22" s="1"/>
  <c r="AR236" i="22"/>
  <c r="AS236" i="22" s="1"/>
  <c r="AR21" i="22"/>
  <c r="AS21" i="22" s="1"/>
  <c r="AR141" i="22"/>
  <c r="AS141" i="22" s="1"/>
  <c r="AR216" i="22"/>
  <c r="AS216" i="22" s="1"/>
  <c r="AR249" i="22"/>
  <c r="AS249" i="22" s="1"/>
  <c r="AR285" i="22"/>
  <c r="AS285" i="22" s="1"/>
  <c r="AR24" i="22"/>
  <c r="AS24" i="22" s="1"/>
  <c r="AR111" i="22"/>
  <c r="AS111" i="22" s="1"/>
  <c r="AR145" i="22"/>
  <c r="AS145" i="22" s="1"/>
  <c r="AR304" i="22"/>
  <c r="AS304" i="22" s="1"/>
  <c r="AN356" i="22"/>
  <c r="AR205" i="22"/>
  <c r="AS205" i="22" s="1"/>
  <c r="AP356" i="22"/>
  <c r="AR338" i="22"/>
  <c r="AS338" i="22" s="1"/>
  <c r="AR273" i="22"/>
  <c r="AS273" i="22" s="1"/>
  <c r="AR279" i="22"/>
  <c r="AS279" i="22" s="1"/>
  <c r="AR57" i="22"/>
  <c r="AS57" i="22" s="1"/>
  <c r="AR235" i="22"/>
  <c r="AS235" i="22" s="1"/>
  <c r="AR74" i="22"/>
  <c r="AS74" i="22" s="1"/>
  <c r="AR188" i="22"/>
  <c r="AS188" i="22" s="1"/>
  <c r="AR200" i="22"/>
  <c r="AS200" i="22" s="1"/>
  <c r="AR287" i="22"/>
  <c r="AS287" i="22" s="1"/>
  <c r="AR332" i="22"/>
  <c r="AS332" i="22" s="1"/>
  <c r="AR106" i="22"/>
  <c r="AS106" i="22" s="1"/>
  <c r="AR107" i="22"/>
  <c r="AS107" i="22" s="1"/>
  <c r="AR170" i="22"/>
  <c r="AS170" i="22" s="1"/>
  <c r="AR203" i="22"/>
  <c r="AS203" i="22" s="1"/>
  <c r="AR5" i="22"/>
  <c r="AS5" i="22" s="1"/>
  <c r="AR147" i="22"/>
  <c r="AS147" i="22" s="1"/>
  <c r="AR219" i="22"/>
  <c r="AS219" i="22" s="1"/>
  <c r="AR255" i="22"/>
  <c r="AS255" i="22" s="1"/>
  <c r="AR117" i="22"/>
  <c r="AS117" i="22" s="1"/>
  <c r="AR228" i="22"/>
  <c r="AS228" i="22" s="1"/>
  <c r="AR73" i="22"/>
  <c r="AS73" i="22" s="1"/>
  <c r="AR349" i="22"/>
  <c r="AS349" i="22" s="1"/>
  <c r="AR259" i="22"/>
  <c r="AS259" i="22" s="1"/>
  <c r="AR72" i="22"/>
  <c r="AS72" i="22" s="1"/>
  <c r="AR133" i="22"/>
  <c r="AS133" i="22" s="1"/>
  <c r="AR64" i="22"/>
  <c r="AS64" i="22" s="1"/>
  <c r="AR134" i="22"/>
  <c r="AS134" i="22" s="1"/>
  <c r="AR70" i="22"/>
  <c r="AS70" i="22" s="1"/>
  <c r="AR318" i="22"/>
  <c r="AS318" i="22" s="1"/>
  <c r="AR288" i="22"/>
  <c r="AS288" i="22" s="1"/>
  <c r="AR283" i="22"/>
  <c r="AS283" i="22" s="1"/>
  <c r="AR87" i="22"/>
  <c r="AS87" i="22" s="1"/>
  <c r="AR192" i="22"/>
  <c r="AS192" i="22" s="1"/>
  <c r="AR250" i="22"/>
  <c r="AS250" i="22" s="1"/>
  <c r="AR186" i="22"/>
  <c r="AS186" i="22" s="1"/>
  <c r="AR312" i="22"/>
  <c r="AS312" i="22" s="1"/>
  <c r="AR118" i="22"/>
  <c r="AS118" i="22" s="1"/>
  <c r="AR262" i="22"/>
  <c r="AS262" i="22" s="1"/>
  <c r="AR130" i="22"/>
  <c r="AS130" i="22" s="1"/>
  <c r="AR138" i="22"/>
  <c r="AS138" i="22" s="1"/>
  <c r="AR78" i="22"/>
  <c r="AS78" i="22" s="1"/>
  <c r="AR156" i="22"/>
  <c r="AS156" i="22" s="1"/>
  <c r="AR244" i="22"/>
  <c r="AS244" i="22" s="1"/>
  <c r="AR334" i="22"/>
  <c r="AS334" i="22" s="1"/>
  <c r="AR19" i="22"/>
  <c r="AS19" i="22" s="1"/>
  <c r="AR222" i="22"/>
  <c r="AS222" i="22" s="1"/>
  <c r="AR265" i="22"/>
  <c r="AS265" i="22" s="1"/>
  <c r="AR229" i="22"/>
  <c r="AS229" i="22" s="1"/>
  <c r="AR93" i="22"/>
  <c r="AS93" i="22" s="1"/>
  <c r="AR225" i="22"/>
  <c r="AS225" i="22" s="1"/>
  <c r="AR306" i="22"/>
  <c r="AS306" i="22" s="1"/>
  <c r="AR154" i="22"/>
  <c r="AS154" i="22" s="1"/>
  <c r="AR30" i="22"/>
  <c r="AS30" i="22" s="1"/>
  <c r="AR99" i="22"/>
  <c r="AS99" i="22" s="1"/>
  <c r="AR165" i="22"/>
  <c r="AS165" i="22" s="1"/>
  <c r="AR270" i="22"/>
  <c r="AS270" i="22" s="1"/>
  <c r="AR91" i="22"/>
  <c r="AS91" i="22" s="1"/>
  <c r="AR220" i="22"/>
  <c r="AS220" i="22" s="1"/>
  <c r="AR178" i="22"/>
  <c r="AS178" i="22" s="1"/>
  <c r="AR175" i="22"/>
  <c r="AS175" i="22" s="1"/>
  <c r="AR166" i="22"/>
  <c r="AS166" i="22" s="1"/>
  <c r="AR303" i="22"/>
  <c r="AS303" i="22" s="1"/>
  <c r="AR342" i="22"/>
  <c r="AS342" i="22" s="1"/>
  <c r="AR162" i="22"/>
  <c r="AS162" i="22" s="1"/>
  <c r="AR46" i="22"/>
  <c r="AS46" i="22" s="1"/>
  <c r="AR157" i="22"/>
  <c r="AS157" i="22" s="1"/>
  <c r="Z356" i="22"/>
  <c r="AA356" i="22"/>
  <c r="AR143" i="22"/>
  <c r="AS143" i="22" s="1"/>
  <c r="AR226" i="22"/>
  <c r="AS226" i="22" s="1"/>
  <c r="AR123" i="22"/>
  <c r="AS123" i="22" s="1"/>
  <c r="AR28" i="22"/>
  <c r="AS28" i="22" s="1"/>
  <c r="AR253" i="22"/>
  <c r="AS253" i="22" s="1"/>
  <c r="AR82" i="22"/>
  <c r="AS82" i="22" s="1"/>
  <c r="AR96" i="22"/>
  <c r="AS96" i="22" s="1"/>
  <c r="AR336" i="22"/>
  <c r="AS336" i="22" s="1"/>
  <c r="AR49" i="22"/>
  <c r="AS49" i="22" s="1"/>
  <c r="AR190" i="22"/>
  <c r="AS190" i="22" s="1"/>
  <c r="AR268" i="22"/>
  <c r="AS268" i="22" s="1"/>
  <c r="AR261" i="22"/>
  <c r="AS261" i="22" s="1"/>
  <c r="AR217" i="22"/>
  <c r="AS217" i="22" s="1"/>
  <c r="AR43" i="22"/>
  <c r="AS43" i="22" s="1"/>
  <c r="AR322" i="22"/>
  <c r="AS322" i="22" s="1"/>
  <c r="AR109" i="22"/>
  <c r="AS109" i="22" s="1"/>
  <c r="AR148" i="22"/>
  <c r="AS148" i="22" s="1"/>
  <c r="AR10" i="22"/>
  <c r="AS10" i="22" s="1"/>
  <c r="AR331" i="22"/>
  <c r="AS331" i="22" s="1"/>
  <c r="AS4" i="22" l="1"/>
  <c r="AS358" i="22" s="1"/>
  <c r="AR358" i="22"/>
  <c r="AR356" i="22"/>
  <c r="AS356" i="22" s="1"/>
  <c r="AS357" i="22"/>
  <c r="AF10" i="6" l="1"/>
  <c r="P358" i="6" l="1"/>
  <c r="G335" i="6"/>
  <c r="Q360" i="6"/>
  <c r="G8" i="6" l="1"/>
  <c r="G113" i="6" l="1"/>
  <c r="AE336" i="6" l="1"/>
  <c r="AE107" i="6"/>
  <c r="AF107" i="6" s="1"/>
  <c r="AO365" i="6"/>
  <c r="I8" i="6"/>
  <c r="J8" i="6" s="1"/>
  <c r="H8" i="6"/>
  <c r="D360" i="6"/>
  <c r="I311" i="6" l="1"/>
  <c r="V360" i="22" l="1"/>
  <c r="V361" i="22" s="1"/>
  <c r="AP360" i="22"/>
  <c r="AP361" i="22" s="1"/>
  <c r="AE8" i="6"/>
  <c r="AF8" i="6" s="1"/>
  <c r="K8" i="6" l="1"/>
  <c r="AC8" i="6" s="1"/>
  <c r="AD8" i="6" l="1"/>
  <c r="AG8" i="6" s="1"/>
  <c r="AN8" i="6" s="1"/>
  <c r="AE360" i="22" l="1"/>
  <c r="AE361" i="22" s="1"/>
  <c r="AK360" i="22"/>
  <c r="AK361" i="22" s="1"/>
  <c r="X360" i="22"/>
  <c r="X361" i="22" s="1"/>
  <c r="AJ360" i="22"/>
  <c r="AJ361" i="22" s="1"/>
  <c r="AL360" i="22"/>
  <c r="AL361" i="22" s="1"/>
  <c r="AF360" i="22"/>
  <c r="AF361" i="22" s="1"/>
  <c r="AD360" i="22"/>
  <c r="AD361" i="22" s="1"/>
  <c r="AC360" i="22"/>
  <c r="AC361" i="22" s="1"/>
  <c r="AB360" i="22"/>
  <c r="AB361" i="22" s="1"/>
  <c r="AA360" i="22"/>
  <c r="AA361" i="22" s="1"/>
  <c r="Z360" i="22"/>
  <c r="Z361" i="22" s="1"/>
  <c r="Y360" i="22"/>
  <c r="Y361" i="22" s="1"/>
  <c r="AI360" i="22"/>
  <c r="AI361" i="22" s="1"/>
  <c r="AO360" i="22"/>
  <c r="AO361" i="22" s="1"/>
  <c r="AH360" i="22"/>
  <c r="AH361" i="22" s="1"/>
  <c r="AN360" i="22"/>
  <c r="AN361" i="22" s="1"/>
  <c r="AG360" i="22"/>
  <c r="AG361" i="22" s="1"/>
  <c r="AM360" i="22"/>
  <c r="AM361" i="22" s="1"/>
  <c r="AK360" i="6" l="1"/>
  <c r="AR360" i="22"/>
  <c r="AR361" i="22" s="1"/>
  <c r="AQ360" i="6"/>
  <c r="AS360" i="22" l="1"/>
  <c r="AS361" i="22" s="1"/>
  <c r="AB360" i="6"/>
  <c r="Z360" i="6"/>
  <c r="Y360" i="6"/>
  <c r="X360" i="6"/>
  <c r="O360" i="6"/>
  <c r="N360" i="6"/>
  <c r="M360" i="6"/>
  <c r="L360" i="6"/>
  <c r="F360" i="6"/>
  <c r="E360" i="6"/>
  <c r="AP8" i="6" l="1"/>
  <c r="AR8" i="6"/>
  <c r="N360" i="22"/>
  <c r="N361" i="22" s="1"/>
  <c r="O360" i="22"/>
  <c r="O361" i="22" s="1"/>
  <c r="P360" i="22"/>
  <c r="P361" i="22" s="1"/>
  <c r="Q360" i="22"/>
  <c r="Q361" i="22" s="1"/>
  <c r="R360" i="22"/>
  <c r="R361" i="22" s="1"/>
  <c r="S360" i="22"/>
  <c r="S361" i="22" s="1"/>
  <c r="T360" i="22"/>
  <c r="T361" i="22" s="1"/>
  <c r="U360" i="22"/>
  <c r="U361" i="22" s="1"/>
  <c r="AU8" i="6" l="1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I358" i="6"/>
  <c r="G358" i="6"/>
  <c r="I357" i="6"/>
  <c r="G357" i="6"/>
  <c r="I356" i="6"/>
  <c r="G356" i="6"/>
  <c r="I355" i="6"/>
  <c r="G355" i="6"/>
  <c r="I354" i="6"/>
  <c r="G354" i="6"/>
  <c r="I353" i="6"/>
  <c r="G353" i="6"/>
  <c r="I352" i="6"/>
  <c r="G352" i="6"/>
  <c r="I351" i="6"/>
  <c r="G351" i="6"/>
  <c r="I350" i="6"/>
  <c r="G350" i="6"/>
  <c r="I349" i="6"/>
  <c r="G349" i="6"/>
  <c r="I348" i="6"/>
  <c r="G348" i="6"/>
  <c r="I347" i="6"/>
  <c r="G347" i="6"/>
  <c r="I346" i="6"/>
  <c r="G346" i="6"/>
  <c r="I345" i="6"/>
  <c r="G345" i="6"/>
  <c r="I344" i="6"/>
  <c r="G344" i="6"/>
  <c r="I343" i="6"/>
  <c r="G343" i="6"/>
  <c r="I342" i="6"/>
  <c r="G342" i="6"/>
  <c r="I341" i="6"/>
  <c r="G341" i="6"/>
  <c r="I340" i="6"/>
  <c r="G340" i="6"/>
  <c r="I339" i="6"/>
  <c r="G339" i="6"/>
  <c r="I338" i="6"/>
  <c r="G338" i="6"/>
  <c r="I337" i="6"/>
  <c r="G337" i="6"/>
  <c r="I336" i="6"/>
  <c r="G336" i="6"/>
  <c r="I335" i="6"/>
  <c r="I334" i="6"/>
  <c r="G334" i="6"/>
  <c r="I333" i="6"/>
  <c r="G333" i="6"/>
  <c r="I332" i="6"/>
  <c r="G332" i="6"/>
  <c r="I331" i="6"/>
  <c r="G331" i="6"/>
  <c r="I330" i="6"/>
  <c r="G330" i="6"/>
  <c r="I329" i="6"/>
  <c r="G329" i="6"/>
  <c r="I328" i="6"/>
  <c r="G328" i="6"/>
  <c r="I327" i="6"/>
  <c r="G327" i="6"/>
  <c r="I326" i="6"/>
  <c r="G326" i="6"/>
  <c r="I325" i="6"/>
  <c r="G325" i="6"/>
  <c r="I324" i="6"/>
  <c r="G324" i="6"/>
  <c r="I323" i="6"/>
  <c r="G323" i="6"/>
  <c r="I322" i="6"/>
  <c r="G322" i="6"/>
  <c r="I321" i="6"/>
  <c r="G321" i="6"/>
  <c r="I320" i="6"/>
  <c r="G320" i="6"/>
  <c r="I319" i="6"/>
  <c r="G319" i="6"/>
  <c r="I318" i="6"/>
  <c r="G318" i="6"/>
  <c r="I317" i="6"/>
  <c r="G317" i="6"/>
  <c r="I316" i="6"/>
  <c r="G316" i="6"/>
  <c r="I315" i="6"/>
  <c r="G315" i="6"/>
  <c r="I314" i="6"/>
  <c r="G314" i="6"/>
  <c r="I313" i="6"/>
  <c r="G313" i="6"/>
  <c r="I312" i="6"/>
  <c r="G312" i="6"/>
  <c r="G311" i="6"/>
  <c r="I310" i="6"/>
  <c r="G310" i="6"/>
  <c r="I309" i="6"/>
  <c r="G309" i="6"/>
  <c r="I308" i="6"/>
  <c r="G308" i="6"/>
  <c r="I307" i="6"/>
  <c r="G307" i="6"/>
  <c r="I306" i="6"/>
  <c r="G306" i="6"/>
  <c r="I305" i="6"/>
  <c r="G305" i="6"/>
  <c r="I304" i="6"/>
  <c r="G304" i="6"/>
  <c r="I303" i="6"/>
  <c r="G303" i="6"/>
  <c r="I302" i="6"/>
  <c r="G302" i="6"/>
  <c r="I301" i="6"/>
  <c r="G301" i="6"/>
  <c r="I300" i="6"/>
  <c r="G300" i="6"/>
  <c r="I299" i="6"/>
  <c r="G299" i="6"/>
  <c r="I298" i="6"/>
  <c r="G298" i="6"/>
  <c r="I297" i="6"/>
  <c r="G297" i="6"/>
  <c r="I296" i="6"/>
  <c r="G296" i="6"/>
  <c r="I295" i="6"/>
  <c r="G295" i="6"/>
  <c r="I294" i="6"/>
  <c r="G294" i="6"/>
  <c r="I293" i="6"/>
  <c r="G293" i="6"/>
  <c r="I292" i="6"/>
  <c r="G292" i="6"/>
  <c r="I291" i="6"/>
  <c r="G291" i="6"/>
  <c r="I290" i="6"/>
  <c r="G290" i="6"/>
  <c r="I289" i="6"/>
  <c r="G289" i="6"/>
  <c r="I288" i="6"/>
  <c r="G288" i="6"/>
  <c r="I287" i="6"/>
  <c r="G287" i="6"/>
  <c r="I286" i="6"/>
  <c r="G286" i="6"/>
  <c r="I285" i="6"/>
  <c r="G285" i="6"/>
  <c r="I284" i="6"/>
  <c r="G284" i="6"/>
  <c r="I283" i="6"/>
  <c r="G283" i="6"/>
  <c r="I282" i="6"/>
  <c r="G282" i="6"/>
  <c r="I281" i="6"/>
  <c r="G281" i="6"/>
  <c r="I280" i="6"/>
  <c r="G280" i="6"/>
  <c r="I279" i="6"/>
  <c r="G279" i="6"/>
  <c r="I278" i="6"/>
  <c r="G278" i="6"/>
  <c r="I277" i="6"/>
  <c r="G277" i="6"/>
  <c r="I276" i="6"/>
  <c r="G276" i="6"/>
  <c r="I275" i="6"/>
  <c r="G275" i="6"/>
  <c r="I274" i="6"/>
  <c r="G274" i="6"/>
  <c r="I273" i="6"/>
  <c r="G273" i="6"/>
  <c r="I272" i="6"/>
  <c r="G272" i="6"/>
  <c r="I271" i="6"/>
  <c r="G271" i="6"/>
  <c r="I270" i="6"/>
  <c r="G270" i="6"/>
  <c r="I269" i="6"/>
  <c r="G269" i="6"/>
  <c r="I268" i="6"/>
  <c r="G268" i="6"/>
  <c r="I267" i="6"/>
  <c r="G267" i="6"/>
  <c r="I266" i="6"/>
  <c r="G266" i="6"/>
  <c r="I265" i="6"/>
  <c r="G265" i="6"/>
  <c r="I264" i="6"/>
  <c r="G264" i="6"/>
  <c r="I263" i="6"/>
  <c r="G263" i="6"/>
  <c r="I262" i="6"/>
  <c r="G262" i="6"/>
  <c r="I261" i="6"/>
  <c r="G261" i="6"/>
  <c r="I260" i="6"/>
  <c r="G260" i="6"/>
  <c r="I259" i="6"/>
  <c r="G259" i="6"/>
  <c r="I258" i="6"/>
  <c r="G258" i="6"/>
  <c r="I257" i="6"/>
  <c r="G257" i="6"/>
  <c r="I256" i="6"/>
  <c r="G256" i="6"/>
  <c r="I255" i="6"/>
  <c r="G255" i="6"/>
  <c r="I254" i="6"/>
  <c r="G254" i="6"/>
  <c r="I253" i="6"/>
  <c r="G253" i="6"/>
  <c r="I252" i="6"/>
  <c r="G252" i="6"/>
  <c r="I251" i="6"/>
  <c r="G251" i="6"/>
  <c r="I250" i="6"/>
  <c r="G250" i="6"/>
  <c r="I249" i="6"/>
  <c r="G249" i="6"/>
  <c r="I248" i="6"/>
  <c r="G248" i="6"/>
  <c r="I247" i="6"/>
  <c r="G247" i="6"/>
  <c r="I246" i="6"/>
  <c r="G246" i="6"/>
  <c r="I245" i="6"/>
  <c r="G245" i="6"/>
  <c r="I244" i="6"/>
  <c r="G244" i="6"/>
  <c r="I243" i="6"/>
  <c r="G243" i="6"/>
  <c r="I242" i="6"/>
  <c r="G242" i="6"/>
  <c r="I241" i="6"/>
  <c r="G241" i="6"/>
  <c r="I240" i="6"/>
  <c r="G240" i="6"/>
  <c r="I239" i="6"/>
  <c r="G239" i="6"/>
  <c r="I238" i="6"/>
  <c r="G238" i="6"/>
  <c r="I237" i="6"/>
  <c r="G237" i="6"/>
  <c r="I236" i="6"/>
  <c r="G236" i="6"/>
  <c r="I235" i="6"/>
  <c r="G235" i="6"/>
  <c r="I234" i="6"/>
  <c r="G234" i="6"/>
  <c r="I233" i="6"/>
  <c r="G233" i="6"/>
  <c r="I232" i="6"/>
  <c r="G232" i="6"/>
  <c r="I231" i="6"/>
  <c r="G231" i="6"/>
  <c r="I230" i="6"/>
  <c r="G230" i="6"/>
  <c r="I229" i="6"/>
  <c r="G229" i="6"/>
  <c r="I228" i="6"/>
  <c r="G228" i="6"/>
  <c r="I227" i="6"/>
  <c r="G227" i="6"/>
  <c r="I226" i="6"/>
  <c r="G226" i="6"/>
  <c r="I225" i="6"/>
  <c r="G225" i="6"/>
  <c r="I224" i="6"/>
  <c r="G224" i="6"/>
  <c r="I223" i="6"/>
  <c r="G223" i="6"/>
  <c r="I222" i="6"/>
  <c r="G222" i="6"/>
  <c r="I221" i="6"/>
  <c r="G221" i="6"/>
  <c r="I220" i="6"/>
  <c r="G220" i="6"/>
  <c r="I219" i="6"/>
  <c r="G219" i="6"/>
  <c r="I218" i="6"/>
  <c r="G218" i="6"/>
  <c r="I217" i="6"/>
  <c r="G217" i="6"/>
  <c r="I216" i="6"/>
  <c r="G216" i="6"/>
  <c r="I215" i="6"/>
  <c r="G215" i="6"/>
  <c r="I214" i="6"/>
  <c r="G214" i="6"/>
  <c r="I213" i="6"/>
  <c r="G213" i="6"/>
  <c r="I212" i="6"/>
  <c r="G212" i="6"/>
  <c r="I211" i="6"/>
  <c r="G211" i="6"/>
  <c r="I210" i="6"/>
  <c r="G210" i="6"/>
  <c r="I209" i="6"/>
  <c r="G209" i="6"/>
  <c r="I208" i="6"/>
  <c r="G208" i="6"/>
  <c r="I207" i="6"/>
  <c r="G207" i="6"/>
  <c r="I206" i="6"/>
  <c r="G206" i="6"/>
  <c r="I205" i="6"/>
  <c r="G205" i="6"/>
  <c r="I204" i="6"/>
  <c r="G204" i="6"/>
  <c r="I203" i="6"/>
  <c r="G203" i="6"/>
  <c r="I202" i="6"/>
  <c r="G202" i="6"/>
  <c r="I201" i="6"/>
  <c r="G201" i="6"/>
  <c r="I200" i="6"/>
  <c r="G200" i="6"/>
  <c r="I199" i="6"/>
  <c r="G199" i="6"/>
  <c r="I198" i="6"/>
  <c r="G198" i="6"/>
  <c r="I197" i="6"/>
  <c r="G197" i="6"/>
  <c r="I196" i="6"/>
  <c r="G196" i="6"/>
  <c r="I195" i="6"/>
  <c r="G195" i="6"/>
  <c r="I194" i="6"/>
  <c r="G194" i="6"/>
  <c r="I193" i="6"/>
  <c r="G193" i="6"/>
  <c r="I192" i="6"/>
  <c r="G192" i="6"/>
  <c r="I191" i="6"/>
  <c r="G191" i="6"/>
  <c r="I190" i="6"/>
  <c r="G190" i="6"/>
  <c r="I189" i="6"/>
  <c r="G189" i="6"/>
  <c r="I188" i="6"/>
  <c r="G188" i="6"/>
  <c r="I187" i="6"/>
  <c r="G187" i="6"/>
  <c r="I186" i="6"/>
  <c r="G186" i="6"/>
  <c r="I185" i="6"/>
  <c r="G185" i="6"/>
  <c r="I184" i="6"/>
  <c r="G184" i="6"/>
  <c r="I183" i="6"/>
  <c r="G183" i="6"/>
  <c r="I182" i="6"/>
  <c r="G182" i="6"/>
  <c r="I181" i="6"/>
  <c r="G181" i="6"/>
  <c r="I180" i="6"/>
  <c r="G180" i="6"/>
  <c r="I179" i="6"/>
  <c r="G179" i="6"/>
  <c r="I178" i="6"/>
  <c r="G178" i="6"/>
  <c r="I177" i="6"/>
  <c r="G177" i="6"/>
  <c r="I176" i="6"/>
  <c r="G176" i="6"/>
  <c r="I175" i="6"/>
  <c r="G175" i="6"/>
  <c r="I174" i="6"/>
  <c r="G174" i="6"/>
  <c r="I173" i="6"/>
  <c r="G173" i="6"/>
  <c r="I172" i="6"/>
  <c r="G172" i="6"/>
  <c r="I171" i="6"/>
  <c r="G171" i="6"/>
  <c r="I170" i="6"/>
  <c r="G170" i="6"/>
  <c r="I169" i="6"/>
  <c r="G169" i="6"/>
  <c r="I168" i="6"/>
  <c r="G168" i="6"/>
  <c r="I167" i="6"/>
  <c r="G167" i="6"/>
  <c r="I166" i="6"/>
  <c r="G166" i="6"/>
  <c r="I165" i="6"/>
  <c r="G165" i="6"/>
  <c r="I164" i="6"/>
  <c r="G164" i="6"/>
  <c r="I163" i="6"/>
  <c r="G163" i="6"/>
  <c r="I162" i="6"/>
  <c r="G162" i="6"/>
  <c r="I161" i="6"/>
  <c r="G161" i="6"/>
  <c r="I160" i="6"/>
  <c r="G160" i="6"/>
  <c r="I159" i="6"/>
  <c r="G159" i="6"/>
  <c r="I158" i="6"/>
  <c r="G158" i="6"/>
  <c r="I157" i="6"/>
  <c r="G157" i="6"/>
  <c r="I156" i="6"/>
  <c r="G156" i="6"/>
  <c r="I155" i="6"/>
  <c r="G155" i="6"/>
  <c r="I154" i="6"/>
  <c r="G154" i="6"/>
  <c r="I153" i="6"/>
  <c r="G153" i="6"/>
  <c r="I152" i="6"/>
  <c r="G152" i="6"/>
  <c r="I151" i="6"/>
  <c r="G151" i="6"/>
  <c r="I150" i="6"/>
  <c r="G150" i="6"/>
  <c r="I149" i="6"/>
  <c r="G149" i="6"/>
  <c r="I148" i="6"/>
  <c r="G148" i="6"/>
  <c r="I147" i="6"/>
  <c r="G147" i="6"/>
  <c r="I146" i="6"/>
  <c r="G146" i="6"/>
  <c r="I145" i="6"/>
  <c r="G145" i="6"/>
  <c r="H145" i="6" s="1"/>
  <c r="I144" i="6"/>
  <c r="G144" i="6"/>
  <c r="I143" i="6"/>
  <c r="G143" i="6"/>
  <c r="I142" i="6"/>
  <c r="G142" i="6"/>
  <c r="I141" i="6"/>
  <c r="G141" i="6"/>
  <c r="I140" i="6"/>
  <c r="G140" i="6"/>
  <c r="I139" i="6"/>
  <c r="G139" i="6"/>
  <c r="I138" i="6"/>
  <c r="G138" i="6"/>
  <c r="I137" i="6"/>
  <c r="G137" i="6"/>
  <c r="I136" i="6"/>
  <c r="G136" i="6"/>
  <c r="I135" i="6"/>
  <c r="G135" i="6"/>
  <c r="I134" i="6"/>
  <c r="G134" i="6"/>
  <c r="H134" i="6" s="1"/>
  <c r="I133" i="6"/>
  <c r="G133" i="6"/>
  <c r="I132" i="6"/>
  <c r="G132" i="6"/>
  <c r="I131" i="6"/>
  <c r="G131" i="6"/>
  <c r="I130" i="6"/>
  <c r="G130" i="6"/>
  <c r="I129" i="6"/>
  <c r="G129" i="6"/>
  <c r="I128" i="6"/>
  <c r="G128" i="6"/>
  <c r="I127" i="6"/>
  <c r="G127" i="6"/>
  <c r="I126" i="6"/>
  <c r="G126" i="6"/>
  <c r="I125" i="6"/>
  <c r="G125" i="6"/>
  <c r="I124" i="6"/>
  <c r="G124" i="6"/>
  <c r="I123" i="6"/>
  <c r="G123" i="6"/>
  <c r="I122" i="6"/>
  <c r="G122" i="6"/>
  <c r="H122" i="6" s="1"/>
  <c r="I121" i="6"/>
  <c r="G121" i="6"/>
  <c r="I120" i="6"/>
  <c r="G120" i="6"/>
  <c r="I119" i="6"/>
  <c r="G119" i="6"/>
  <c r="H119" i="6" s="1"/>
  <c r="I118" i="6"/>
  <c r="G118" i="6"/>
  <c r="I117" i="6"/>
  <c r="G117" i="6"/>
  <c r="I116" i="6"/>
  <c r="G116" i="6"/>
  <c r="I115" i="6"/>
  <c r="G115" i="6"/>
  <c r="I114" i="6"/>
  <c r="G114" i="6"/>
  <c r="I113" i="6"/>
  <c r="H113" i="6"/>
  <c r="I112" i="6"/>
  <c r="G112" i="6"/>
  <c r="I111" i="6"/>
  <c r="G111" i="6"/>
  <c r="I110" i="6"/>
  <c r="G110" i="6"/>
  <c r="I109" i="6"/>
  <c r="G109" i="6"/>
  <c r="I108" i="6"/>
  <c r="G108" i="6"/>
  <c r="I107" i="6"/>
  <c r="G107" i="6"/>
  <c r="I106" i="6"/>
  <c r="G106" i="6"/>
  <c r="I105" i="6"/>
  <c r="G105" i="6"/>
  <c r="I104" i="6"/>
  <c r="G104" i="6"/>
  <c r="I103" i="6"/>
  <c r="G103" i="6"/>
  <c r="I102" i="6"/>
  <c r="G102" i="6"/>
  <c r="I101" i="6"/>
  <c r="G101" i="6"/>
  <c r="I100" i="6"/>
  <c r="G100" i="6"/>
  <c r="I99" i="6"/>
  <c r="G99" i="6"/>
  <c r="I98" i="6"/>
  <c r="G98" i="6"/>
  <c r="I97" i="6"/>
  <c r="G97" i="6"/>
  <c r="I96" i="6"/>
  <c r="G96" i="6"/>
  <c r="I95" i="6"/>
  <c r="G95" i="6"/>
  <c r="I94" i="6"/>
  <c r="G94" i="6"/>
  <c r="I93" i="6"/>
  <c r="G93" i="6"/>
  <c r="I92" i="6"/>
  <c r="G92" i="6"/>
  <c r="I91" i="6"/>
  <c r="G91" i="6"/>
  <c r="I90" i="6"/>
  <c r="G90" i="6"/>
  <c r="I89" i="6"/>
  <c r="G89" i="6"/>
  <c r="I88" i="6"/>
  <c r="G88" i="6"/>
  <c r="I87" i="6"/>
  <c r="G87" i="6"/>
  <c r="I86" i="6"/>
  <c r="G86" i="6"/>
  <c r="I85" i="6"/>
  <c r="G85" i="6"/>
  <c r="I84" i="6"/>
  <c r="G84" i="6"/>
  <c r="I83" i="6"/>
  <c r="G83" i="6"/>
  <c r="I82" i="6"/>
  <c r="G82" i="6"/>
  <c r="I81" i="6"/>
  <c r="G81" i="6"/>
  <c r="I80" i="6"/>
  <c r="G80" i="6"/>
  <c r="I79" i="6"/>
  <c r="G79" i="6"/>
  <c r="I78" i="6"/>
  <c r="G78" i="6"/>
  <c r="I77" i="6"/>
  <c r="G77" i="6"/>
  <c r="I76" i="6"/>
  <c r="G76" i="6"/>
  <c r="I75" i="6"/>
  <c r="G75" i="6"/>
  <c r="I74" i="6"/>
  <c r="G74" i="6"/>
  <c r="I73" i="6"/>
  <c r="G73" i="6"/>
  <c r="I72" i="6"/>
  <c r="G72" i="6"/>
  <c r="I71" i="6"/>
  <c r="G71" i="6"/>
  <c r="I70" i="6"/>
  <c r="G70" i="6"/>
  <c r="I69" i="6"/>
  <c r="J69" i="6" s="1"/>
  <c r="G69" i="6"/>
  <c r="I68" i="6"/>
  <c r="G68" i="6"/>
  <c r="H68" i="6" s="1"/>
  <c r="I67" i="6"/>
  <c r="J67" i="6" s="1"/>
  <c r="G67" i="6"/>
  <c r="I66" i="6"/>
  <c r="G66" i="6"/>
  <c r="I65" i="6"/>
  <c r="G65" i="6"/>
  <c r="I64" i="6"/>
  <c r="G64" i="6"/>
  <c r="I63" i="6"/>
  <c r="G63" i="6"/>
  <c r="I62" i="6"/>
  <c r="G62" i="6"/>
  <c r="I61" i="6"/>
  <c r="G61" i="6"/>
  <c r="I60" i="6"/>
  <c r="G60" i="6"/>
  <c r="I59" i="6"/>
  <c r="G59" i="6"/>
  <c r="I58" i="6"/>
  <c r="G58" i="6"/>
  <c r="I57" i="6"/>
  <c r="G57" i="6"/>
  <c r="I56" i="6"/>
  <c r="G56" i="6"/>
  <c r="I55" i="6"/>
  <c r="G55" i="6"/>
  <c r="I54" i="6"/>
  <c r="G54" i="6"/>
  <c r="I53" i="6"/>
  <c r="G53" i="6"/>
  <c r="I52" i="6"/>
  <c r="G52" i="6"/>
  <c r="I51" i="6"/>
  <c r="G51" i="6"/>
  <c r="I50" i="6"/>
  <c r="G50" i="6"/>
  <c r="I49" i="6"/>
  <c r="G49" i="6"/>
  <c r="I48" i="6"/>
  <c r="G48" i="6"/>
  <c r="I47" i="6"/>
  <c r="J47" i="6" s="1"/>
  <c r="G47" i="6"/>
  <c r="I46" i="6"/>
  <c r="G46" i="6"/>
  <c r="I45" i="6"/>
  <c r="G45" i="6"/>
  <c r="I44" i="6"/>
  <c r="G44" i="6"/>
  <c r="I43" i="6"/>
  <c r="G43" i="6"/>
  <c r="I42" i="6"/>
  <c r="G42" i="6"/>
  <c r="I41" i="6"/>
  <c r="G41" i="6"/>
  <c r="I40" i="6"/>
  <c r="G40" i="6"/>
  <c r="I39" i="6"/>
  <c r="G39" i="6"/>
  <c r="I38" i="6"/>
  <c r="G38" i="6"/>
  <c r="I37" i="6"/>
  <c r="G37" i="6"/>
  <c r="I36" i="6"/>
  <c r="G36" i="6"/>
  <c r="I35" i="6"/>
  <c r="G35" i="6"/>
  <c r="H35" i="6" s="1"/>
  <c r="I34" i="6"/>
  <c r="G34" i="6"/>
  <c r="I33" i="6"/>
  <c r="G33" i="6"/>
  <c r="I32" i="6"/>
  <c r="G32" i="6"/>
  <c r="I31" i="6"/>
  <c r="G31" i="6"/>
  <c r="I30" i="6"/>
  <c r="G30" i="6"/>
  <c r="I29" i="6"/>
  <c r="G29" i="6"/>
  <c r="I28" i="6"/>
  <c r="G28" i="6"/>
  <c r="I27" i="6"/>
  <c r="G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I19" i="6"/>
  <c r="G19" i="6"/>
  <c r="I18" i="6"/>
  <c r="G18" i="6"/>
  <c r="I17" i="6"/>
  <c r="G17" i="6"/>
  <c r="I16" i="6"/>
  <c r="G16" i="6"/>
  <c r="I15" i="6"/>
  <c r="G15" i="6"/>
  <c r="H15" i="6" s="1"/>
  <c r="I14" i="6"/>
  <c r="G14" i="6"/>
  <c r="H14" i="6" s="1"/>
  <c r="I13" i="6"/>
  <c r="G13" i="6"/>
  <c r="H13" i="6" s="1"/>
  <c r="I12" i="6"/>
  <c r="J12" i="6" s="1"/>
  <c r="G12" i="6"/>
  <c r="H12" i="6" s="1"/>
  <c r="I11" i="6"/>
  <c r="J11" i="6" s="1"/>
  <c r="G11" i="6"/>
  <c r="H11" i="6" s="1"/>
  <c r="I10" i="6"/>
  <c r="J10" i="6" s="1"/>
  <c r="G10" i="6"/>
  <c r="H10" i="6" s="1"/>
  <c r="I9" i="6"/>
  <c r="G9" i="6"/>
  <c r="J9" i="6" l="1"/>
  <c r="K9" i="6" s="1"/>
  <c r="I360" i="6"/>
  <c r="H9" i="6"/>
  <c r="G360" i="6"/>
  <c r="P360" i="6"/>
  <c r="H149" i="6"/>
  <c r="H153" i="6"/>
  <c r="H157" i="6"/>
  <c r="H161" i="6"/>
  <c r="H165" i="6"/>
  <c r="H169" i="6"/>
  <c r="H173" i="6"/>
  <c r="H177" i="6"/>
  <c r="H181" i="6"/>
  <c r="H185" i="6"/>
  <c r="H189" i="6"/>
  <c r="H197" i="6"/>
  <c r="H201" i="6"/>
  <c r="H209" i="6"/>
  <c r="H213" i="6"/>
  <c r="H217" i="6"/>
  <c r="H221" i="6"/>
  <c r="H225" i="6"/>
  <c r="H229" i="6"/>
  <c r="H233" i="6"/>
  <c r="H237" i="6"/>
  <c r="H241" i="6"/>
  <c r="H245" i="6"/>
  <c r="H249" i="6"/>
  <c r="H253" i="6"/>
  <c r="H257" i="6"/>
  <c r="H261" i="6"/>
  <c r="H265" i="6"/>
  <c r="H269" i="6"/>
  <c r="H273" i="6"/>
  <c r="H277" i="6"/>
  <c r="H281" i="6"/>
  <c r="H285" i="6"/>
  <c r="H289" i="6"/>
  <c r="H293" i="6"/>
  <c r="H297" i="6"/>
  <c r="H301" i="6"/>
  <c r="H305" i="6"/>
  <c r="H309" i="6"/>
  <c r="H313" i="6"/>
  <c r="H317" i="6"/>
  <c r="H321" i="6"/>
  <c r="H325" i="6"/>
  <c r="H329" i="6"/>
  <c r="H333" i="6"/>
  <c r="H337" i="6"/>
  <c r="H341" i="6"/>
  <c r="H345" i="6"/>
  <c r="H349" i="6"/>
  <c r="H353" i="6"/>
  <c r="H357" i="6"/>
  <c r="J13" i="6"/>
  <c r="J17" i="6"/>
  <c r="K17" i="6" s="1"/>
  <c r="J21" i="6"/>
  <c r="J25" i="6"/>
  <c r="J29" i="6"/>
  <c r="K29" i="6" s="1"/>
  <c r="J33" i="6"/>
  <c r="K33" i="6" s="1"/>
  <c r="J37" i="6"/>
  <c r="J41" i="6"/>
  <c r="J45" i="6"/>
  <c r="J49" i="6"/>
  <c r="K49" i="6" s="1"/>
  <c r="J53" i="6"/>
  <c r="J57" i="6"/>
  <c r="J61" i="6"/>
  <c r="J65" i="6"/>
  <c r="K65" i="6" s="1"/>
  <c r="J73" i="6"/>
  <c r="J77" i="6"/>
  <c r="J81" i="6"/>
  <c r="K81" i="6" s="1"/>
  <c r="J85" i="6"/>
  <c r="J89" i="6"/>
  <c r="J93" i="6"/>
  <c r="J97" i="6"/>
  <c r="K97" i="6" s="1"/>
  <c r="J101" i="6"/>
  <c r="J105" i="6"/>
  <c r="J109" i="6"/>
  <c r="J117" i="6"/>
  <c r="J121" i="6"/>
  <c r="J125" i="6"/>
  <c r="J129" i="6"/>
  <c r="K129" i="6" s="1"/>
  <c r="J133" i="6"/>
  <c r="J137" i="6"/>
  <c r="J141" i="6"/>
  <c r="J145" i="6"/>
  <c r="K145" i="6" s="1"/>
  <c r="J149" i="6"/>
  <c r="J153" i="6"/>
  <c r="J157" i="6"/>
  <c r="J161" i="6"/>
  <c r="K161" i="6" s="1"/>
  <c r="J165" i="6"/>
  <c r="J169" i="6"/>
  <c r="J173" i="6"/>
  <c r="J177" i="6"/>
  <c r="K177" i="6" s="1"/>
  <c r="J181" i="6"/>
  <c r="J185" i="6"/>
  <c r="J189" i="6"/>
  <c r="J193" i="6"/>
  <c r="K193" i="6" s="1"/>
  <c r="J197" i="6"/>
  <c r="J201" i="6"/>
  <c r="J205" i="6"/>
  <c r="J209" i="6"/>
  <c r="K209" i="6" s="1"/>
  <c r="J213" i="6"/>
  <c r="J217" i="6"/>
  <c r="J221" i="6"/>
  <c r="J225" i="6"/>
  <c r="K225" i="6" s="1"/>
  <c r="J229" i="6"/>
  <c r="J233" i="6"/>
  <c r="J237" i="6"/>
  <c r="K237" i="6" s="1"/>
  <c r="J241" i="6"/>
  <c r="K241" i="6" s="1"/>
  <c r="J245" i="6"/>
  <c r="J249" i="6"/>
  <c r="J253" i="6"/>
  <c r="J257" i="6"/>
  <c r="K257" i="6" s="1"/>
  <c r="J261" i="6"/>
  <c r="J265" i="6"/>
  <c r="J269" i="6"/>
  <c r="J273" i="6"/>
  <c r="K273" i="6" s="1"/>
  <c r="J277" i="6"/>
  <c r="J281" i="6"/>
  <c r="J285" i="6"/>
  <c r="K285" i="6" s="1"/>
  <c r="J289" i="6"/>
  <c r="K289" i="6" s="1"/>
  <c r="J293" i="6"/>
  <c r="J297" i="6"/>
  <c r="J301" i="6"/>
  <c r="J305" i="6"/>
  <c r="K305" i="6" s="1"/>
  <c r="J309" i="6"/>
  <c r="J313" i="6"/>
  <c r="J317" i="6"/>
  <c r="J321" i="6"/>
  <c r="K321" i="6" s="1"/>
  <c r="J325" i="6"/>
  <c r="J329" i="6"/>
  <c r="J333" i="6"/>
  <c r="J337" i="6"/>
  <c r="K337" i="6" s="1"/>
  <c r="J341" i="6"/>
  <c r="J345" i="6"/>
  <c r="J349" i="6"/>
  <c r="J353" i="6"/>
  <c r="K353" i="6" s="1"/>
  <c r="J357" i="6"/>
  <c r="H138" i="6"/>
  <c r="H142" i="6"/>
  <c r="H146" i="6"/>
  <c r="H150" i="6"/>
  <c r="H154" i="6"/>
  <c r="H158" i="6"/>
  <c r="H162" i="6"/>
  <c r="H166" i="6"/>
  <c r="H170" i="6"/>
  <c r="H174" i="6"/>
  <c r="H178" i="6"/>
  <c r="H182" i="6"/>
  <c r="H186" i="6"/>
  <c r="H190" i="6"/>
  <c r="H194" i="6"/>
  <c r="H198" i="6"/>
  <c r="H202" i="6"/>
  <c r="H206" i="6"/>
  <c r="H210" i="6"/>
  <c r="H214" i="6"/>
  <c r="H218" i="6"/>
  <c r="H222" i="6"/>
  <c r="H226" i="6"/>
  <c r="H230" i="6"/>
  <c r="H234" i="6"/>
  <c r="H238" i="6"/>
  <c r="H242" i="6"/>
  <c r="H246" i="6"/>
  <c r="H250" i="6"/>
  <c r="H254" i="6"/>
  <c r="H258" i="6"/>
  <c r="H262" i="6"/>
  <c r="H266" i="6"/>
  <c r="H270" i="6"/>
  <c r="H274" i="6"/>
  <c r="H278" i="6"/>
  <c r="H282" i="6"/>
  <c r="H286" i="6"/>
  <c r="H290" i="6"/>
  <c r="H294" i="6"/>
  <c r="H298" i="6"/>
  <c r="H302" i="6"/>
  <c r="H306" i="6"/>
  <c r="H310" i="6"/>
  <c r="H314" i="6"/>
  <c r="H318" i="6"/>
  <c r="H322" i="6"/>
  <c r="H326" i="6"/>
  <c r="H330" i="6"/>
  <c r="H334" i="6"/>
  <c r="H338" i="6"/>
  <c r="H342" i="6"/>
  <c r="H346" i="6"/>
  <c r="H350" i="6"/>
  <c r="H354" i="6"/>
  <c r="H358" i="6"/>
  <c r="H21" i="6"/>
  <c r="H41" i="6"/>
  <c r="H57" i="6"/>
  <c r="H65" i="6"/>
  <c r="H81" i="6"/>
  <c r="H85" i="6"/>
  <c r="H101" i="6"/>
  <c r="H22" i="6"/>
  <c r="H30" i="6"/>
  <c r="H46" i="6"/>
  <c r="H54" i="6"/>
  <c r="H66" i="6"/>
  <c r="H74" i="6"/>
  <c r="H78" i="6"/>
  <c r="H82" i="6"/>
  <c r="H86" i="6"/>
  <c r="H94" i="6"/>
  <c r="H98" i="6"/>
  <c r="H102" i="6"/>
  <c r="H106" i="6"/>
  <c r="H110" i="6"/>
  <c r="H118" i="6"/>
  <c r="H126" i="6"/>
  <c r="H130" i="6"/>
  <c r="J14" i="6"/>
  <c r="K14" i="6" s="1"/>
  <c r="J18" i="6"/>
  <c r="J22" i="6"/>
  <c r="K22" i="6" s="1"/>
  <c r="J26" i="6"/>
  <c r="J30" i="6"/>
  <c r="K30" i="6" s="1"/>
  <c r="J34" i="6"/>
  <c r="K34" i="6" s="1"/>
  <c r="J38" i="6"/>
  <c r="K38" i="6" s="1"/>
  <c r="J42" i="6"/>
  <c r="J46" i="6"/>
  <c r="K46" i="6" s="1"/>
  <c r="J50" i="6"/>
  <c r="K50" i="6" s="1"/>
  <c r="J54" i="6"/>
  <c r="K54" i="6" s="1"/>
  <c r="J58" i="6"/>
  <c r="J62" i="6"/>
  <c r="K62" i="6" s="1"/>
  <c r="J66" i="6"/>
  <c r="J70" i="6"/>
  <c r="K70" i="6" s="1"/>
  <c r="J74" i="6"/>
  <c r="J78" i="6"/>
  <c r="K78" i="6" s="1"/>
  <c r="J82" i="6"/>
  <c r="J86" i="6"/>
  <c r="K86" i="6" s="1"/>
  <c r="J90" i="6"/>
  <c r="J94" i="6"/>
  <c r="K94" i="6" s="1"/>
  <c r="J98" i="6"/>
  <c r="J102" i="6"/>
  <c r="K102" i="6" s="1"/>
  <c r="J106" i="6"/>
  <c r="J110" i="6"/>
  <c r="K110" i="6" s="1"/>
  <c r="J114" i="6"/>
  <c r="J118" i="6"/>
  <c r="K118" i="6" s="1"/>
  <c r="J122" i="6"/>
  <c r="K122" i="6" s="1"/>
  <c r="J126" i="6"/>
  <c r="K126" i="6" s="1"/>
  <c r="J130" i="6"/>
  <c r="K130" i="6" s="1"/>
  <c r="J134" i="6"/>
  <c r="K134" i="6" s="1"/>
  <c r="J138" i="6"/>
  <c r="J142" i="6"/>
  <c r="K142" i="6" s="1"/>
  <c r="J146" i="6"/>
  <c r="J150" i="6"/>
  <c r="K150" i="6" s="1"/>
  <c r="J154" i="6"/>
  <c r="J158" i="6"/>
  <c r="K158" i="6" s="1"/>
  <c r="J162" i="6"/>
  <c r="J166" i="6"/>
  <c r="K166" i="6" s="1"/>
  <c r="J170" i="6"/>
  <c r="K170" i="6" s="1"/>
  <c r="J174" i="6"/>
  <c r="K174" i="6" s="1"/>
  <c r="J178" i="6"/>
  <c r="J182" i="6"/>
  <c r="K182" i="6" s="1"/>
  <c r="J186" i="6"/>
  <c r="J190" i="6"/>
  <c r="K190" i="6" s="1"/>
  <c r="J194" i="6"/>
  <c r="J198" i="6"/>
  <c r="K198" i="6" s="1"/>
  <c r="J202" i="6"/>
  <c r="J206" i="6"/>
  <c r="K206" i="6" s="1"/>
  <c r="J210" i="6"/>
  <c r="K210" i="6" s="1"/>
  <c r="J214" i="6"/>
  <c r="K214" i="6" s="1"/>
  <c r="J218" i="6"/>
  <c r="J222" i="6"/>
  <c r="K222" i="6" s="1"/>
  <c r="J226" i="6"/>
  <c r="J230" i="6"/>
  <c r="J234" i="6"/>
  <c r="K234" i="6" s="1"/>
  <c r="J238" i="6"/>
  <c r="K238" i="6" s="1"/>
  <c r="J242" i="6"/>
  <c r="J246" i="6"/>
  <c r="J250" i="6"/>
  <c r="K250" i="6" s="1"/>
  <c r="J254" i="6"/>
  <c r="K254" i="6" s="1"/>
  <c r="J258" i="6"/>
  <c r="J262" i="6"/>
  <c r="K262" i="6" s="1"/>
  <c r="J266" i="6"/>
  <c r="J270" i="6"/>
  <c r="K270" i="6" s="1"/>
  <c r="J274" i="6"/>
  <c r="J278" i="6"/>
  <c r="K278" i="6" s="1"/>
  <c r="J282" i="6"/>
  <c r="J286" i="6"/>
  <c r="K286" i="6" s="1"/>
  <c r="J290" i="6"/>
  <c r="K290" i="6" s="1"/>
  <c r="J294" i="6"/>
  <c r="J298" i="6"/>
  <c r="J302" i="6"/>
  <c r="K302" i="6" s="1"/>
  <c r="J306" i="6"/>
  <c r="J310" i="6"/>
  <c r="K310" i="6" s="1"/>
  <c r="J314" i="6"/>
  <c r="J318" i="6"/>
  <c r="K318" i="6" s="1"/>
  <c r="J322" i="6"/>
  <c r="J326" i="6"/>
  <c r="K326" i="6" s="1"/>
  <c r="J330" i="6"/>
  <c r="J334" i="6"/>
  <c r="K334" i="6" s="1"/>
  <c r="J338" i="6"/>
  <c r="J342" i="6"/>
  <c r="K342" i="6" s="1"/>
  <c r="J346" i="6"/>
  <c r="J350" i="6"/>
  <c r="K350" i="6" s="1"/>
  <c r="J354" i="6"/>
  <c r="J358" i="6"/>
  <c r="K358" i="6" s="1"/>
  <c r="H17" i="6"/>
  <c r="H33" i="6"/>
  <c r="H53" i="6"/>
  <c r="H73" i="6"/>
  <c r="H97" i="6"/>
  <c r="H129" i="6"/>
  <c r="H26" i="6"/>
  <c r="H42" i="6"/>
  <c r="H70" i="6"/>
  <c r="H19" i="6"/>
  <c r="H27" i="6"/>
  <c r="H39" i="6"/>
  <c r="H51" i="6"/>
  <c r="H55" i="6"/>
  <c r="H59" i="6"/>
  <c r="H63" i="6"/>
  <c r="H67" i="6"/>
  <c r="H71" i="6"/>
  <c r="H75" i="6"/>
  <c r="H79" i="6"/>
  <c r="H83" i="6"/>
  <c r="H87" i="6"/>
  <c r="H91" i="6"/>
  <c r="H95" i="6"/>
  <c r="H99" i="6"/>
  <c r="H103" i="6"/>
  <c r="H107" i="6"/>
  <c r="H111" i="6"/>
  <c r="H115" i="6"/>
  <c r="H123" i="6"/>
  <c r="H127" i="6"/>
  <c r="H131" i="6"/>
  <c r="H135" i="6"/>
  <c r="H139" i="6"/>
  <c r="H143" i="6"/>
  <c r="H147" i="6"/>
  <c r="H151" i="6"/>
  <c r="H159" i="6"/>
  <c r="H163" i="6"/>
  <c r="H167" i="6"/>
  <c r="H171" i="6"/>
  <c r="H175" i="6"/>
  <c r="H179" i="6"/>
  <c r="H183" i="6"/>
  <c r="H187" i="6"/>
  <c r="H191" i="6"/>
  <c r="H195" i="6"/>
  <c r="H199" i="6"/>
  <c r="H203" i="6"/>
  <c r="H207" i="6"/>
  <c r="H211" i="6"/>
  <c r="H215" i="6"/>
  <c r="H219" i="6"/>
  <c r="H223" i="6"/>
  <c r="H227" i="6"/>
  <c r="H231" i="6"/>
  <c r="H235" i="6"/>
  <c r="H239" i="6"/>
  <c r="H243" i="6"/>
  <c r="H247" i="6"/>
  <c r="H251" i="6"/>
  <c r="H255" i="6"/>
  <c r="H259" i="6"/>
  <c r="H263" i="6"/>
  <c r="H267" i="6"/>
  <c r="H271" i="6"/>
  <c r="H275" i="6"/>
  <c r="H279" i="6"/>
  <c r="H283" i="6"/>
  <c r="H287" i="6"/>
  <c r="H291" i="6"/>
  <c r="H295" i="6"/>
  <c r="H299" i="6"/>
  <c r="H303" i="6"/>
  <c r="H307" i="6"/>
  <c r="H311" i="6"/>
  <c r="H315" i="6"/>
  <c r="H319" i="6"/>
  <c r="H323" i="6"/>
  <c r="H327" i="6"/>
  <c r="H331" i="6"/>
  <c r="H335" i="6"/>
  <c r="H339" i="6"/>
  <c r="H343" i="6"/>
  <c r="H347" i="6"/>
  <c r="H351" i="6"/>
  <c r="H355" i="6"/>
  <c r="H29" i="6"/>
  <c r="H45" i="6"/>
  <c r="H69" i="6"/>
  <c r="H93" i="6"/>
  <c r="H141" i="6"/>
  <c r="H18" i="6"/>
  <c r="H34" i="6"/>
  <c r="H58" i="6"/>
  <c r="H23" i="6"/>
  <c r="H31" i="6"/>
  <c r="H43" i="6"/>
  <c r="J15" i="6"/>
  <c r="J19" i="6"/>
  <c r="K19" i="6" s="1"/>
  <c r="J23" i="6"/>
  <c r="J27" i="6"/>
  <c r="K27" i="6" s="1"/>
  <c r="J31" i="6"/>
  <c r="J35" i="6"/>
  <c r="J39" i="6"/>
  <c r="J43" i="6"/>
  <c r="K43" i="6" s="1"/>
  <c r="J51" i="6"/>
  <c r="K51" i="6" s="1"/>
  <c r="J55" i="6"/>
  <c r="J59" i="6"/>
  <c r="K59" i="6" s="1"/>
  <c r="J63" i="6"/>
  <c r="J71" i="6"/>
  <c r="K71" i="6" s="1"/>
  <c r="J75" i="6"/>
  <c r="J79" i="6"/>
  <c r="K79" i="6" s="1"/>
  <c r="J83" i="6"/>
  <c r="J87" i="6"/>
  <c r="J91" i="6"/>
  <c r="J95" i="6"/>
  <c r="J99" i="6"/>
  <c r="K99" i="6" s="1"/>
  <c r="J103" i="6"/>
  <c r="K103" i="6" s="1"/>
  <c r="J107" i="6"/>
  <c r="J111" i="6"/>
  <c r="K111" i="6" s="1"/>
  <c r="J115" i="6"/>
  <c r="J119" i="6"/>
  <c r="K119" i="6" s="1"/>
  <c r="J123" i="6"/>
  <c r="J127" i="6"/>
  <c r="J131" i="6"/>
  <c r="K131" i="6" s="1"/>
  <c r="J135" i="6"/>
  <c r="J139" i="6"/>
  <c r="J143" i="6"/>
  <c r="K143" i="6" s="1"/>
  <c r="J147" i="6"/>
  <c r="J151" i="6"/>
  <c r="K151" i="6" s="1"/>
  <c r="J155" i="6"/>
  <c r="J159" i="6"/>
  <c r="K159" i="6" s="1"/>
  <c r="J163" i="6"/>
  <c r="J167" i="6"/>
  <c r="K167" i="6" s="1"/>
  <c r="J171" i="6"/>
  <c r="K171" i="6" s="1"/>
  <c r="J175" i="6"/>
  <c r="J179" i="6"/>
  <c r="K179" i="6" s="1"/>
  <c r="J183" i="6"/>
  <c r="K183" i="6" s="1"/>
  <c r="J187" i="6"/>
  <c r="J191" i="6"/>
  <c r="K191" i="6" s="1"/>
  <c r="J195" i="6"/>
  <c r="K195" i="6" s="1"/>
  <c r="J199" i="6"/>
  <c r="K199" i="6" s="1"/>
  <c r="J203" i="6"/>
  <c r="J207" i="6"/>
  <c r="K207" i="6" s="1"/>
  <c r="J211" i="6"/>
  <c r="J215" i="6"/>
  <c r="K215" i="6" s="1"/>
  <c r="J219" i="6"/>
  <c r="J223" i="6"/>
  <c r="J227" i="6"/>
  <c r="K227" i="6" s="1"/>
  <c r="J231" i="6"/>
  <c r="K231" i="6" s="1"/>
  <c r="J235" i="6"/>
  <c r="K235" i="6" s="1"/>
  <c r="J239" i="6"/>
  <c r="K239" i="6" s="1"/>
  <c r="J243" i="6"/>
  <c r="J247" i="6"/>
  <c r="K247" i="6" s="1"/>
  <c r="J251" i="6"/>
  <c r="J255" i="6"/>
  <c r="K255" i="6" s="1"/>
  <c r="J259" i="6"/>
  <c r="J263" i="6"/>
  <c r="J267" i="6"/>
  <c r="J271" i="6"/>
  <c r="K271" i="6" s="1"/>
  <c r="J275" i="6"/>
  <c r="J279" i="6"/>
  <c r="K279" i="6" s="1"/>
  <c r="J283" i="6"/>
  <c r="J287" i="6"/>
  <c r="J291" i="6"/>
  <c r="J295" i="6"/>
  <c r="K295" i="6" s="1"/>
  <c r="J299" i="6"/>
  <c r="J303" i="6"/>
  <c r="K303" i="6" s="1"/>
  <c r="J307" i="6"/>
  <c r="J311" i="6"/>
  <c r="K311" i="6" s="1"/>
  <c r="J315" i="6"/>
  <c r="J319" i="6"/>
  <c r="K319" i="6" s="1"/>
  <c r="J323" i="6"/>
  <c r="J327" i="6"/>
  <c r="J331" i="6"/>
  <c r="J335" i="6"/>
  <c r="J339" i="6"/>
  <c r="J343" i="6"/>
  <c r="J347" i="6"/>
  <c r="J351" i="6"/>
  <c r="K351" i="6" s="1"/>
  <c r="J355" i="6"/>
  <c r="H72" i="6"/>
  <c r="H76" i="6"/>
  <c r="H80" i="6"/>
  <c r="H84" i="6"/>
  <c r="H88" i="6"/>
  <c r="H92" i="6"/>
  <c r="H96" i="6"/>
  <c r="H100" i="6"/>
  <c r="H104" i="6"/>
  <c r="H108" i="6"/>
  <c r="H112" i="6"/>
  <c r="H116" i="6"/>
  <c r="H120" i="6"/>
  <c r="H124" i="6"/>
  <c r="H128" i="6"/>
  <c r="H132" i="6"/>
  <c r="H136" i="6"/>
  <c r="H140" i="6"/>
  <c r="H144" i="6"/>
  <c r="H148" i="6"/>
  <c r="H152" i="6"/>
  <c r="H156" i="6"/>
  <c r="H160" i="6"/>
  <c r="H164" i="6"/>
  <c r="H168" i="6"/>
  <c r="H172" i="6"/>
  <c r="H176" i="6"/>
  <c r="H180" i="6"/>
  <c r="H184" i="6"/>
  <c r="H188" i="6"/>
  <c r="H192" i="6"/>
  <c r="H196" i="6"/>
  <c r="H200" i="6"/>
  <c r="H204" i="6"/>
  <c r="H208" i="6"/>
  <c r="H212" i="6"/>
  <c r="H216" i="6"/>
  <c r="H220" i="6"/>
  <c r="H224" i="6"/>
  <c r="H228" i="6"/>
  <c r="H232" i="6"/>
  <c r="H236" i="6"/>
  <c r="H240" i="6"/>
  <c r="H244" i="6"/>
  <c r="H248" i="6"/>
  <c r="H252" i="6"/>
  <c r="H256" i="6"/>
  <c r="H260" i="6"/>
  <c r="H264" i="6"/>
  <c r="H268" i="6"/>
  <c r="H272" i="6"/>
  <c r="H276" i="6"/>
  <c r="H280" i="6"/>
  <c r="H284" i="6"/>
  <c r="H288" i="6"/>
  <c r="H292" i="6"/>
  <c r="H296" i="6"/>
  <c r="H300" i="6"/>
  <c r="H304" i="6"/>
  <c r="H308" i="6"/>
  <c r="H312" i="6"/>
  <c r="H320" i="6"/>
  <c r="H324" i="6"/>
  <c r="H328" i="6"/>
  <c r="H332" i="6"/>
  <c r="H336" i="6"/>
  <c r="H340" i="6"/>
  <c r="H344" i="6"/>
  <c r="H348" i="6"/>
  <c r="H352" i="6"/>
  <c r="H356" i="6"/>
  <c r="H25" i="6"/>
  <c r="H37" i="6"/>
  <c r="H49" i="6"/>
  <c r="H61" i="6"/>
  <c r="H77" i="6"/>
  <c r="H89" i="6"/>
  <c r="H105" i="6"/>
  <c r="H109" i="6"/>
  <c r="H117" i="6"/>
  <c r="H121" i="6"/>
  <c r="H125" i="6"/>
  <c r="H137" i="6"/>
  <c r="H50" i="6"/>
  <c r="H62" i="6"/>
  <c r="H90" i="6"/>
  <c r="H16" i="6"/>
  <c r="H20" i="6"/>
  <c r="H24" i="6"/>
  <c r="H28" i="6"/>
  <c r="H32" i="6"/>
  <c r="H36" i="6"/>
  <c r="H40" i="6"/>
  <c r="H44" i="6"/>
  <c r="H48" i="6"/>
  <c r="H52" i="6"/>
  <c r="H56" i="6"/>
  <c r="H60" i="6"/>
  <c r="H64" i="6"/>
  <c r="J16" i="6"/>
  <c r="J20" i="6"/>
  <c r="J24" i="6"/>
  <c r="J28" i="6"/>
  <c r="J32" i="6"/>
  <c r="J36" i="6"/>
  <c r="J40" i="6"/>
  <c r="J44" i="6"/>
  <c r="J48" i="6"/>
  <c r="J52" i="6"/>
  <c r="J56" i="6"/>
  <c r="J60" i="6"/>
  <c r="J64" i="6"/>
  <c r="J68" i="6"/>
  <c r="J72" i="6"/>
  <c r="J76" i="6"/>
  <c r="J80" i="6"/>
  <c r="J84" i="6"/>
  <c r="J88" i="6"/>
  <c r="J92" i="6"/>
  <c r="J96" i="6"/>
  <c r="J100" i="6"/>
  <c r="J104" i="6"/>
  <c r="J108" i="6"/>
  <c r="J112" i="6"/>
  <c r="J116" i="6"/>
  <c r="J120" i="6"/>
  <c r="J124" i="6"/>
  <c r="J128" i="6"/>
  <c r="J132" i="6"/>
  <c r="J136" i="6"/>
  <c r="J140" i="6"/>
  <c r="J144" i="6"/>
  <c r="J148" i="6"/>
  <c r="J152" i="6"/>
  <c r="J156" i="6"/>
  <c r="J160" i="6"/>
  <c r="J164" i="6"/>
  <c r="J168" i="6"/>
  <c r="J172" i="6"/>
  <c r="J176" i="6"/>
  <c r="J180" i="6"/>
  <c r="J184" i="6"/>
  <c r="J188" i="6"/>
  <c r="J192" i="6"/>
  <c r="J196" i="6"/>
  <c r="J200" i="6"/>
  <c r="J204" i="6"/>
  <c r="J208" i="6"/>
  <c r="J212" i="6"/>
  <c r="J216" i="6"/>
  <c r="J220" i="6"/>
  <c r="J224" i="6"/>
  <c r="J228" i="6"/>
  <c r="J232" i="6"/>
  <c r="J236" i="6"/>
  <c r="J240" i="6"/>
  <c r="J244" i="6"/>
  <c r="J248" i="6"/>
  <c r="J252" i="6"/>
  <c r="J256" i="6"/>
  <c r="J260" i="6"/>
  <c r="J264" i="6"/>
  <c r="J268" i="6"/>
  <c r="J272" i="6"/>
  <c r="J276" i="6"/>
  <c r="J280" i="6"/>
  <c r="J284" i="6"/>
  <c r="J288" i="6"/>
  <c r="J292" i="6"/>
  <c r="J296" i="6"/>
  <c r="J300" i="6"/>
  <c r="J304" i="6"/>
  <c r="J308" i="6"/>
  <c r="J312" i="6"/>
  <c r="J316" i="6"/>
  <c r="J320" i="6"/>
  <c r="J324" i="6"/>
  <c r="J328" i="6"/>
  <c r="J332" i="6"/>
  <c r="K332" i="6" s="1"/>
  <c r="J336" i="6"/>
  <c r="J340" i="6"/>
  <c r="J344" i="6"/>
  <c r="J348" i="6"/>
  <c r="J352" i="6"/>
  <c r="J356" i="6"/>
  <c r="K12" i="6"/>
  <c r="H155" i="6"/>
  <c r="K10" i="6"/>
  <c r="K11" i="6"/>
  <c r="H316" i="6"/>
  <c r="K67" i="6"/>
  <c r="H38" i="6"/>
  <c r="H114" i="6"/>
  <c r="H133" i="6"/>
  <c r="H205" i="6"/>
  <c r="H47" i="6"/>
  <c r="H193" i="6"/>
  <c r="AC99" i="6" l="1"/>
  <c r="AD99" i="6" s="1"/>
  <c r="K105" i="6"/>
  <c r="K26" i="6"/>
  <c r="H360" i="6"/>
  <c r="K175" i="6"/>
  <c r="K294" i="6"/>
  <c r="K246" i="6"/>
  <c r="K230" i="6"/>
  <c r="K335" i="6"/>
  <c r="K140" i="6"/>
  <c r="K95" i="6"/>
  <c r="K287" i="6"/>
  <c r="K75" i="6"/>
  <c r="K223" i="6"/>
  <c r="K127" i="6"/>
  <c r="K343" i="6"/>
  <c r="K48" i="6"/>
  <c r="K35" i="6"/>
  <c r="K87" i="6"/>
  <c r="K135" i="6"/>
  <c r="K263" i="6"/>
  <c r="K280" i="6"/>
  <c r="K56" i="6"/>
  <c r="K104" i="6"/>
  <c r="K264" i="6"/>
  <c r="K40" i="6"/>
  <c r="K296" i="6"/>
  <c r="K256" i="6"/>
  <c r="K176" i="6"/>
  <c r="K80" i="6"/>
  <c r="K277" i="6"/>
  <c r="K149" i="6"/>
  <c r="K216" i="6"/>
  <c r="K232" i="6"/>
  <c r="K168" i="6"/>
  <c r="K136" i="6"/>
  <c r="K120" i="6"/>
  <c r="K24" i="6"/>
  <c r="K115" i="6"/>
  <c r="K354" i="6"/>
  <c r="K236" i="6"/>
  <c r="K66" i="6"/>
  <c r="K41" i="6"/>
  <c r="K268" i="6"/>
  <c r="K117" i="6"/>
  <c r="K339" i="6"/>
  <c r="K258" i="6"/>
  <c r="K152" i="6"/>
  <c r="K328" i="6"/>
  <c r="K213" i="6"/>
  <c r="K327" i="6"/>
  <c r="K144" i="6"/>
  <c r="K344" i="6"/>
  <c r="K200" i="6"/>
  <c r="K248" i="6"/>
  <c r="K73" i="6"/>
  <c r="K341" i="6"/>
  <c r="K309" i="6"/>
  <c r="K57" i="6"/>
  <c r="K245" i="6"/>
  <c r="K325" i="6"/>
  <c r="K53" i="6"/>
  <c r="K172" i="6"/>
  <c r="K88" i="6"/>
  <c r="K112" i="6"/>
  <c r="K197" i="6"/>
  <c r="K89" i="6"/>
  <c r="K249" i="6"/>
  <c r="K146" i="6"/>
  <c r="K76" i="6"/>
  <c r="K21" i="6"/>
  <c r="K114" i="6"/>
  <c r="K322" i="6"/>
  <c r="K229" i="6"/>
  <c r="K338" i="6"/>
  <c r="K211" i="6"/>
  <c r="K300" i="6"/>
  <c r="K82" i="6"/>
  <c r="K98" i="6"/>
  <c r="K274" i="6"/>
  <c r="K293" i="6"/>
  <c r="K217" i="6"/>
  <c r="K291" i="6"/>
  <c r="K132" i="6"/>
  <c r="K297" i="6"/>
  <c r="K169" i="6"/>
  <c r="K153" i="6"/>
  <c r="K307" i="6"/>
  <c r="K281" i="6"/>
  <c r="K25" i="6"/>
  <c r="K162" i="6"/>
  <c r="K83" i="6"/>
  <c r="K243" i="6"/>
  <c r="K220" i="6"/>
  <c r="K72" i="6"/>
  <c r="K292" i="6"/>
  <c r="K345" i="6"/>
  <c r="K276" i="6"/>
  <c r="K137" i="6"/>
  <c r="K259" i="6"/>
  <c r="K188" i="6"/>
  <c r="K37" i="6"/>
  <c r="K261" i="6"/>
  <c r="K85" i="6"/>
  <c r="K226" i="6"/>
  <c r="K133" i="6"/>
  <c r="K60" i="6"/>
  <c r="K121" i="6"/>
  <c r="K275" i="6"/>
  <c r="K156" i="6"/>
  <c r="K28" i="6"/>
  <c r="K233" i="6"/>
  <c r="K181" i="6"/>
  <c r="K165" i="6"/>
  <c r="K147" i="6"/>
  <c r="K355" i="6"/>
  <c r="K15" i="6"/>
  <c r="K101" i="6"/>
  <c r="K18" i="6"/>
  <c r="K313" i="6"/>
  <c r="K184" i="6"/>
  <c r="K306" i="6"/>
  <c r="K63" i="6"/>
  <c r="K47" i="6"/>
  <c r="K69" i="6"/>
  <c r="K31" i="6"/>
  <c r="K242" i="6"/>
  <c r="K323" i="6"/>
  <c r="K163" i="6"/>
  <c r="K357" i="6"/>
  <c r="K185" i="6"/>
  <c r="K194" i="6"/>
  <c r="K329" i="6"/>
  <c r="K178" i="6"/>
  <c r="K265" i="6"/>
  <c r="K349" i="6"/>
  <c r="K52" i="6"/>
  <c r="K201" i="6"/>
  <c r="K356" i="6"/>
  <c r="K308" i="6"/>
  <c r="K251" i="6"/>
  <c r="K228" i="6"/>
  <c r="K36" i="6"/>
  <c r="K283" i="6"/>
  <c r="K219" i="6"/>
  <c r="K347" i="6"/>
  <c r="K192" i="6"/>
  <c r="K100" i="6"/>
  <c r="K336" i="6"/>
  <c r="K240" i="6"/>
  <c r="K45" i="6"/>
  <c r="K320" i="6"/>
  <c r="K44" i="6"/>
  <c r="K312" i="6"/>
  <c r="K333" i="6"/>
  <c r="K301" i="6"/>
  <c r="K154" i="6"/>
  <c r="K208" i="6"/>
  <c r="K138" i="6"/>
  <c r="K39" i="6"/>
  <c r="K196" i="6"/>
  <c r="K155" i="6"/>
  <c r="K218" i="6"/>
  <c r="K298" i="6"/>
  <c r="K346" i="6"/>
  <c r="K173" i="6"/>
  <c r="K304" i="6"/>
  <c r="K139" i="6"/>
  <c r="K109" i="6"/>
  <c r="K13" i="6"/>
  <c r="K340" i="6"/>
  <c r="K272" i="6"/>
  <c r="K317" i="6"/>
  <c r="K91" i="6"/>
  <c r="K252" i="6"/>
  <c r="K352" i="6"/>
  <c r="K157" i="6"/>
  <c r="K16" i="6"/>
  <c r="K348" i="6"/>
  <c r="K316" i="6"/>
  <c r="K330" i="6"/>
  <c r="K180" i="6"/>
  <c r="K141" i="6"/>
  <c r="K202" i="6"/>
  <c r="K123" i="6"/>
  <c r="K189" i="6"/>
  <c r="K315" i="6"/>
  <c r="K23" i="6"/>
  <c r="K32" i="6"/>
  <c r="K68" i="6"/>
  <c r="K212" i="6"/>
  <c r="K284" i="6"/>
  <c r="K164" i="6"/>
  <c r="K186" i="6"/>
  <c r="K244" i="6"/>
  <c r="K106" i="6"/>
  <c r="K92" i="6"/>
  <c r="K269" i="6"/>
  <c r="K253" i="6"/>
  <c r="K64" i="6"/>
  <c r="K314" i="6"/>
  <c r="K282" i="6"/>
  <c r="K205" i="6"/>
  <c r="K299" i="6"/>
  <c r="K221" i="6"/>
  <c r="K148" i="6"/>
  <c r="K61" i="6"/>
  <c r="K77" i="6"/>
  <c r="K331" i="6"/>
  <c r="K324" i="6"/>
  <c r="K55" i="6"/>
  <c r="K74" i="6"/>
  <c r="K187" i="6"/>
  <c r="K288" i="6"/>
  <c r="K107" i="6"/>
  <c r="K93" i="6"/>
  <c r="K224" i="6"/>
  <c r="K108" i="6"/>
  <c r="K260" i="6"/>
  <c r="K204" i="6"/>
  <c r="K42" i="6"/>
  <c r="K128" i="6"/>
  <c r="K203" i="6"/>
  <c r="K96" i="6"/>
  <c r="K90" i="6"/>
  <c r="K266" i="6"/>
  <c r="K125" i="6"/>
  <c r="K58" i="6"/>
  <c r="K20" i="6"/>
  <c r="K124" i="6"/>
  <c r="K84" i="6"/>
  <c r="K267" i="6"/>
  <c r="K160" i="6"/>
  <c r="K116" i="6"/>
  <c r="AC116" i="6" s="1"/>
  <c r="M360" i="22" l="1"/>
  <c r="M361" i="22" s="1"/>
  <c r="L360" i="22"/>
  <c r="L361" i="22" s="1"/>
  <c r="K360" i="22"/>
  <c r="K361" i="22" s="1"/>
  <c r="C360" i="22"/>
  <c r="C361" i="22" s="1"/>
  <c r="D360" i="22"/>
  <c r="D361" i="22" s="1"/>
  <c r="E360" i="22"/>
  <c r="E361" i="22" s="1"/>
  <c r="F360" i="22"/>
  <c r="F361" i="22" s="1"/>
  <c r="G360" i="22"/>
  <c r="G361" i="22" s="1"/>
  <c r="H360" i="22"/>
  <c r="H361" i="22" s="1"/>
  <c r="I360" i="22"/>
  <c r="I361" i="22" s="1"/>
  <c r="J360" i="22"/>
  <c r="J361" i="22" s="1"/>
  <c r="AH8" i="6"/>
  <c r="AI8" i="6"/>
  <c r="AE9" i="6"/>
  <c r="AF9" i="6" s="1"/>
  <c r="AH9" i="6"/>
  <c r="AI9" i="6"/>
  <c r="AE10" i="6"/>
  <c r="AH10" i="6"/>
  <c r="AI10" i="6"/>
  <c r="AD11" i="6"/>
  <c r="AE11" i="6"/>
  <c r="AF11" i="6" s="1"/>
  <c r="AH11" i="6"/>
  <c r="AI11" i="6"/>
  <c r="AE12" i="6"/>
  <c r="AF12" i="6" s="1"/>
  <c r="AH12" i="6"/>
  <c r="AI12" i="6"/>
  <c r="AD13" i="6"/>
  <c r="AE13" i="6"/>
  <c r="AF13" i="6" s="1"/>
  <c r="AH13" i="6"/>
  <c r="AI13" i="6"/>
  <c r="AE14" i="6"/>
  <c r="AF14" i="6" s="1"/>
  <c r="AH14" i="6"/>
  <c r="AI14" i="6"/>
  <c r="AE15" i="6"/>
  <c r="AF15" i="6" s="1"/>
  <c r="AH15" i="6"/>
  <c r="AI15" i="6"/>
  <c r="AD16" i="6"/>
  <c r="AE16" i="6"/>
  <c r="AF16" i="6" s="1"/>
  <c r="AH16" i="6"/>
  <c r="AI16" i="6"/>
  <c r="AE17" i="6"/>
  <c r="AF17" i="6" s="1"/>
  <c r="AH17" i="6"/>
  <c r="AI17" i="6"/>
  <c r="AC18" i="6"/>
  <c r="AD18" i="6"/>
  <c r="AE18" i="6"/>
  <c r="AF18" i="6" s="1"/>
  <c r="AH18" i="6"/>
  <c r="AI18" i="6"/>
  <c r="AD19" i="6"/>
  <c r="AE19" i="6"/>
  <c r="AF19" i="6" s="1"/>
  <c r="AH19" i="6"/>
  <c r="AI19" i="6"/>
  <c r="AD20" i="6"/>
  <c r="AE20" i="6"/>
  <c r="AF20" i="6" s="1"/>
  <c r="AH20" i="6"/>
  <c r="AI20" i="6"/>
  <c r="AE21" i="6"/>
  <c r="AF21" i="6" s="1"/>
  <c r="AH21" i="6"/>
  <c r="AI21" i="6"/>
  <c r="AD22" i="6"/>
  <c r="AE22" i="6"/>
  <c r="AF22" i="6" s="1"/>
  <c r="AH22" i="6"/>
  <c r="AI22" i="6"/>
  <c r="AD23" i="6"/>
  <c r="AE23" i="6"/>
  <c r="AF23" i="6" s="1"/>
  <c r="AH23" i="6"/>
  <c r="AI23" i="6"/>
  <c r="AD24" i="6"/>
  <c r="AE24" i="6"/>
  <c r="AF24" i="6" s="1"/>
  <c r="AH24" i="6"/>
  <c r="AI24" i="6"/>
  <c r="AD25" i="6"/>
  <c r="AE25" i="6"/>
  <c r="AF25" i="6" s="1"/>
  <c r="AH25" i="6"/>
  <c r="AI25" i="6"/>
  <c r="AE26" i="6"/>
  <c r="AF26" i="6" s="1"/>
  <c r="AH26" i="6"/>
  <c r="AI26" i="6"/>
  <c r="AD27" i="6"/>
  <c r="AE27" i="6"/>
  <c r="AF27" i="6" s="1"/>
  <c r="AH27" i="6"/>
  <c r="AI27" i="6"/>
  <c r="AC28" i="6"/>
  <c r="AD28" i="6"/>
  <c r="AE28" i="6"/>
  <c r="AF28" i="6" s="1"/>
  <c r="AH28" i="6"/>
  <c r="AI28" i="6"/>
  <c r="AE29" i="6"/>
  <c r="AF29" i="6" s="1"/>
  <c r="AH29" i="6"/>
  <c r="AI29" i="6"/>
  <c r="AE30" i="6"/>
  <c r="AF30" i="6" s="1"/>
  <c r="AH30" i="6"/>
  <c r="AI30" i="6"/>
  <c r="AE31" i="6"/>
  <c r="AF31" i="6" s="1"/>
  <c r="AH31" i="6"/>
  <c r="AI31" i="6"/>
  <c r="AD32" i="6"/>
  <c r="AE32" i="6"/>
  <c r="AF32" i="6" s="1"/>
  <c r="AH32" i="6"/>
  <c r="AI32" i="6"/>
  <c r="AE33" i="6"/>
  <c r="AF33" i="6" s="1"/>
  <c r="AH33" i="6"/>
  <c r="AI33" i="6"/>
  <c r="AD34" i="6"/>
  <c r="AE34" i="6"/>
  <c r="AF34" i="6" s="1"/>
  <c r="AH34" i="6"/>
  <c r="AI34" i="6"/>
  <c r="AE35" i="6"/>
  <c r="AF35" i="6" s="1"/>
  <c r="AH35" i="6"/>
  <c r="AI35" i="6"/>
  <c r="AC36" i="6"/>
  <c r="AD36" i="6"/>
  <c r="AE36" i="6"/>
  <c r="AF36" i="6" s="1"/>
  <c r="AH36" i="6"/>
  <c r="AI36" i="6"/>
  <c r="AE37" i="6"/>
  <c r="AF37" i="6" s="1"/>
  <c r="AH37" i="6"/>
  <c r="AI37" i="6"/>
  <c r="AE38" i="6"/>
  <c r="AF38" i="6" s="1"/>
  <c r="AH38" i="6"/>
  <c r="AI38" i="6"/>
  <c r="AD39" i="6"/>
  <c r="AE39" i="6"/>
  <c r="AF39" i="6" s="1"/>
  <c r="AH39" i="6"/>
  <c r="AI39" i="6"/>
  <c r="AD40" i="6"/>
  <c r="AE40" i="6"/>
  <c r="AF40" i="6" s="1"/>
  <c r="AH40" i="6"/>
  <c r="AI40" i="6"/>
  <c r="AD41" i="6"/>
  <c r="AE41" i="6"/>
  <c r="AF41" i="6" s="1"/>
  <c r="AH41" i="6"/>
  <c r="AI41" i="6"/>
  <c r="AE42" i="6"/>
  <c r="AF42" i="6" s="1"/>
  <c r="AH42" i="6"/>
  <c r="AI42" i="6"/>
  <c r="AD43" i="6"/>
  <c r="AE43" i="6"/>
  <c r="AF43" i="6" s="1"/>
  <c r="AH43" i="6"/>
  <c r="AI43" i="6"/>
  <c r="AE44" i="6"/>
  <c r="AF44" i="6" s="1"/>
  <c r="AH44" i="6"/>
  <c r="AI44" i="6"/>
  <c r="AE45" i="6"/>
  <c r="AF45" i="6" s="1"/>
  <c r="AH45" i="6"/>
  <c r="AI45" i="6"/>
  <c r="AE46" i="6"/>
  <c r="AF46" i="6" s="1"/>
  <c r="AH46" i="6"/>
  <c r="AI46" i="6"/>
  <c r="AE47" i="6"/>
  <c r="AF47" i="6" s="1"/>
  <c r="AH47" i="6"/>
  <c r="AI47" i="6"/>
  <c r="AE48" i="6"/>
  <c r="AF48" i="6" s="1"/>
  <c r="AH48" i="6"/>
  <c r="AI48" i="6"/>
  <c r="AE49" i="6"/>
  <c r="AF49" i="6" s="1"/>
  <c r="AH49" i="6"/>
  <c r="AI49" i="6"/>
  <c r="AD50" i="6"/>
  <c r="AE50" i="6"/>
  <c r="AF50" i="6" s="1"/>
  <c r="AH50" i="6"/>
  <c r="AI50" i="6"/>
  <c r="AD51" i="6"/>
  <c r="AE51" i="6"/>
  <c r="AF51" i="6" s="1"/>
  <c r="AH51" i="6"/>
  <c r="AI51" i="6"/>
  <c r="AD52" i="6"/>
  <c r="AE52" i="6"/>
  <c r="AF52" i="6" s="1"/>
  <c r="AH52" i="6"/>
  <c r="AI52" i="6"/>
  <c r="AD53" i="6"/>
  <c r="AE53" i="6"/>
  <c r="AF53" i="6" s="1"/>
  <c r="AH53" i="6"/>
  <c r="AI53" i="6"/>
  <c r="AD54" i="6"/>
  <c r="AE54" i="6"/>
  <c r="AF54" i="6" s="1"/>
  <c r="AH54" i="6"/>
  <c r="AI54" i="6"/>
  <c r="AD55" i="6"/>
  <c r="AE55" i="6"/>
  <c r="AF55" i="6" s="1"/>
  <c r="AH55" i="6"/>
  <c r="AI55" i="6"/>
  <c r="AE56" i="6"/>
  <c r="AF56" i="6" s="1"/>
  <c r="AH56" i="6"/>
  <c r="AI56" i="6"/>
  <c r="AE57" i="6"/>
  <c r="AF57" i="6" s="1"/>
  <c r="AH57" i="6"/>
  <c r="AI57" i="6"/>
  <c r="AE58" i="6"/>
  <c r="AF58" i="6" s="1"/>
  <c r="AH58" i="6"/>
  <c r="AI58" i="6"/>
  <c r="AE59" i="6"/>
  <c r="AF59" i="6" s="1"/>
  <c r="AH59" i="6"/>
  <c r="AI59" i="6"/>
  <c r="AC60" i="6"/>
  <c r="AD60" i="6"/>
  <c r="AE60" i="6"/>
  <c r="AF60" i="6" s="1"/>
  <c r="AH60" i="6"/>
  <c r="AI60" i="6"/>
  <c r="AD61" i="6"/>
  <c r="AE61" i="6"/>
  <c r="AF61" i="6" s="1"/>
  <c r="AH61" i="6"/>
  <c r="AI61" i="6"/>
  <c r="AE62" i="6"/>
  <c r="AF62" i="6" s="1"/>
  <c r="AH62" i="6"/>
  <c r="AI62" i="6"/>
  <c r="AE63" i="6"/>
  <c r="AF63" i="6" s="1"/>
  <c r="AH63" i="6"/>
  <c r="AI63" i="6"/>
  <c r="AE64" i="6"/>
  <c r="AF64" i="6" s="1"/>
  <c r="AH64" i="6"/>
  <c r="AI64" i="6"/>
  <c r="AD65" i="6"/>
  <c r="AE65" i="6"/>
  <c r="AF65" i="6" s="1"/>
  <c r="AH65" i="6"/>
  <c r="AI65" i="6"/>
  <c r="AC66" i="6"/>
  <c r="AD66" i="6"/>
  <c r="AE66" i="6"/>
  <c r="AF66" i="6" s="1"/>
  <c r="AH66" i="6"/>
  <c r="AI66" i="6"/>
  <c r="AD67" i="6"/>
  <c r="AE67" i="6"/>
  <c r="AF67" i="6" s="1"/>
  <c r="AH67" i="6"/>
  <c r="AI67" i="6"/>
  <c r="AD68" i="6"/>
  <c r="AE68" i="6"/>
  <c r="AF68" i="6" s="1"/>
  <c r="AH68" i="6"/>
  <c r="AI68" i="6"/>
  <c r="AE69" i="6"/>
  <c r="AF69" i="6" s="1"/>
  <c r="AH69" i="6"/>
  <c r="AI69" i="6"/>
  <c r="AC70" i="6"/>
  <c r="AD70" i="6"/>
  <c r="AE70" i="6"/>
  <c r="AF70" i="6" s="1"/>
  <c r="AH70" i="6"/>
  <c r="AI70" i="6"/>
  <c r="AD71" i="6"/>
  <c r="AE71" i="6"/>
  <c r="AF71" i="6" s="1"/>
  <c r="AH71" i="6"/>
  <c r="AI71" i="6"/>
  <c r="AE72" i="6"/>
  <c r="AF72" i="6" s="1"/>
  <c r="AH72" i="6"/>
  <c r="AI72" i="6"/>
  <c r="AC73" i="6"/>
  <c r="AD73" i="6"/>
  <c r="AE73" i="6"/>
  <c r="AF73" i="6" s="1"/>
  <c r="AH73" i="6"/>
  <c r="AI73" i="6"/>
  <c r="AE74" i="6"/>
  <c r="AF74" i="6" s="1"/>
  <c r="AH74" i="6"/>
  <c r="AI74" i="6"/>
  <c r="AE75" i="6"/>
  <c r="AF75" i="6" s="1"/>
  <c r="AH75" i="6"/>
  <c r="AI75" i="6"/>
  <c r="AD76" i="6"/>
  <c r="AE76" i="6"/>
  <c r="AF76" i="6" s="1"/>
  <c r="AH76" i="6"/>
  <c r="AI76" i="6"/>
  <c r="AD77" i="6"/>
  <c r="AE77" i="6"/>
  <c r="AF77" i="6" s="1"/>
  <c r="AH77" i="6"/>
  <c r="AI77" i="6"/>
  <c r="AD78" i="6"/>
  <c r="AE78" i="6"/>
  <c r="AF78" i="6" s="1"/>
  <c r="AH78" i="6"/>
  <c r="AI78" i="6"/>
  <c r="AE79" i="6"/>
  <c r="AF79" i="6" s="1"/>
  <c r="AH79" i="6"/>
  <c r="AI79" i="6"/>
  <c r="AD80" i="6"/>
  <c r="AE80" i="6"/>
  <c r="AF80" i="6" s="1"/>
  <c r="AH80" i="6"/>
  <c r="AI80" i="6"/>
  <c r="AE81" i="6"/>
  <c r="AF81" i="6" s="1"/>
  <c r="AH81" i="6"/>
  <c r="AI81" i="6"/>
  <c r="AD82" i="6"/>
  <c r="AE82" i="6"/>
  <c r="AF82" i="6" s="1"/>
  <c r="AH82" i="6"/>
  <c r="AI82" i="6"/>
  <c r="AE83" i="6"/>
  <c r="AF83" i="6" s="1"/>
  <c r="AH83" i="6"/>
  <c r="AI83" i="6"/>
  <c r="AD84" i="6"/>
  <c r="AE84" i="6"/>
  <c r="AF84" i="6" s="1"/>
  <c r="AH84" i="6"/>
  <c r="AI84" i="6"/>
  <c r="AD85" i="6"/>
  <c r="AE85" i="6"/>
  <c r="AF85" i="6" s="1"/>
  <c r="AH85" i="6"/>
  <c r="AI85" i="6"/>
  <c r="AE86" i="6"/>
  <c r="AF86" i="6" s="1"/>
  <c r="AH86" i="6"/>
  <c r="AI86" i="6"/>
  <c r="AC87" i="6"/>
  <c r="AD87" i="6"/>
  <c r="AE87" i="6"/>
  <c r="AF87" i="6" s="1"/>
  <c r="AH87" i="6"/>
  <c r="AI87" i="6"/>
  <c r="AE88" i="6"/>
  <c r="AF88" i="6" s="1"/>
  <c r="AH88" i="6"/>
  <c r="AI88" i="6"/>
  <c r="AE89" i="6"/>
  <c r="AF89" i="6" s="1"/>
  <c r="AH89" i="6"/>
  <c r="AI89" i="6"/>
  <c r="AD90" i="6"/>
  <c r="AE90" i="6"/>
  <c r="AF90" i="6" s="1"/>
  <c r="AH90" i="6"/>
  <c r="AI90" i="6"/>
  <c r="AC91" i="6"/>
  <c r="AD91" i="6"/>
  <c r="AE91" i="6"/>
  <c r="AF91" i="6" s="1"/>
  <c r="AH91" i="6"/>
  <c r="AI91" i="6"/>
  <c r="AE92" i="6"/>
  <c r="AF92" i="6" s="1"/>
  <c r="AH92" i="6"/>
  <c r="AI92" i="6"/>
  <c r="AD93" i="6"/>
  <c r="AE93" i="6"/>
  <c r="AF93" i="6" s="1"/>
  <c r="AH93" i="6"/>
  <c r="AI93" i="6"/>
  <c r="AE94" i="6"/>
  <c r="AF94" i="6" s="1"/>
  <c r="AH94" i="6"/>
  <c r="AI94" i="6"/>
  <c r="AE95" i="6"/>
  <c r="AF95" i="6" s="1"/>
  <c r="AH95" i="6"/>
  <c r="AI95" i="6"/>
  <c r="AE96" i="6"/>
  <c r="AF96" i="6" s="1"/>
  <c r="AH96" i="6"/>
  <c r="AI96" i="6"/>
  <c r="AD97" i="6"/>
  <c r="AE97" i="6"/>
  <c r="AF97" i="6" s="1"/>
  <c r="AH97" i="6"/>
  <c r="AI97" i="6"/>
  <c r="AD98" i="6"/>
  <c r="AE98" i="6"/>
  <c r="AF98" i="6" s="1"/>
  <c r="AH98" i="6"/>
  <c r="AI98" i="6"/>
  <c r="AE99" i="6"/>
  <c r="AF99" i="6" s="1"/>
  <c r="AH99" i="6"/>
  <c r="AI99" i="6"/>
  <c r="AD100" i="6"/>
  <c r="AE100" i="6"/>
  <c r="AF100" i="6" s="1"/>
  <c r="AH100" i="6"/>
  <c r="AI100" i="6"/>
  <c r="AE101" i="6"/>
  <c r="AF101" i="6" s="1"/>
  <c r="AH101" i="6"/>
  <c r="AI101" i="6"/>
  <c r="AE102" i="6"/>
  <c r="AF102" i="6" s="1"/>
  <c r="AH102" i="6"/>
  <c r="AI102" i="6"/>
  <c r="AD103" i="6"/>
  <c r="AE103" i="6"/>
  <c r="AF103" i="6" s="1"/>
  <c r="AH103" i="6"/>
  <c r="AI103" i="6"/>
  <c r="AD104" i="6"/>
  <c r="AE104" i="6"/>
  <c r="AF104" i="6" s="1"/>
  <c r="AH104" i="6"/>
  <c r="AI104" i="6"/>
  <c r="AC105" i="6"/>
  <c r="AD105" i="6"/>
  <c r="AE105" i="6"/>
  <c r="AF105" i="6" s="1"/>
  <c r="AH105" i="6"/>
  <c r="AI105" i="6"/>
  <c r="AD106" i="6"/>
  <c r="AE106" i="6"/>
  <c r="AF106" i="6" s="1"/>
  <c r="AH106" i="6"/>
  <c r="AI106" i="6"/>
  <c r="AH107" i="6"/>
  <c r="AI107" i="6"/>
  <c r="AE108" i="6"/>
  <c r="AF108" i="6" s="1"/>
  <c r="AH108" i="6"/>
  <c r="AI108" i="6"/>
  <c r="AD109" i="6"/>
  <c r="AE109" i="6"/>
  <c r="AF109" i="6" s="1"/>
  <c r="AH109" i="6"/>
  <c r="AI109" i="6"/>
  <c r="AD110" i="6"/>
  <c r="AE110" i="6"/>
  <c r="AF110" i="6" s="1"/>
  <c r="AH110" i="6"/>
  <c r="AI110" i="6"/>
  <c r="AE111" i="6"/>
  <c r="AF111" i="6" s="1"/>
  <c r="AH111" i="6"/>
  <c r="AI111" i="6"/>
  <c r="AE112" i="6"/>
  <c r="AF112" i="6" s="1"/>
  <c r="AH112" i="6"/>
  <c r="AI112" i="6"/>
  <c r="AD113" i="6"/>
  <c r="AE113" i="6"/>
  <c r="AF113" i="6" s="1"/>
  <c r="AH113" i="6"/>
  <c r="AI113" i="6"/>
  <c r="AE114" i="6"/>
  <c r="AF114" i="6" s="1"/>
  <c r="AH114" i="6"/>
  <c r="AI114" i="6"/>
  <c r="AE115" i="6"/>
  <c r="AF115" i="6" s="1"/>
  <c r="AH115" i="6"/>
  <c r="AI115" i="6"/>
  <c r="AD116" i="6"/>
  <c r="AE116" i="6"/>
  <c r="AF116" i="6" s="1"/>
  <c r="AH116" i="6"/>
  <c r="AI116" i="6"/>
  <c r="AE117" i="6"/>
  <c r="AF117" i="6" s="1"/>
  <c r="AH117" i="6"/>
  <c r="AI117" i="6"/>
  <c r="AC118" i="6"/>
  <c r="AD118" i="6"/>
  <c r="AE118" i="6"/>
  <c r="AF118" i="6" s="1"/>
  <c r="AH118" i="6"/>
  <c r="AI118" i="6"/>
  <c r="AE119" i="6"/>
  <c r="AF119" i="6" s="1"/>
  <c r="AH119" i="6"/>
  <c r="AI119" i="6"/>
  <c r="AE120" i="6"/>
  <c r="AF120" i="6" s="1"/>
  <c r="AH120" i="6"/>
  <c r="AI120" i="6"/>
  <c r="AE121" i="6"/>
  <c r="AF121" i="6" s="1"/>
  <c r="AH121" i="6"/>
  <c r="AI121" i="6"/>
  <c r="AE122" i="6"/>
  <c r="AF122" i="6" s="1"/>
  <c r="AH122" i="6"/>
  <c r="AI122" i="6"/>
  <c r="AE123" i="6"/>
  <c r="AF123" i="6" s="1"/>
  <c r="AH123" i="6"/>
  <c r="AI123" i="6"/>
  <c r="AE124" i="6"/>
  <c r="AF124" i="6" s="1"/>
  <c r="AH124" i="6"/>
  <c r="AI124" i="6"/>
  <c r="AD125" i="6"/>
  <c r="AE125" i="6"/>
  <c r="AF125" i="6" s="1"/>
  <c r="AH125" i="6"/>
  <c r="AI125" i="6"/>
  <c r="AE126" i="6"/>
  <c r="AF126" i="6" s="1"/>
  <c r="AH126" i="6"/>
  <c r="AI126" i="6"/>
  <c r="AE127" i="6"/>
  <c r="AF127" i="6" s="1"/>
  <c r="AH127" i="6"/>
  <c r="AI127" i="6"/>
  <c r="AD128" i="6"/>
  <c r="AE128" i="6"/>
  <c r="AF128" i="6" s="1"/>
  <c r="AH128" i="6"/>
  <c r="AI128" i="6"/>
  <c r="AE129" i="6"/>
  <c r="AF129" i="6" s="1"/>
  <c r="AH129" i="6"/>
  <c r="AI129" i="6"/>
  <c r="AE130" i="6"/>
  <c r="AF130" i="6" s="1"/>
  <c r="AH130" i="6"/>
  <c r="AI130" i="6"/>
  <c r="AD131" i="6"/>
  <c r="AE131" i="6"/>
  <c r="AF131" i="6" s="1"/>
  <c r="AH131" i="6"/>
  <c r="AI131" i="6"/>
  <c r="AE132" i="6"/>
  <c r="AF132" i="6" s="1"/>
  <c r="AH132" i="6"/>
  <c r="AI132" i="6"/>
  <c r="AD133" i="6"/>
  <c r="AE133" i="6"/>
  <c r="AF133" i="6" s="1"/>
  <c r="AH133" i="6"/>
  <c r="AI133" i="6"/>
  <c r="AE134" i="6"/>
  <c r="AF134" i="6" s="1"/>
  <c r="AH134" i="6"/>
  <c r="AI134" i="6"/>
  <c r="AD135" i="6"/>
  <c r="AE135" i="6"/>
  <c r="AF135" i="6" s="1"/>
  <c r="AH135" i="6"/>
  <c r="AI135" i="6"/>
  <c r="AD136" i="6"/>
  <c r="AE136" i="6"/>
  <c r="AF136" i="6" s="1"/>
  <c r="AH136" i="6"/>
  <c r="AI136" i="6"/>
  <c r="AD137" i="6"/>
  <c r="AE137" i="6"/>
  <c r="AF137" i="6" s="1"/>
  <c r="AH137" i="6"/>
  <c r="AI137" i="6"/>
  <c r="AE138" i="6"/>
  <c r="AF138" i="6" s="1"/>
  <c r="AH138" i="6"/>
  <c r="AI138" i="6"/>
  <c r="AC139" i="6"/>
  <c r="AD139" i="6"/>
  <c r="AE139" i="6"/>
  <c r="AF139" i="6" s="1"/>
  <c r="AH139" i="6"/>
  <c r="AI139" i="6"/>
  <c r="AD140" i="6"/>
  <c r="AE140" i="6"/>
  <c r="AF140" i="6" s="1"/>
  <c r="AH140" i="6"/>
  <c r="AI140" i="6"/>
  <c r="AD141" i="6"/>
  <c r="AE141" i="6"/>
  <c r="AF141" i="6" s="1"/>
  <c r="AH141" i="6"/>
  <c r="AI141" i="6"/>
  <c r="AC142" i="6"/>
  <c r="AD142" i="6"/>
  <c r="AE142" i="6"/>
  <c r="AF142" i="6" s="1"/>
  <c r="AH142" i="6"/>
  <c r="AI142" i="6"/>
  <c r="AE143" i="6"/>
  <c r="AF143" i="6" s="1"/>
  <c r="AH143" i="6"/>
  <c r="AI143" i="6"/>
  <c r="AE144" i="6"/>
  <c r="AF144" i="6" s="1"/>
  <c r="AH144" i="6"/>
  <c r="AI144" i="6"/>
  <c r="AE145" i="6"/>
  <c r="AF145" i="6" s="1"/>
  <c r="AH145" i="6"/>
  <c r="AI145" i="6"/>
  <c r="AE146" i="6"/>
  <c r="AF146" i="6" s="1"/>
  <c r="AH146" i="6"/>
  <c r="AI146" i="6"/>
  <c r="AE147" i="6"/>
  <c r="AF147" i="6" s="1"/>
  <c r="AH147" i="6"/>
  <c r="AI147" i="6"/>
  <c r="AD148" i="6"/>
  <c r="AE148" i="6"/>
  <c r="AF148" i="6" s="1"/>
  <c r="AH148" i="6"/>
  <c r="AI148" i="6"/>
  <c r="AE149" i="6"/>
  <c r="AF149" i="6" s="1"/>
  <c r="AH149" i="6"/>
  <c r="AI149" i="6"/>
  <c r="AC150" i="6"/>
  <c r="AD150" i="6"/>
  <c r="AE150" i="6"/>
  <c r="AF150" i="6" s="1"/>
  <c r="AH150" i="6"/>
  <c r="AI150" i="6"/>
  <c r="AD151" i="6"/>
  <c r="AE151" i="6"/>
  <c r="AF151" i="6" s="1"/>
  <c r="AH151" i="6"/>
  <c r="AI151" i="6"/>
  <c r="AE152" i="6"/>
  <c r="AF152" i="6" s="1"/>
  <c r="AH152" i="6"/>
  <c r="AI152" i="6"/>
  <c r="AE153" i="6"/>
  <c r="AF153" i="6" s="1"/>
  <c r="AH153" i="6"/>
  <c r="AI153" i="6"/>
  <c r="AE154" i="6"/>
  <c r="AF154" i="6" s="1"/>
  <c r="AH154" i="6"/>
  <c r="AI154" i="6"/>
  <c r="AD155" i="6"/>
  <c r="AE155" i="6"/>
  <c r="AF155" i="6" s="1"/>
  <c r="AH155" i="6"/>
  <c r="AI155" i="6"/>
  <c r="AD156" i="6"/>
  <c r="AE156" i="6"/>
  <c r="AF156" i="6" s="1"/>
  <c r="AH156" i="6"/>
  <c r="AI156" i="6"/>
  <c r="AE157" i="6"/>
  <c r="AF157" i="6" s="1"/>
  <c r="AH157" i="6"/>
  <c r="AI157" i="6"/>
  <c r="AD158" i="6"/>
  <c r="AE158" i="6"/>
  <c r="AF158" i="6" s="1"/>
  <c r="AH158" i="6"/>
  <c r="AI158" i="6"/>
  <c r="AE159" i="6"/>
  <c r="AF159" i="6" s="1"/>
  <c r="AH159" i="6"/>
  <c r="AI159" i="6"/>
  <c r="AD160" i="6"/>
  <c r="AE160" i="6"/>
  <c r="AF160" i="6" s="1"/>
  <c r="AH160" i="6"/>
  <c r="AI160" i="6"/>
  <c r="AE161" i="6"/>
  <c r="AF161" i="6" s="1"/>
  <c r="AH161" i="6"/>
  <c r="AI161" i="6"/>
  <c r="AE162" i="6"/>
  <c r="AF162" i="6" s="1"/>
  <c r="AH162" i="6"/>
  <c r="AI162" i="6"/>
  <c r="AD163" i="6"/>
  <c r="AE163" i="6"/>
  <c r="AF163" i="6" s="1"/>
  <c r="AH163" i="6"/>
  <c r="AI163" i="6"/>
  <c r="AE164" i="6"/>
  <c r="AF164" i="6" s="1"/>
  <c r="AH164" i="6"/>
  <c r="AI164" i="6"/>
  <c r="AE165" i="6"/>
  <c r="AF165" i="6" s="1"/>
  <c r="AH165" i="6"/>
  <c r="AI165" i="6"/>
  <c r="AE166" i="6"/>
  <c r="AF166" i="6" s="1"/>
  <c r="AH166" i="6"/>
  <c r="AI166" i="6"/>
  <c r="AE167" i="6"/>
  <c r="AF167" i="6" s="1"/>
  <c r="AH167" i="6"/>
  <c r="AI167" i="6"/>
  <c r="AD168" i="6"/>
  <c r="AE168" i="6"/>
  <c r="AF168" i="6" s="1"/>
  <c r="AH168" i="6"/>
  <c r="AI168" i="6"/>
  <c r="AD169" i="6"/>
  <c r="AE169" i="6"/>
  <c r="AF169" i="6" s="1"/>
  <c r="AH169" i="6"/>
  <c r="AI169" i="6"/>
  <c r="AD170" i="6"/>
  <c r="AE170" i="6"/>
  <c r="AF170" i="6" s="1"/>
  <c r="AH170" i="6"/>
  <c r="AI170" i="6"/>
  <c r="AD171" i="6"/>
  <c r="AE171" i="6"/>
  <c r="AF171" i="6" s="1"/>
  <c r="AH171" i="6"/>
  <c r="AI171" i="6"/>
  <c r="AE172" i="6"/>
  <c r="AF172" i="6" s="1"/>
  <c r="AH172" i="6"/>
  <c r="AI172" i="6"/>
  <c r="AE173" i="6"/>
  <c r="AF173" i="6" s="1"/>
  <c r="AH173" i="6"/>
  <c r="AI173" i="6"/>
  <c r="AD174" i="6"/>
  <c r="AE174" i="6"/>
  <c r="AF174" i="6" s="1"/>
  <c r="AH174" i="6"/>
  <c r="AI174" i="6"/>
  <c r="AD175" i="6"/>
  <c r="AE175" i="6"/>
  <c r="AF175" i="6" s="1"/>
  <c r="AH175" i="6"/>
  <c r="AI175" i="6"/>
  <c r="AE176" i="6"/>
  <c r="AF176" i="6" s="1"/>
  <c r="AH176" i="6"/>
  <c r="AI176" i="6"/>
  <c r="AD177" i="6"/>
  <c r="AE177" i="6"/>
  <c r="AF177" i="6" s="1"/>
  <c r="AH177" i="6"/>
  <c r="AI177" i="6"/>
  <c r="AE178" i="6"/>
  <c r="AF178" i="6" s="1"/>
  <c r="AH178" i="6"/>
  <c r="AI178" i="6"/>
  <c r="AD179" i="6"/>
  <c r="AE179" i="6"/>
  <c r="AF179" i="6" s="1"/>
  <c r="AH179" i="6"/>
  <c r="AI179" i="6"/>
  <c r="AE180" i="6"/>
  <c r="AF180" i="6" s="1"/>
  <c r="AH180" i="6"/>
  <c r="AI180" i="6"/>
  <c r="AE181" i="6"/>
  <c r="AF181" i="6" s="1"/>
  <c r="AH181" i="6"/>
  <c r="AI181" i="6"/>
  <c r="AD182" i="6"/>
  <c r="AE182" i="6"/>
  <c r="AF182" i="6" s="1"/>
  <c r="AH182" i="6"/>
  <c r="AI182" i="6"/>
  <c r="AE183" i="6"/>
  <c r="AF183" i="6" s="1"/>
  <c r="AH183" i="6"/>
  <c r="AI183" i="6"/>
  <c r="AE184" i="6"/>
  <c r="AF184" i="6" s="1"/>
  <c r="AH184" i="6"/>
  <c r="AI184" i="6"/>
  <c r="AD185" i="6"/>
  <c r="AE185" i="6"/>
  <c r="AF185" i="6" s="1"/>
  <c r="AH185" i="6"/>
  <c r="AI185" i="6"/>
  <c r="AE186" i="6"/>
  <c r="AF186" i="6" s="1"/>
  <c r="AH186" i="6"/>
  <c r="AI186" i="6"/>
  <c r="AD187" i="6"/>
  <c r="AE187" i="6"/>
  <c r="AF187" i="6" s="1"/>
  <c r="AH187" i="6"/>
  <c r="AI187" i="6"/>
  <c r="AD188" i="6"/>
  <c r="AE188" i="6"/>
  <c r="AF188" i="6" s="1"/>
  <c r="AH188" i="6"/>
  <c r="AI188" i="6"/>
  <c r="AE189" i="6"/>
  <c r="AF189" i="6" s="1"/>
  <c r="AH189" i="6"/>
  <c r="AI189" i="6"/>
  <c r="AD190" i="6"/>
  <c r="AE190" i="6"/>
  <c r="AF190" i="6" s="1"/>
  <c r="AH190" i="6"/>
  <c r="AI190" i="6"/>
  <c r="AE191" i="6"/>
  <c r="AF191" i="6" s="1"/>
  <c r="AH191" i="6"/>
  <c r="AI191" i="6"/>
  <c r="AD192" i="6"/>
  <c r="AE192" i="6"/>
  <c r="AF192" i="6" s="1"/>
  <c r="AH192" i="6"/>
  <c r="AI192" i="6"/>
  <c r="AD193" i="6"/>
  <c r="AE193" i="6"/>
  <c r="AF193" i="6" s="1"/>
  <c r="AH193" i="6"/>
  <c r="AI193" i="6"/>
  <c r="AE194" i="6"/>
  <c r="AF194" i="6" s="1"/>
  <c r="AH194" i="6"/>
  <c r="AI194" i="6"/>
  <c r="AD195" i="6"/>
  <c r="AE195" i="6"/>
  <c r="AF195" i="6" s="1"/>
  <c r="AH195" i="6"/>
  <c r="AI195" i="6"/>
  <c r="AE196" i="6"/>
  <c r="AF196" i="6" s="1"/>
  <c r="AH196" i="6"/>
  <c r="AI196" i="6"/>
  <c r="AC197" i="6"/>
  <c r="AD197" i="6"/>
  <c r="AE197" i="6"/>
  <c r="AF197" i="6" s="1"/>
  <c r="AH197" i="6"/>
  <c r="AI197" i="6"/>
  <c r="AE198" i="6"/>
  <c r="AF198" i="6" s="1"/>
  <c r="AH198" i="6"/>
  <c r="AI198" i="6"/>
  <c r="AD199" i="6"/>
  <c r="AE199" i="6"/>
  <c r="AF199" i="6" s="1"/>
  <c r="AH199" i="6"/>
  <c r="AI199" i="6"/>
  <c r="AD200" i="6"/>
  <c r="AE200" i="6"/>
  <c r="AF200" i="6" s="1"/>
  <c r="AH200" i="6"/>
  <c r="AI200" i="6"/>
  <c r="AD201" i="6"/>
  <c r="AE201" i="6"/>
  <c r="AF201" i="6" s="1"/>
  <c r="AH201" i="6"/>
  <c r="AI201" i="6"/>
  <c r="AD202" i="6"/>
  <c r="AE202" i="6"/>
  <c r="AF202" i="6" s="1"/>
  <c r="AH202" i="6"/>
  <c r="AI202" i="6"/>
  <c r="AE203" i="6"/>
  <c r="AF203" i="6" s="1"/>
  <c r="AH203" i="6"/>
  <c r="AI203" i="6"/>
  <c r="AE204" i="6"/>
  <c r="AF204" i="6" s="1"/>
  <c r="AH204" i="6"/>
  <c r="AI204" i="6"/>
  <c r="AE205" i="6"/>
  <c r="AF205" i="6" s="1"/>
  <c r="AH205" i="6"/>
  <c r="AI205" i="6"/>
  <c r="AE206" i="6"/>
  <c r="AF206" i="6" s="1"/>
  <c r="AH206" i="6"/>
  <c r="AI206" i="6"/>
  <c r="AD207" i="6"/>
  <c r="AE207" i="6"/>
  <c r="AF207" i="6" s="1"/>
  <c r="AH207" i="6"/>
  <c r="AI207" i="6"/>
  <c r="AE208" i="6"/>
  <c r="AF208" i="6" s="1"/>
  <c r="AH208" i="6"/>
  <c r="AI208" i="6"/>
  <c r="AD209" i="6"/>
  <c r="AE209" i="6"/>
  <c r="AF209" i="6" s="1"/>
  <c r="AH209" i="6"/>
  <c r="AI209" i="6"/>
  <c r="AD210" i="6"/>
  <c r="AE210" i="6"/>
  <c r="AF210" i="6" s="1"/>
  <c r="AH210" i="6"/>
  <c r="AI210" i="6"/>
  <c r="AC211" i="6"/>
  <c r="AD211" i="6"/>
  <c r="AE211" i="6"/>
  <c r="AF211" i="6" s="1"/>
  <c r="AH211" i="6"/>
  <c r="AI211" i="6"/>
  <c r="AD212" i="6"/>
  <c r="AE212" i="6"/>
  <c r="AF212" i="6" s="1"/>
  <c r="AH212" i="6"/>
  <c r="AI212" i="6"/>
  <c r="AE213" i="6"/>
  <c r="AF213" i="6" s="1"/>
  <c r="AH213" i="6"/>
  <c r="AI213" i="6"/>
  <c r="AD214" i="6"/>
  <c r="AE214" i="6"/>
  <c r="AF214" i="6" s="1"/>
  <c r="AH214" i="6"/>
  <c r="AI214" i="6"/>
  <c r="AE215" i="6"/>
  <c r="AF215" i="6" s="1"/>
  <c r="AH215" i="6"/>
  <c r="AI215" i="6"/>
  <c r="AD216" i="6"/>
  <c r="AE216" i="6"/>
  <c r="AF216" i="6" s="1"/>
  <c r="AH216" i="6"/>
  <c r="AI216" i="6"/>
  <c r="AE217" i="6"/>
  <c r="AF217" i="6" s="1"/>
  <c r="AH217" i="6"/>
  <c r="AI217" i="6"/>
  <c r="AD218" i="6"/>
  <c r="AE218" i="6"/>
  <c r="AF218" i="6" s="1"/>
  <c r="AH218" i="6"/>
  <c r="AI218" i="6"/>
  <c r="AD219" i="6"/>
  <c r="AE219" i="6"/>
  <c r="AF219" i="6" s="1"/>
  <c r="AH219" i="6"/>
  <c r="AI219" i="6"/>
  <c r="AD220" i="6"/>
  <c r="AE220" i="6"/>
  <c r="AF220" i="6" s="1"/>
  <c r="AH220" i="6"/>
  <c r="AI220" i="6"/>
  <c r="AE221" i="6"/>
  <c r="AF221" i="6" s="1"/>
  <c r="AH221" i="6"/>
  <c r="AI221" i="6"/>
  <c r="AE222" i="6"/>
  <c r="AF222" i="6" s="1"/>
  <c r="AH222" i="6"/>
  <c r="AI222" i="6"/>
  <c r="AE223" i="6"/>
  <c r="AF223" i="6" s="1"/>
  <c r="AH223" i="6"/>
  <c r="AI223" i="6"/>
  <c r="AE224" i="6"/>
  <c r="AF224" i="6" s="1"/>
  <c r="AH224" i="6"/>
  <c r="AI224" i="6"/>
  <c r="AD225" i="6"/>
  <c r="AE225" i="6"/>
  <c r="AF225" i="6" s="1"/>
  <c r="AH225" i="6"/>
  <c r="AI225" i="6"/>
  <c r="AE226" i="6"/>
  <c r="AF226" i="6" s="1"/>
  <c r="AH226" i="6"/>
  <c r="AI226" i="6"/>
  <c r="AE227" i="6"/>
  <c r="AF227" i="6" s="1"/>
  <c r="AH227" i="6"/>
  <c r="AI227" i="6"/>
  <c r="AE228" i="6"/>
  <c r="AF228" i="6" s="1"/>
  <c r="AH228" i="6"/>
  <c r="AI228" i="6"/>
  <c r="AC229" i="6"/>
  <c r="AD229" i="6"/>
  <c r="AE229" i="6"/>
  <c r="AF229" i="6" s="1"/>
  <c r="AH229" i="6"/>
  <c r="AI229" i="6"/>
  <c r="AD230" i="6"/>
  <c r="AE230" i="6"/>
  <c r="AF230" i="6" s="1"/>
  <c r="AH230" i="6"/>
  <c r="AI230" i="6"/>
  <c r="AD231" i="6"/>
  <c r="AE231" i="6"/>
  <c r="AF231" i="6" s="1"/>
  <c r="AH231" i="6"/>
  <c r="AI231" i="6"/>
  <c r="AD232" i="6"/>
  <c r="AE232" i="6"/>
  <c r="AF232" i="6" s="1"/>
  <c r="AH232" i="6"/>
  <c r="AI232" i="6"/>
  <c r="AD233" i="6"/>
  <c r="AE233" i="6"/>
  <c r="AF233" i="6" s="1"/>
  <c r="AH233" i="6"/>
  <c r="AI233" i="6"/>
  <c r="AC234" i="6"/>
  <c r="AD234" i="6"/>
  <c r="AE234" i="6"/>
  <c r="AF234" i="6" s="1"/>
  <c r="AH234" i="6"/>
  <c r="AI234" i="6"/>
  <c r="AC235" i="6"/>
  <c r="AD235" i="6"/>
  <c r="AE235" i="6"/>
  <c r="AF235" i="6" s="1"/>
  <c r="AH235" i="6"/>
  <c r="AI235" i="6"/>
  <c r="AE236" i="6"/>
  <c r="AF236" i="6" s="1"/>
  <c r="AH236" i="6"/>
  <c r="AI236" i="6"/>
  <c r="AE237" i="6"/>
  <c r="AF237" i="6" s="1"/>
  <c r="AH237" i="6"/>
  <c r="AI237" i="6"/>
  <c r="AE238" i="6"/>
  <c r="AF238" i="6" s="1"/>
  <c r="AH238" i="6"/>
  <c r="AI238" i="6"/>
  <c r="AE239" i="6"/>
  <c r="AF239" i="6" s="1"/>
  <c r="AH239" i="6"/>
  <c r="AI239" i="6"/>
  <c r="AD240" i="6"/>
  <c r="AE240" i="6"/>
  <c r="AF240" i="6" s="1"/>
  <c r="AH240" i="6"/>
  <c r="AI240" i="6"/>
  <c r="AC241" i="6"/>
  <c r="AD241" i="6"/>
  <c r="AE241" i="6"/>
  <c r="AF241" i="6" s="1"/>
  <c r="AH241" i="6"/>
  <c r="AI241" i="6"/>
  <c r="AE242" i="6"/>
  <c r="AF242" i="6" s="1"/>
  <c r="AH242" i="6"/>
  <c r="AI242" i="6"/>
  <c r="AE243" i="6"/>
  <c r="AF243" i="6" s="1"/>
  <c r="AH243" i="6"/>
  <c r="AI243" i="6"/>
  <c r="AD244" i="6"/>
  <c r="AE244" i="6"/>
  <c r="AF244" i="6" s="1"/>
  <c r="AH244" i="6"/>
  <c r="AI244" i="6"/>
  <c r="AE245" i="6"/>
  <c r="AF245" i="6" s="1"/>
  <c r="AH245" i="6"/>
  <c r="AI245" i="6"/>
  <c r="AD246" i="6"/>
  <c r="AE246" i="6"/>
  <c r="AF246" i="6" s="1"/>
  <c r="AH246" i="6"/>
  <c r="AI246" i="6"/>
  <c r="AE247" i="6"/>
  <c r="AF247" i="6" s="1"/>
  <c r="AH247" i="6"/>
  <c r="AI247" i="6"/>
  <c r="AD248" i="6"/>
  <c r="AE248" i="6"/>
  <c r="AF248" i="6" s="1"/>
  <c r="AH248" i="6"/>
  <c r="AI248" i="6"/>
  <c r="AE249" i="6"/>
  <c r="AF249" i="6" s="1"/>
  <c r="AH249" i="6"/>
  <c r="AI249" i="6"/>
  <c r="AE250" i="6"/>
  <c r="AF250" i="6" s="1"/>
  <c r="AH250" i="6"/>
  <c r="AI250" i="6"/>
  <c r="AE251" i="6"/>
  <c r="AF251" i="6" s="1"/>
  <c r="AH251" i="6"/>
  <c r="AI251" i="6"/>
  <c r="AD252" i="6"/>
  <c r="AE252" i="6"/>
  <c r="AF252" i="6" s="1"/>
  <c r="AH252" i="6"/>
  <c r="AI252" i="6"/>
  <c r="AD253" i="6"/>
  <c r="AE253" i="6"/>
  <c r="AF253" i="6" s="1"/>
  <c r="AH253" i="6"/>
  <c r="AI253" i="6"/>
  <c r="AE254" i="6"/>
  <c r="AF254" i="6" s="1"/>
  <c r="AH254" i="6"/>
  <c r="AI254" i="6"/>
  <c r="AD255" i="6"/>
  <c r="AE255" i="6"/>
  <c r="AF255" i="6" s="1"/>
  <c r="AH255" i="6"/>
  <c r="AI255" i="6"/>
  <c r="AD256" i="6"/>
  <c r="AE256" i="6"/>
  <c r="AF256" i="6" s="1"/>
  <c r="AH256" i="6"/>
  <c r="AI256" i="6"/>
  <c r="AC257" i="6"/>
  <c r="AD257" i="6"/>
  <c r="AE257" i="6"/>
  <c r="AF257" i="6" s="1"/>
  <c r="AH257" i="6"/>
  <c r="AI257" i="6"/>
  <c r="AE258" i="6"/>
  <c r="AF258" i="6" s="1"/>
  <c r="AH258" i="6"/>
  <c r="AI258" i="6"/>
  <c r="AE259" i="6"/>
  <c r="AF259" i="6" s="1"/>
  <c r="AH259" i="6"/>
  <c r="AI259" i="6"/>
  <c r="AC260" i="6"/>
  <c r="AD260" i="6"/>
  <c r="AE260" i="6"/>
  <c r="AF260" i="6" s="1"/>
  <c r="AH260" i="6"/>
  <c r="AI260" i="6"/>
  <c r="AE261" i="6"/>
  <c r="AF261" i="6" s="1"/>
  <c r="AH261" i="6"/>
  <c r="AI261" i="6"/>
  <c r="AE262" i="6"/>
  <c r="AF262" i="6" s="1"/>
  <c r="AH262" i="6"/>
  <c r="AI262" i="6"/>
  <c r="AC263" i="6"/>
  <c r="AD263" i="6"/>
  <c r="AE263" i="6"/>
  <c r="AF263" i="6" s="1"/>
  <c r="AH263" i="6"/>
  <c r="AI263" i="6"/>
  <c r="AC264" i="6"/>
  <c r="AD264" i="6"/>
  <c r="AE264" i="6"/>
  <c r="AF264" i="6" s="1"/>
  <c r="AH264" i="6"/>
  <c r="AI264" i="6"/>
  <c r="AE265" i="6"/>
  <c r="AF265" i="6" s="1"/>
  <c r="AH265" i="6"/>
  <c r="AI265" i="6"/>
  <c r="AD266" i="6"/>
  <c r="AE266" i="6"/>
  <c r="AF266" i="6" s="1"/>
  <c r="AH266" i="6"/>
  <c r="AI266" i="6"/>
  <c r="AD267" i="6"/>
  <c r="AE267" i="6"/>
  <c r="AF267" i="6" s="1"/>
  <c r="AH267" i="6"/>
  <c r="AI267" i="6"/>
  <c r="AD268" i="6"/>
  <c r="AE268" i="6"/>
  <c r="AF268" i="6" s="1"/>
  <c r="AH268" i="6"/>
  <c r="AI268" i="6"/>
  <c r="AD269" i="6"/>
  <c r="AE269" i="6"/>
  <c r="AF269" i="6" s="1"/>
  <c r="AH269" i="6"/>
  <c r="AI269" i="6"/>
  <c r="AC270" i="6"/>
  <c r="AD270" i="6"/>
  <c r="AE270" i="6"/>
  <c r="AF270" i="6" s="1"/>
  <c r="AH270" i="6"/>
  <c r="AI270" i="6"/>
  <c r="AE271" i="6"/>
  <c r="AF271" i="6" s="1"/>
  <c r="AH271" i="6"/>
  <c r="AI271" i="6"/>
  <c r="AE272" i="6"/>
  <c r="AF272" i="6" s="1"/>
  <c r="AH272" i="6"/>
  <c r="AI272" i="6"/>
  <c r="AE273" i="6"/>
  <c r="AF273" i="6" s="1"/>
  <c r="AH273" i="6"/>
  <c r="AI273" i="6"/>
  <c r="AD274" i="6"/>
  <c r="AE274" i="6"/>
  <c r="AF274" i="6" s="1"/>
  <c r="AH274" i="6"/>
  <c r="AI274" i="6"/>
  <c r="AE275" i="6"/>
  <c r="AF275" i="6" s="1"/>
  <c r="AH275" i="6"/>
  <c r="AI275" i="6"/>
  <c r="AD276" i="6"/>
  <c r="AE276" i="6"/>
  <c r="AF276" i="6" s="1"/>
  <c r="AH276" i="6"/>
  <c r="AI276" i="6"/>
  <c r="AE277" i="6"/>
  <c r="AF277" i="6" s="1"/>
  <c r="AH277" i="6"/>
  <c r="AI277" i="6"/>
  <c r="AE278" i="6"/>
  <c r="AF278" i="6" s="1"/>
  <c r="AH278" i="6"/>
  <c r="AI278" i="6"/>
  <c r="AE279" i="6"/>
  <c r="AF279" i="6" s="1"/>
  <c r="AH279" i="6"/>
  <c r="AI279" i="6"/>
  <c r="AE280" i="6"/>
  <c r="AF280" i="6" s="1"/>
  <c r="AH280" i="6"/>
  <c r="AI280" i="6"/>
  <c r="AE281" i="6"/>
  <c r="AF281" i="6" s="1"/>
  <c r="AH281" i="6"/>
  <c r="AI281" i="6"/>
  <c r="AD282" i="6"/>
  <c r="AE282" i="6"/>
  <c r="AF282" i="6" s="1"/>
  <c r="AH282" i="6"/>
  <c r="AI282" i="6"/>
  <c r="AE283" i="6"/>
  <c r="AF283" i="6" s="1"/>
  <c r="AH283" i="6"/>
  <c r="AI283" i="6"/>
  <c r="AE284" i="6"/>
  <c r="AF284" i="6" s="1"/>
  <c r="AH284" i="6"/>
  <c r="AI284" i="6"/>
  <c r="AD285" i="6"/>
  <c r="AE285" i="6"/>
  <c r="AF285" i="6" s="1"/>
  <c r="AH285" i="6"/>
  <c r="AI285" i="6"/>
  <c r="AE286" i="6"/>
  <c r="AF286" i="6" s="1"/>
  <c r="AH286" i="6"/>
  <c r="AI286" i="6"/>
  <c r="AD287" i="6"/>
  <c r="AE287" i="6"/>
  <c r="AF287" i="6" s="1"/>
  <c r="AH287" i="6"/>
  <c r="AI287" i="6"/>
  <c r="AE288" i="6"/>
  <c r="AF288" i="6" s="1"/>
  <c r="AH288" i="6"/>
  <c r="AI288" i="6"/>
  <c r="AD289" i="6"/>
  <c r="AE289" i="6"/>
  <c r="AF289" i="6" s="1"/>
  <c r="AH289" i="6"/>
  <c r="AI289" i="6"/>
  <c r="AE290" i="6"/>
  <c r="AF290" i="6" s="1"/>
  <c r="AH290" i="6"/>
  <c r="AI290" i="6"/>
  <c r="AD291" i="6"/>
  <c r="AE291" i="6"/>
  <c r="AF291" i="6" s="1"/>
  <c r="AH291" i="6"/>
  <c r="AI291" i="6"/>
  <c r="AE292" i="6"/>
  <c r="AF292" i="6" s="1"/>
  <c r="AH292" i="6"/>
  <c r="AI292" i="6"/>
  <c r="AE293" i="6"/>
  <c r="AF293" i="6" s="1"/>
  <c r="AH293" i="6"/>
  <c r="AI293" i="6"/>
  <c r="AE294" i="6"/>
  <c r="AF294" i="6" s="1"/>
  <c r="AH294" i="6"/>
  <c r="AI294" i="6"/>
  <c r="AE295" i="6"/>
  <c r="AF295" i="6" s="1"/>
  <c r="AH295" i="6"/>
  <c r="AI295" i="6"/>
  <c r="AE296" i="6"/>
  <c r="AF296" i="6" s="1"/>
  <c r="AH296" i="6"/>
  <c r="AI296" i="6"/>
  <c r="AD297" i="6"/>
  <c r="AE297" i="6"/>
  <c r="AF297" i="6" s="1"/>
  <c r="AH297" i="6"/>
  <c r="AI297" i="6"/>
  <c r="AD298" i="6"/>
  <c r="AE298" i="6"/>
  <c r="AF298" i="6" s="1"/>
  <c r="AH298" i="6"/>
  <c r="AI298" i="6"/>
  <c r="AE299" i="6"/>
  <c r="AF299" i="6" s="1"/>
  <c r="AH299" i="6"/>
  <c r="AI299" i="6"/>
  <c r="AD300" i="6"/>
  <c r="AE300" i="6"/>
  <c r="AF300" i="6" s="1"/>
  <c r="AH300" i="6"/>
  <c r="AI300" i="6"/>
  <c r="AE301" i="6"/>
  <c r="AF301" i="6" s="1"/>
  <c r="AH301" i="6"/>
  <c r="AI301" i="6"/>
  <c r="AE302" i="6"/>
  <c r="AF302" i="6" s="1"/>
  <c r="AH302" i="6"/>
  <c r="AI302" i="6"/>
  <c r="AE303" i="6"/>
  <c r="AF303" i="6" s="1"/>
  <c r="AH303" i="6"/>
  <c r="AI303" i="6"/>
  <c r="AC304" i="6"/>
  <c r="AD304" i="6"/>
  <c r="AE304" i="6"/>
  <c r="AF304" i="6" s="1"/>
  <c r="AH304" i="6"/>
  <c r="AI304" i="6"/>
  <c r="AD305" i="6"/>
  <c r="AE305" i="6"/>
  <c r="AF305" i="6" s="1"/>
  <c r="AH305" i="6"/>
  <c r="AI305" i="6"/>
  <c r="AC306" i="6"/>
  <c r="AD306" i="6"/>
  <c r="AE306" i="6"/>
  <c r="AF306" i="6" s="1"/>
  <c r="AH306" i="6"/>
  <c r="AI306" i="6"/>
  <c r="AD307" i="6"/>
  <c r="AE307" i="6"/>
  <c r="AF307" i="6" s="1"/>
  <c r="AH307" i="6"/>
  <c r="AI307" i="6"/>
  <c r="AE308" i="6"/>
  <c r="AF308" i="6" s="1"/>
  <c r="AH308" i="6"/>
  <c r="AI308" i="6"/>
  <c r="AD309" i="6"/>
  <c r="AE309" i="6"/>
  <c r="AF309" i="6" s="1"/>
  <c r="AH309" i="6"/>
  <c r="AI309" i="6"/>
  <c r="AE310" i="6"/>
  <c r="AF310" i="6" s="1"/>
  <c r="AH310" i="6"/>
  <c r="AI310" i="6"/>
  <c r="AD311" i="6"/>
  <c r="AE311" i="6"/>
  <c r="AF311" i="6" s="1"/>
  <c r="AH311" i="6"/>
  <c r="AI311" i="6"/>
  <c r="AD312" i="6"/>
  <c r="AE312" i="6"/>
  <c r="AF312" i="6" s="1"/>
  <c r="AH312" i="6"/>
  <c r="AI312" i="6"/>
  <c r="AD313" i="6"/>
  <c r="AE313" i="6"/>
  <c r="AF313" i="6" s="1"/>
  <c r="AH313" i="6"/>
  <c r="AI313" i="6"/>
  <c r="AD314" i="6"/>
  <c r="AE314" i="6"/>
  <c r="AF314" i="6" s="1"/>
  <c r="AH314" i="6"/>
  <c r="AI314" i="6"/>
  <c r="AE315" i="6"/>
  <c r="AF315" i="6" s="1"/>
  <c r="AH315" i="6"/>
  <c r="AI315" i="6"/>
  <c r="AD316" i="6"/>
  <c r="AE316" i="6"/>
  <c r="AF316" i="6" s="1"/>
  <c r="AH316" i="6"/>
  <c r="AI316" i="6"/>
  <c r="AE317" i="6"/>
  <c r="AF317" i="6" s="1"/>
  <c r="AH317" i="6"/>
  <c r="AI317" i="6"/>
  <c r="AC318" i="6"/>
  <c r="AD318" i="6"/>
  <c r="AE318" i="6"/>
  <c r="AF318" i="6" s="1"/>
  <c r="AH318" i="6"/>
  <c r="AI318" i="6"/>
  <c r="AD319" i="6"/>
  <c r="AE319" i="6"/>
  <c r="AF319" i="6" s="1"/>
  <c r="AH319" i="6"/>
  <c r="AI319" i="6"/>
  <c r="AD320" i="6"/>
  <c r="AE320" i="6"/>
  <c r="AF320" i="6" s="1"/>
  <c r="AH320" i="6"/>
  <c r="AI320" i="6"/>
  <c r="AD321" i="6"/>
  <c r="AE321" i="6"/>
  <c r="AF321" i="6" s="1"/>
  <c r="AH321" i="6"/>
  <c r="AI321" i="6"/>
  <c r="AE322" i="6"/>
  <c r="AF322" i="6" s="1"/>
  <c r="AH322" i="6"/>
  <c r="AI322" i="6"/>
  <c r="AD323" i="6"/>
  <c r="AE323" i="6"/>
  <c r="AF323" i="6" s="1"/>
  <c r="AH323" i="6"/>
  <c r="AI323" i="6"/>
  <c r="AE324" i="6"/>
  <c r="AF324" i="6" s="1"/>
  <c r="AH324" i="6"/>
  <c r="AI324" i="6"/>
  <c r="AD325" i="6"/>
  <c r="AE325" i="6"/>
  <c r="AF325" i="6" s="1"/>
  <c r="AH325" i="6"/>
  <c r="AI325" i="6"/>
  <c r="AC326" i="6"/>
  <c r="AD326" i="6"/>
  <c r="AE326" i="6"/>
  <c r="AF326" i="6" s="1"/>
  <c r="AH326" i="6"/>
  <c r="AI326" i="6"/>
  <c r="AE327" i="6"/>
  <c r="AF327" i="6" s="1"/>
  <c r="AH327" i="6"/>
  <c r="AI327" i="6"/>
  <c r="AE328" i="6"/>
  <c r="AF328" i="6" s="1"/>
  <c r="AH328" i="6"/>
  <c r="AI328" i="6"/>
  <c r="AE329" i="6"/>
  <c r="AF329" i="6" s="1"/>
  <c r="AH329" i="6"/>
  <c r="AI329" i="6"/>
  <c r="AC330" i="6"/>
  <c r="AD330" i="6"/>
  <c r="AE330" i="6"/>
  <c r="AF330" i="6" s="1"/>
  <c r="AH330" i="6"/>
  <c r="AI330" i="6"/>
  <c r="AE331" i="6"/>
  <c r="AF331" i="6" s="1"/>
  <c r="AH331" i="6"/>
  <c r="AI331" i="6"/>
  <c r="AE332" i="6"/>
  <c r="AF332" i="6" s="1"/>
  <c r="AH332" i="6"/>
  <c r="AI332" i="6"/>
  <c r="AE333" i="6"/>
  <c r="AF333" i="6" s="1"/>
  <c r="AH333" i="6"/>
  <c r="AI333" i="6"/>
  <c r="AE334" i="6"/>
  <c r="AF334" i="6" s="1"/>
  <c r="AH334" i="6"/>
  <c r="AI334" i="6"/>
  <c r="AE335" i="6"/>
  <c r="AF335" i="6" s="1"/>
  <c r="AH335" i="6"/>
  <c r="AI335" i="6"/>
  <c r="AF336" i="6"/>
  <c r="AH336" i="6"/>
  <c r="AI336" i="6"/>
  <c r="AE337" i="6"/>
  <c r="AF337" i="6" s="1"/>
  <c r="AH337" i="6"/>
  <c r="AI337" i="6"/>
  <c r="AD338" i="6"/>
  <c r="AE338" i="6"/>
  <c r="AF338" i="6" s="1"/>
  <c r="AH338" i="6"/>
  <c r="AI338" i="6"/>
  <c r="AD339" i="6"/>
  <c r="AE339" i="6"/>
  <c r="AF339" i="6" s="1"/>
  <c r="AH339" i="6"/>
  <c r="AI339" i="6"/>
  <c r="AE340" i="6"/>
  <c r="AF340" i="6" s="1"/>
  <c r="AH340" i="6"/>
  <c r="AI340" i="6"/>
  <c r="AD341" i="6"/>
  <c r="AE341" i="6"/>
  <c r="AF341" i="6" s="1"/>
  <c r="AH341" i="6"/>
  <c r="AI341" i="6"/>
  <c r="AD342" i="6"/>
  <c r="AE342" i="6"/>
  <c r="AF342" i="6" s="1"/>
  <c r="AH342" i="6"/>
  <c r="AI342" i="6"/>
  <c r="AE343" i="6"/>
  <c r="AF343" i="6" s="1"/>
  <c r="AH343" i="6"/>
  <c r="AI343" i="6"/>
  <c r="AE344" i="6"/>
  <c r="AF344" i="6" s="1"/>
  <c r="AH344" i="6"/>
  <c r="AI344" i="6"/>
  <c r="AE345" i="6"/>
  <c r="AF345" i="6" s="1"/>
  <c r="AH345" i="6"/>
  <c r="AI345" i="6"/>
  <c r="AE346" i="6"/>
  <c r="AF346" i="6" s="1"/>
  <c r="AH346" i="6"/>
  <c r="AI346" i="6"/>
  <c r="AD347" i="6"/>
  <c r="AE347" i="6"/>
  <c r="AF347" i="6" s="1"/>
  <c r="AH347" i="6"/>
  <c r="AI347" i="6"/>
  <c r="AE348" i="6"/>
  <c r="AF348" i="6" s="1"/>
  <c r="AH348" i="6"/>
  <c r="AI348" i="6"/>
  <c r="AD349" i="6"/>
  <c r="AE349" i="6"/>
  <c r="AF349" i="6" s="1"/>
  <c r="AH349" i="6"/>
  <c r="AI349" i="6"/>
  <c r="AD350" i="6"/>
  <c r="AE350" i="6"/>
  <c r="AF350" i="6" s="1"/>
  <c r="AH350" i="6"/>
  <c r="AI350" i="6"/>
  <c r="AD351" i="6"/>
  <c r="AE351" i="6"/>
  <c r="AF351" i="6" s="1"/>
  <c r="AH351" i="6"/>
  <c r="AI351" i="6"/>
  <c r="AC352" i="6"/>
  <c r="AD352" i="6"/>
  <c r="AE352" i="6"/>
  <c r="AF352" i="6" s="1"/>
  <c r="AH352" i="6"/>
  <c r="AI352" i="6"/>
  <c r="AD353" i="6"/>
  <c r="AE353" i="6"/>
  <c r="AF353" i="6" s="1"/>
  <c r="AH353" i="6"/>
  <c r="AI353" i="6"/>
  <c r="AD354" i="6"/>
  <c r="AE354" i="6"/>
  <c r="AF354" i="6" s="1"/>
  <c r="AH354" i="6"/>
  <c r="AI354" i="6"/>
  <c r="AE355" i="6"/>
  <c r="AF355" i="6" s="1"/>
  <c r="AH355" i="6"/>
  <c r="AI355" i="6"/>
  <c r="AD356" i="6"/>
  <c r="AE356" i="6"/>
  <c r="AF356" i="6" s="1"/>
  <c r="AH356" i="6"/>
  <c r="AI356" i="6"/>
  <c r="AE357" i="6"/>
  <c r="AF357" i="6" s="1"/>
  <c r="AH357" i="6"/>
  <c r="AI357" i="6"/>
  <c r="AE358" i="6"/>
  <c r="AF358" i="6" s="1"/>
  <c r="AH358" i="6"/>
  <c r="AI358" i="6"/>
  <c r="AH360" i="6" l="1"/>
  <c r="AE360" i="6"/>
  <c r="AI360" i="6"/>
  <c r="AG326" i="6"/>
  <c r="AN326" i="6" s="1"/>
  <c r="AG225" i="6"/>
  <c r="AG276" i="6"/>
  <c r="AG270" i="6"/>
  <c r="AG211" i="6"/>
  <c r="AG300" i="6"/>
  <c r="AG232" i="6"/>
  <c r="AG195" i="6"/>
  <c r="AG163" i="6"/>
  <c r="AG131" i="6"/>
  <c r="AG98" i="6"/>
  <c r="AG200" i="6"/>
  <c r="AG155" i="6"/>
  <c r="AG151" i="6"/>
  <c r="AG109" i="6"/>
  <c r="AG90" i="6"/>
  <c r="AG78" i="6"/>
  <c r="AG24" i="6"/>
  <c r="AG116" i="6"/>
  <c r="AG214" i="6"/>
  <c r="AG177" i="6"/>
  <c r="AG175" i="6"/>
  <c r="AG60" i="6"/>
  <c r="AG36" i="6"/>
  <c r="AG182" i="6"/>
  <c r="AG174" i="6"/>
  <c r="AG325" i="6"/>
  <c r="AG314" i="6"/>
  <c r="AG233" i="6"/>
  <c r="AG160" i="6"/>
  <c r="AG105" i="6"/>
  <c r="AG76" i="6"/>
  <c r="AG52" i="6"/>
  <c r="AG23" i="6"/>
  <c r="AG339" i="6"/>
  <c r="AG264" i="6"/>
  <c r="AG110" i="6"/>
  <c r="AC40" i="6"/>
  <c r="AC319" i="6"/>
  <c r="AC313" i="6"/>
  <c r="AC158" i="6"/>
  <c r="AC262" i="6"/>
  <c r="AC137" i="6"/>
  <c r="AC216" i="6"/>
  <c r="AC350" i="6"/>
  <c r="AC301" i="6"/>
  <c r="AC267" i="6"/>
  <c r="AC115" i="6"/>
  <c r="AC22" i="6"/>
  <c r="AC316" i="6"/>
  <c r="AC279" i="6"/>
  <c r="AC242" i="6"/>
  <c r="AC240" i="6"/>
  <c r="AC232" i="6"/>
  <c r="AC224" i="6"/>
  <c r="AC19" i="6"/>
  <c r="AC230" i="6"/>
  <c r="AC199" i="6"/>
  <c r="AC147" i="6"/>
  <c r="AC281" i="6"/>
  <c r="AC334" i="6"/>
  <c r="AC312" i="6"/>
  <c r="AC170" i="6"/>
  <c r="AC110" i="6"/>
  <c r="AC323" i="6"/>
  <c r="AC220" i="6"/>
  <c r="AC205" i="6"/>
  <c r="AD205" i="6" s="1"/>
  <c r="AC168" i="6"/>
  <c r="AC141" i="6"/>
  <c r="AC51" i="6"/>
  <c r="AC355" i="6"/>
  <c r="AD355" i="6" s="1"/>
  <c r="AC202" i="6"/>
  <c r="AC39" i="6"/>
  <c r="AC282" i="6"/>
  <c r="AC277" i="6"/>
  <c r="AD277" i="6" s="1"/>
  <c r="AC155" i="6"/>
  <c r="AC65" i="6"/>
  <c r="AC61" i="6"/>
  <c r="AC14" i="6"/>
  <c r="AD14" i="6" s="1"/>
  <c r="AC244" i="6"/>
  <c r="AC233" i="6"/>
  <c r="AC69" i="6"/>
  <c r="AC320" i="6"/>
  <c r="AC195" i="6"/>
  <c r="AC339" i="6"/>
  <c r="AC188" i="6"/>
  <c r="AC185" i="6"/>
  <c r="AC315" i="6"/>
  <c r="AC305" i="6"/>
  <c r="AC290" i="6"/>
  <c r="AC198" i="6"/>
  <c r="AC177" i="6"/>
  <c r="AC174" i="6"/>
  <c r="AC121" i="6"/>
  <c r="AC107" i="6"/>
  <c r="AC100" i="6"/>
  <c r="AC68" i="6"/>
  <c r="AC335" i="6"/>
  <c r="AD335" i="6" s="1"/>
  <c r="AC256" i="6"/>
  <c r="AC209" i="6"/>
  <c r="AC186" i="6"/>
  <c r="AC179" i="6"/>
  <c r="AC138" i="6"/>
  <c r="AC63" i="6"/>
  <c r="AC309" i="6"/>
  <c r="AC152" i="6"/>
  <c r="AC46" i="6"/>
  <c r="AD46" i="6" s="1"/>
  <c r="AG46" i="6" s="1"/>
  <c r="AN46" i="6" s="1"/>
  <c r="AP46" i="6" s="1"/>
  <c r="AC303" i="6"/>
  <c r="AC250" i="6"/>
  <c r="AC246" i="6"/>
  <c r="AC274" i="6"/>
  <c r="AC272" i="6"/>
  <c r="AC227" i="6"/>
  <c r="AC135" i="6"/>
  <c r="AC112" i="6"/>
  <c r="AC15" i="6"/>
  <c r="AC102" i="6"/>
  <c r="AC106" i="6"/>
  <c r="AC308" i="6"/>
  <c r="AC307" i="6"/>
  <c r="AC259" i="6"/>
  <c r="AC254" i="6"/>
  <c r="AC219" i="6"/>
  <c r="AC196" i="6"/>
  <c r="AG93" i="6"/>
  <c r="AC140" i="6"/>
  <c r="AC132" i="6"/>
  <c r="AD132" i="6" s="1"/>
  <c r="AC356" i="6"/>
  <c r="AC286" i="6"/>
  <c r="AC261" i="6"/>
  <c r="AC225" i="6"/>
  <c r="AC210" i="6"/>
  <c r="AC203" i="6"/>
  <c r="AC131" i="6"/>
  <c r="AC62" i="6"/>
  <c r="AC59" i="6"/>
  <c r="AC357" i="6"/>
  <c r="AC341" i="6"/>
  <c r="AC310" i="6"/>
  <c r="AC283" i="6"/>
  <c r="AC193" i="6"/>
  <c r="AC190" i="6"/>
  <c r="AC173" i="6"/>
  <c r="AC167" i="6"/>
  <c r="AD167" i="6" s="1"/>
  <c r="AG167" i="6" s="1"/>
  <c r="AC94" i="6"/>
  <c r="AC79" i="6"/>
  <c r="AC56" i="6"/>
  <c r="AC49" i="6"/>
  <c r="AC45" i="6"/>
  <c r="AC24" i="6"/>
  <c r="AC184" i="6"/>
  <c r="AC96" i="6"/>
  <c r="AC67" i="6"/>
  <c r="AC351" i="6"/>
  <c r="AC346" i="6"/>
  <c r="AC302" i="6"/>
  <c r="AC300" i="6"/>
  <c r="AC294" i="6"/>
  <c r="AC280" i="6"/>
  <c r="AD280" i="6" s="1"/>
  <c r="AG280" i="6" s="1"/>
  <c r="AC201" i="6"/>
  <c r="AC144" i="6"/>
  <c r="AC353" i="6"/>
  <c r="AC278" i="6"/>
  <c r="AC194" i="6"/>
  <c r="AC151" i="6"/>
  <c r="AC50" i="6"/>
  <c r="AC42" i="6"/>
  <c r="AC38" i="6"/>
  <c r="AC16" i="6"/>
  <c r="AC358" i="6"/>
  <c r="AD358" i="6" s="1"/>
  <c r="AG358" i="6" s="1"/>
  <c r="AC344" i="6"/>
  <c r="AC329" i="6"/>
  <c r="AC295" i="6"/>
  <c r="AG240" i="6"/>
  <c r="AC231" i="6"/>
  <c r="AC226" i="6"/>
  <c r="AC204" i="6"/>
  <c r="AC171" i="6"/>
  <c r="AC101" i="6"/>
  <c r="AC76" i="6"/>
  <c r="AC48" i="6"/>
  <c r="AD48" i="6" s="1"/>
  <c r="AG48" i="6" s="1"/>
  <c r="AC120" i="6"/>
  <c r="AC75" i="6"/>
  <c r="AC58" i="6"/>
  <c r="AC54" i="6"/>
  <c r="AC25" i="6"/>
  <c r="AC13" i="6"/>
  <c r="AC12" i="6"/>
  <c r="AC148" i="6"/>
  <c r="AG260" i="6"/>
  <c r="AC255" i="6"/>
  <c r="AG235" i="6"/>
  <c r="AC182" i="6"/>
  <c r="AC124" i="6"/>
  <c r="AC71" i="6"/>
  <c r="AC347" i="6"/>
  <c r="AG341" i="6"/>
  <c r="AC328" i="6"/>
  <c r="AC314" i="6"/>
  <c r="AC299" i="6"/>
  <c r="AC288" i="6"/>
  <c r="AC276" i="6"/>
  <c r="AC253" i="6"/>
  <c r="AC207" i="6"/>
  <c r="AC165" i="6"/>
  <c r="AC136" i="6"/>
  <c r="AC129" i="6"/>
  <c r="AC127" i="6"/>
  <c r="AG61" i="6"/>
  <c r="AG199" i="6"/>
  <c r="AG220" i="6"/>
  <c r="AG218" i="6"/>
  <c r="AG179" i="6"/>
  <c r="AC249" i="6"/>
  <c r="AC322" i="6"/>
  <c r="AC238" i="6"/>
  <c r="AC265" i="6"/>
  <c r="AC9" i="6"/>
  <c r="AC31" i="6"/>
  <c r="AC72" i="6"/>
  <c r="AC349" i="6"/>
  <c r="AC275" i="6"/>
  <c r="AD275" i="6" s="1"/>
  <c r="AC247" i="6"/>
  <c r="AC217" i="6"/>
  <c r="AG202" i="6"/>
  <c r="AC192" i="6"/>
  <c r="AC178" i="6"/>
  <c r="AC166" i="6"/>
  <c r="AC164" i="6"/>
  <c r="AC119" i="6"/>
  <c r="AC52" i="6"/>
  <c r="AC145" i="6"/>
  <c r="AG313" i="6"/>
  <c r="AG150" i="6"/>
  <c r="AC130" i="6"/>
  <c r="AC128" i="6"/>
  <c r="AC126" i="6"/>
  <c r="AC95" i="6"/>
  <c r="AC89" i="6"/>
  <c r="AC85" i="6"/>
  <c r="AC83" i="6"/>
  <c r="AG80" i="6"/>
  <c r="AC55" i="6"/>
  <c r="AC47" i="6"/>
  <c r="AC27" i="6"/>
  <c r="AC78" i="6"/>
  <c r="AC41" i="6"/>
  <c r="AC37" i="6"/>
  <c r="AC10" i="6"/>
  <c r="AD10" i="6" s="1"/>
  <c r="AG219" i="6"/>
  <c r="AC34" i="6"/>
  <c r="AC266" i="6"/>
  <c r="AC269" i="6"/>
  <c r="AC143" i="6"/>
  <c r="AG285" i="6"/>
  <c r="AG113" i="6"/>
  <c r="AG51" i="6"/>
  <c r="AG350" i="6"/>
  <c r="AG298" i="6"/>
  <c r="AG282" i="6"/>
  <c r="AG263" i="6"/>
  <c r="AG267" i="6"/>
  <c r="AG87" i="6"/>
  <c r="AG54" i="6"/>
  <c r="AC215" i="6"/>
  <c r="AC122" i="6"/>
  <c r="AC156" i="6"/>
  <c r="AC271" i="6"/>
  <c r="AC104" i="6"/>
  <c r="AC342" i="6"/>
  <c r="AC191" i="6"/>
  <c r="AC212" i="6"/>
  <c r="AC213" i="6"/>
  <c r="AC81" i="6"/>
  <c r="AC245" i="6"/>
  <c r="AC44" i="6"/>
  <c r="AC32" i="6"/>
  <c r="AC82" i="6"/>
  <c r="AC125" i="6"/>
  <c r="AC77" i="6"/>
  <c r="AG318" i="6"/>
  <c r="AG311" i="6"/>
  <c r="AC311" i="6"/>
  <c r="AC285" i="6"/>
  <c r="AC348" i="6"/>
  <c r="AC97" i="6"/>
  <c r="AC324" i="6"/>
  <c r="AC296" i="6"/>
  <c r="AC291" i="6"/>
  <c r="AG304" i="6"/>
  <c r="AC287" i="6"/>
  <c r="AC273" i="6"/>
  <c r="AG253" i="6"/>
  <c r="AG187" i="6"/>
  <c r="AC153" i="6"/>
  <c r="AG125" i="6"/>
  <c r="AC114" i="6"/>
  <c r="AG85" i="6"/>
  <c r="AG53" i="6"/>
  <c r="AG32" i="6"/>
  <c r="AC23" i="6"/>
  <c r="AC123" i="6"/>
  <c r="AG100" i="6"/>
  <c r="AC84" i="6"/>
  <c r="AG320" i="6"/>
  <c r="AG347" i="6"/>
  <c r="AG13" i="6"/>
  <c r="AG142" i="6"/>
  <c r="AG268" i="6"/>
  <c r="AG316" i="6"/>
  <c r="AG306" i="6"/>
  <c r="AG244" i="6"/>
  <c r="AG141" i="6"/>
  <c r="AC252" i="6"/>
  <c r="AC111" i="6"/>
  <c r="AC248" i="6"/>
  <c r="AC187" i="6"/>
  <c r="AC80" i="6"/>
  <c r="AC284" i="6"/>
  <c r="AC53" i="6"/>
  <c r="AC108" i="6"/>
  <c r="AC298" i="6"/>
  <c r="AC343" i="6"/>
  <c r="AC332" i="6"/>
  <c r="AC327" i="6"/>
  <c r="AC321" i="6"/>
  <c r="AC317" i="6"/>
  <c r="AC228" i="6"/>
  <c r="AC223" i="6"/>
  <c r="AD223" i="6" s="1"/>
  <c r="AC175" i="6"/>
  <c r="AC169" i="6"/>
  <c r="AC154" i="6"/>
  <c r="AC90" i="6"/>
  <c r="AC21" i="6"/>
  <c r="AC17" i="6"/>
  <c r="AC43" i="6"/>
  <c r="AC354" i="6"/>
  <c r="AC337" i="6"/>
  <c r="AD337" i="6" s="1"/>
  <c r="AC237" i="6"/>
  <c r="AC160" i="6"/>
  <c r="AC117" i="6"/>
  <c r="AC88" i="6"/>
  <c r="AC29" i="6"/>
  <c r="AC297" i="6"/>
  <c r="AC325" i="6"/>
  <c r="AC293" i="6"/>
  <c r="AC333" i="6"/>
  <c r="AC289" i="6"/>
  <c r="AC268" i="6"/>
  <c r="AC222" i="6"/>
  <c r="AC176" i="6"/>
  <c r="AC163" i="6"/>
  <c r="AC221" i="6"/>
  <c r="AM44" i="6" l="1"/>
  <c r="AG349" i="6"/>
  <c r="AN349" i="6" s="1"/>
  <c r="AG168" i="6"/>
  <c r="AN168" i="6" s="1"/>
  <c r="AG269" i="6"/>
  <c r="AN269" i="6" s="1"/>
  <c r="AG231" i="6"/>
  <c r="AN231" i="6" s="1"/>
  <c r="AG136" i="6"/>
  <c r="AN136" i="6" s="1"/>
  <c r="AG248" i="6"/>
  <c r="AN248" i="6" s="1"/>
  <c r="AG137" i="6"/>
  <c r="AN137" i="6" s="1"/>
  <c r="AG84" i="6"/>
  <c r="AN84" i="6" s="1"/>
  <c r="AG18" i="6"/>
  <c r="AN18" i="6" s="1"/>
  <c r="AG354" i="6"/>
  <c r="AN354" i="6" s="1"/>
  <c r="AG66" i="6"/>
  <c r="AN66" i="6" s="1"/>
  <c r="AR66" i="6" s="1"/>
  <c r="AG171" i="6"/>
  <c r="AN171" i="6" s="1"/>
  <c r="AG210" i="6"/>
  <c r="AG305" i="6"/>
  <c r="AN305" i="6" s="1"/>
  <c r="AG309" i="6"/>
  <c r="AN309" i="6" s="1"/>
  <c r="AG103" i="6"/>
  <c r="AN103" i="6" s="1"/>
  <c r="AG71" i="6"/>
  <c r="AN71" i="6" s="1"/>
  <c r="AG104" i="6"/>
  <c r="AN104" i="6" s="1"/>
  <c r="AG216" i="6"/>
  <c r="AN216" i="6" s="1"/>
  <c r="AG246" i="6"/>
  <c r="AN246" i="6" s="1"/>
  <c r="AF360" i="6"/>
  <c r="AG257" i="6"/>
  <c r="AN257" i="6" s="1"/>
  <c r="AG133" i="6"/>
  <c r="AN133" i="6" s="1"/>
  <c r="AM260" i="6"/>
  <c r="AG19" i="6"/>
  <c r="AN19" i="6" s="1"/>
  <c r="AG106" i="6"/>
  <c r="AN106" i="6" s="1"/>
  <c r="AG192" i="6"/>
  <c r="AN192" i="6" s="1"/>
  <c r="AP192" i="6" s="1"/>
  <c r="AG41" i="6"/>
  <c r="AN41" i="6" s="1"/>
  <c r="AG22" i="6"/>
  <c r="AN22" i="6" s="1"/>
  <c r="AG312" i="6"/>
  <c r="AN312" i="6" s="1"/>
  <c r="AG73" i="6"/>
  <c r="AG70" i="6"/>
  <c r="AN70" i="6" s="1"/>
  <c r="AG148" i="6"/>
  <c r="AN148" i="6" s="1"/>
  <c r="AG256" i="6"/>
  <c r="AN256" i="6" s="1"/>
  <c r="AG140" i="6"/>
  <c r="AN140" i="6" s="1"/>
  <c r="AG352" i="6"/>
  <c r="AN352" i="6" s="1"/>
  <c r="AG91" i="6"/>
  <c r="AN91" i="6" s="1"/>
  <c r="AG323" i="6"/>
  <c r="AN323" i="6" s="1"/>
  <c r="AG185" i="6"/>
  <c r="AN185" i="6" s="1"/>
  <c r="AG291" i="6"/>
  <c r="AN291" i="6" s="1"/>
  <c r="AG158" i="6"/>
  <c r="AN158" i="6" s="1"/>
  <c r="AG193" i="6"/>
  <c r="AN193" i="6" s="1"/>
  <c r="AG330" i="6"/>
  <c r="AN330" i="6" s="1"/>
  <c r="AG207" i="6"/>
  <c r="AN207" i="6" s="1"/>
  <c r="AG132" i="6"/>
  <c r="AN132" i="6" s="1"/>
  <c r="AG212" i="6"/>
  <c r="AN212" i="6" s="1"/>
  <c r="AG338" i="6"/>
  <c r="AN338" i="6" s="1"/>
  <c r="AG40" i="6"/>
  <c r="AN40" i="6" s="1"/>
  <c r="AG139" i="6"/>
  <c r="AN139" i="6" s="1"/>
  <c r="AG25" i="6"/>
  <c r="AN25" i="6" s="1"/>
  <c r="AG55" i="6"/>
  <c r="AN55" i="6" s="1"/>
  <c r="AG287" i="6"/>
  <c r="AN287" i="6" s="1"/>
  <c r="AG14" i="6"/>
  <c r="AG128" i="6"/>
  <c r="AN128" i="6" s="1"/>
  <c r="AG170" i="6"/>
  <c r="AN170" i="6" s="1"/>
  <c r="AG274" i="6"/>
  <c r="AN274" i="6" s="1"/>
  <c r="AG82" i="6"/>
  <c r="AN82" i="6" s="1"/>
  <c r="AG289" i="6"/>
  <c r="AN289" i="6" s="1"/>
  <c r="AG197" i="6"/>
  <c r="AN197" i="6" s="1"/>
  <c r="AG27" i="6"/>
  <c r="AN27" i="6" s="1"/>
  <c r="AG342" i="6"/>
  <c r="AN342" i="6" s="1"/>
  <c r="AG68" i="6"/>
  <c r="AN68" i="6" s="1"/>
  <c r="AG34" i="6"/>
  <c r="AN34" i="6" s="1"/>
  <c r="AG307" i="6"/>
  <c r="AG205" i="6"/>
  <c r="AN205" i="6" s="1"/>
  <c r="AP205" i="6" s="1"/>
  <c r="AG297" i="6"/>
  <c r="AN297" i="6" s="1"/>
  <c r="AG77" i="6"/>
  <c r="AN77" i="6" s="1"/>
  <c r="AG201" i="6"/>
  <c r="AN201" i="6" s="1"/>
  <c r="AG169" i="6"/>
  <c r="AN169" i="6" s="1"/>
  <c r="AG118" i="6"/>
  <c r="AN118" i="6" s="1"/>
  <c r="AG67" i="6"/>
  <c r="AG135" i="6"/>
  <c r="AN135" i="6" s="1"/>
  <c r="AG321" i="6"/>
  <c r="AN321" i="6" s="1"/>
  <c r="AG355" i="6"/>
  <c r="AG39" i="6"/>
  <c r="AN39" i="6" s="1"/>
  <c r="AG223" i="6"/>
  <c r="AN223" i="6" s="1"/>
  <c r="AG50" i="6"/>
  <c r="AN50" i="6" s="1"/>
  <c r="AG335" i="6"/>
  <c r="AG241" i="6"/>
  <c r="AN241" i="6" s="1"/>
  <c r="AG209" i="6"/>
  <c r="AN209" i="6" s="1"/>
  <c r="AG266" i="6"/>
  <c r="AG28" i="6"/>
  <c r="AN28" i="6" s="1"/>
  <c r="AG20" i="6"/>
  <c r="AN20" i="6" s="1"/>
  <c r="AG277" i="6"/>
  <c r="AG252" i="6"/>
  <c r="AN252" i="6" s="1"/>
  <c r="AG230" i="6"/>
  <c r="AN230" i="6" s="1"/>
  <c r="AP230" i="6" s="1"/>
  <c r="AG353" i="6"/>
  <c r="AN353" i="6" s="1"/>
  <c r="AG43" i="6"/>
  <c r="AN43" i="6" s="1"/>
  <c r="AG229" i="6"/>
  <c r="AN229" i="6" s="1"/>
  <c r="AG356" i="6"/>
  <c r="AN356" i="6" s="1"/>
  <c r="AD221" i="6"/>
  <c r="AN263" i="6"/>
  <c r="AN36" i="6"/>
  <c r="AN160" i="6"/>
  <c r="AD75" i="6"/>
  <c r="AN233" i="6"/>
  <c r="AN200" i="6"/>
  <c r="AD191" i="6"/>
  <c r="AN300" i="6"/>
  <c r="AN339" i="6"/>
  <c r="AN80" i="6"/>
  <c r="AN280" i="6"/>
  <c r="AD31" i="6"/>
  <c r="AN151" i="6"/>
  <c r="AN260" i="6"/>
  <c r="AD194" i="6"/>
  <c r="AD286" i="6"/>
  <c r="AD15" i="6"/>
  <c r="AD250" i="6"/>
  <c r="AD334" i="6"/>
  <c r="AD333" i="6"/>
  <c r="AD327" i="6"/>
  <c r="AN175" i="6"/>
  <c r="AN268" i="6"/>
  <c r="AG255" i="6"/>
  <c r="AG319" i="6"/>
  <c r="AG275" i="6"/>
  <c r="AN32" i="6"/>
  <c r="AD114" i="6"/>
  <c r="AN304" i="6"/>
  <c r="AG156" i="6"/>
  <c r="AG188" i="6"/>
  <c r="AN313" i="6"/>
  <c r="AD217" i="6"/>
  <c r="AN163" i="6"/>
  <c r="AD127" i="6"/>
  <c r="AG11" i="6"/>
  <c r="AD204" i="6"/>
  <c r="AG204" i="6" s="1"/>
  <c r="AD278" i="6"/>
  <c r="AD302" i="6"/>
  <c r="AG16" i="6"/>
  <c r="AD173" i="6"/>
  <c r="AD62" i="6"/>
  <c r="AD112" i="6"/>
  <c r="AD303" i="6"/>
  <c r="AD281" i="6"/>
  <c r="AD242" i="6"/>
  <c r="AN211" i="6"/>
  <c r="AN320" i="6"/>
  <c r="AP320" i="6" s="1"/>
  <c r="AN131" i="6"/>
  <c r="AN177" i="6"/>
  <c r="AD247" i="6"/>
  <c r="AD299" i="6"/>
  <c r="AD42" i="6"/>
  <c r="AD203" i="6"/>
  <c r="AD69" i="6"/>
  <c r="AD293" i="6"/>
  <c r="AD237" i="6"/>
  <c r="AD154" i="6"/>
  <c r="AD332" i="6"/>
  <c r="AN195" i="6"/>
  <c r="AN306" i="6"/>
  <c r="AN347" i="6"/>
  <c r="AN23" i="6"/>
  <c r="AN125" i="6"/>
  <c r="AN167" i="6"/>
  <c r="AN350" i="6"/>
  <c r="AN48" i="6"/>
  <c r="AD83" i="6"/>
  <c r="AD119" i="6"/>
  <c r="AD265" i="6"/>
  <c r="AN179" i="6"/>
  <c r="AN220" i="6"/>
  <c r="AD129" i="6"/>
  <c r="AD288" i="6"/>
  <c r="AD58" i="6"/>
  <c r="AD226" i="6"/>
  <c r="AD38" i="6"/>
  <c r="AD346" i="6"/>
  <c r="AD254" i="6"/>
  <c r="AD198" i="6"/>
  <c r="AD147" i="6"/>
  <c r="AD279" i="6"/>
  <c r="AN78" i="6"/>
  <c r="AD296" i="6"/>
  <c r="AD238" i="6"/>
  <c r="AD290" i="6"/>
  <c r="AN325" i="6"/>
  <c r="AN100" i="6"/>
  <c r="AN253" i="6"/>
  <c r="AD324" i="6"/>
  <c r="AN318" i="6"/>
  <c r="AD245" i="6"/>
  <c r="AD271" i="6"/>
  <c r="AN54" i="6"/>
  <c r="AN182" i="6"/>
  <c r="AD89" i="6"/>
  <c r="AD164" i="6"/>
  <c r="AN264" i="6"/>
  <c r="AN218" i="6"/>
  <c r="AN174" i="6"/>
  <c r="AD165" i="6"/>
  <c r="AD120" i="6"/>
  <c r="AN240" i="6"/>
  <c r="AD49" i="6"/>
  <c r="AD283" i="6"/>
  <c r="AD272" i="6"/>
  <c r="AD44" i="6"/>
  <c r="AD262" i="6"/>
  <c r="AD123" i="6"/>
  <c r="AN85" i="6"/>
  <c r="AD81" i="6"/>
  <c r="AN87" i="6"/>
  <c r="AN282" i="6"/>
  <c r="AN51" i="6"/>
  <c r="AN109" i="6"/>
  <c r="AD47" i="6"/>
  <c r="AD95" i="6"/>
  <c r="AN116" i="6"/>
  <c r="AD166" i="6"/>
  <c r="AN214" i="6"/>
  <c r="AD328" i="6"/>
  <c r="AD295" i="6"/>
  <c r="AD96" i="6"/>
  <c r="AD56" i="6"/>
  <c r="AD310" i="6"/>
  <c r="AN93" i="6"/>
  <c r="AD308" i="6"/>
  <c r="AD63" i="6"/>
  <c r="AD315" i="6"/>
  <c r="AD115" i="6"/>
  <c r="AN311" i="6"/>
  <c r="AN285" i="6"/>
  <c r="AD124" i="6"/>
  <c r="AD45" i="6"/>
  <c r="AD152" i="6"/>
  <c r="AD176" i="6"/>
  <c r="AD108" i="6"/>
  <c r="AD273" i="6"/>
  <c r="AD222" i="6"/>
  <c r="AN155" i="6"/>
  <c r="AN244" i="6"/>
  <c r="AN60" i="6"/>
  <c r="AN142" i="6"/>
  <c r="AN314" i="6"/>
  <c r="AN90" i="6"/>
  <c r="AD213" i="6"/>
  <c r="AD145" i="6"/>
  <c r="AD322" i="6"/>
  <c r="AN110" i="6"/>
  <c r="AN199" i="6"/>
  <c r="AD79" i="6"/>
  <c r="AD261" i="6"/>
  <c r="AD107" i="6"/>
  <c r="AD224" i="6"/>
  <c r="AD343" i="6"/>
  <c r="AN316" i="6"/>
  <c r="AN53" i="6"/>
  <c r="AN52" i="6"/>
  <c r="AD144" i="6"/>
  <c r="AD259" i="6"/>
  <c r="AN225" i="6"/>
  <c r="AD111" i="6"/>
  <c r="AN141" i="6"/>
  <c r="AD153" i="6"/>
  <c r="AD29" i="6"/>
  <c r="AD228" i="6"/>
  <c r="AD348" i="6"/>
  <c r="AD122" i="6"/>
  <c r="AN267" i="6"/>
  <c r="AN298" i="6"/>
  <c r="AD143" i="6"/>
  <c r="AD126" i="6"/>
  <c r="AD178" i="6"/>
  <c r="AN235" i="6"/>
  <c r="AD12" i="6"/>
  <c r="AD329" i="6"/>
  <c r="AD184" i="6"/>
  <c r="AD138" i="6"/>
  <c r="AD88" i="6"/>
  <c r="AD17" i="6"/>
  <c r="AD317" i="6"/>
  <c r="AD284" i="6"/>
  <c r="AG234" i="6"/>
  <c r="AG65" i="6"/>
  <c r="AG190" i="6"/>
  <c r="AN13" i="6"/>
  <c r="AN187" i="6"/>
  <c r="AG97" i="6"/>
  <c r="AD215" i="6"/>
  <c r="AN105" i="6"/>
  <c r="AN276" i="6"/>
  <c r="AN98" i="6"/>
  <c r="AN219" i="6"/>
  <c r="AN24" i="6"/>
  <c r="AN76" i="6"/>
  <c r="AN150" i="6"/>
  <c r="AD72" i="6"/>
  <c r="AG351" i="6"/>
  <c r="AD101" i="6"/>
  <c r="AD344" i="6"/>
  <c r="AD294" i="6"/>
  <c r="AD94" i="6"/>
  <c r="AD357" i="6"/>
  <c r="AD102" i="6"/>
  <c r="AD121" i="6"/>
  <c r="AD301" i="6"/>
  <c r="AN232" i="6"/>
  <c r="AN358" i="6"/>
  <c r="AD227" i="6"/>
  <c r="AD117" i="6"/>
  <c r="AD21" i="6"/>
  <c r="AN270" i="6"/>
  <c r="AN113" i="6"/>
  <c r="AD37" i="6"/>
  <c r="AD130" i="6"/>
  <c r="AN202" i="6"/>
  <c r="AD249" i="6"/>
  <c r="AN61" i="6"/>
  <c r="AP61" i="6" s="1"/>
  <c r="AN341" i="6"/>
  <c r="AD59" i="6"/>
  <c r="AD196" i="6"/>
  <c r="AD186" i="6"/>
  <c r="AR46" i="6"/>
  <c r="AP27" i="6"/>
  <c r="AC103" i="6"/>
  <c r="AC243" i="6"/>
  <c r="AC157" i="6"/>
  <c r="AC20" i="6"/>
  <c r="AC183" i="6"/>
  <c r="AD183" i="6" s="1"/>
  <c r="AG183" i="6" s="1"/>
  <c r="AN183" i="6" s="1"/>
  <c r="AC149" i="6"/>
  <c r="AC200" i="6"/>
  <c r="AC239" i="6"/>
  <c r="AD239" i="6" s="1"/>
  <c r="AG239" i="6" s="1"/>
  <c r="AN239" i="6" s="1"/>
  <c r="AP239" i="6" s="1"/>
  <c r="AC338" i="6"/>
  <c r="AC98" i="6"/>
  <c r="AC218" i="6"/>
  <c r="AC258" i="6"/>
  <c r="AC35" i="6"/>
  <c r="AC109" i="6"/>
  <c r="AC345" i="6"/>
  <c r="AC64" i="6"/>
  <c r="AD64" i="6" s="1"/>
  <c r="AG64" i="6" s="1"/>
  <c r="AN64" i="6" s="1"/>
  <c r="AC172" i="6"/>
  <c r="AD172" i="6" s="1"/>
  <c r="AG172" i="6" s="1"/>
  <c r="AN172" i="6" s="1"/>
  <c r="AC206" i="6"/>
  <c r="AC340" i="6"/>
  <c r="AC180" i="6"/>
  <c r="AC146" i="6"/>
  <c r="AC251" i="6"/>
  <c r="AC214" i="6"/>
  <c r="AC133" i="6"/>
  <c r="AC236" i="6"/>
  <c r="AC134" i="6"/>
  <c r="AC181" i="6"/>
  <c r="AC336" i="6"/>
  <c r="AD336" i="6" s="1"/>
  <c r="AC208" i="6"/>
  <c r="AC162" i="6"/>
  <c r="AC33" i="6"/>
  <c r="AC93" i="6"/>
  <c r="AC86" i="6"/>
  <c r="AC331" i="6"/>
  <c r="AC189" i="6"/>
  <c r="AC57" i="6"/>
  <c r="AC74" i="6"/>
  <c r="AC92" i="6"/>
  <c r="AD92" i="6" s="1"/>
  <c r="AG92" i="6" s="1"/>
  <c r="AN92" i="6" s="1"/>
  <c r="AC159" i="6"/>
  <c r="AC30" i="6"/>
  <c r="AD9" i="6"/>
  <c r="AG9" i="6" s="1"/>
  <c r="AC292" i="6"/>
  <c r="AC161" i="6"/>
  <c r="AC26" i="6"/>
  <c r="AP248" i="6" l="1"/>
  <c r="AP116" i="6"/>
  <c r="AP77" i="6"/>
  <c r="AP133" i="6"/>
  <c r="AP82" i="6"/>
  <c r="AP93" i="6"/>
  <c r="AP48" i="6"/>
  <c r="AP321" i="6"/>
  <c r="AP172" i="6"/>
  <c r="AP167" i="6"/>
  <c r="AP341" i="6"/>
  <c r="AP179" i="6"/>
  <c r="AP231" i="6"/>
  <c r="AP280" i="6"/>
  <c r="AP223" i="6"/>
  <c r="AP64" i="6"/>
  <c r="AP214" i="6"/>
  <c r="AP209" i="6"/>
  <c r="AP244" i="6"/>
  <c r="AP287" i="6"/>
  <c r="AP240" i="6"/>
  <c r="AP109" i="6"/>
  <c r="AP235" i="6"/>
  <c r="AP43" i="6"/>
  <c r="AP132" i="6"/>
  <c r="AP53" i="6"/>
  <c r="AP148" i="6"/>
  <c r="AP92" i="6"/>
  <c r="AP103" i="6"/>
  <c r="AP268" i="6"/>
  <c r="AP325" i="6"/>
  <c r="AP246" i="6"/>
  <c r="AP183" i="6"/>
  <c r="AP110" i="6"/>
  <c r="AP267" i="6"/>
  <c r="AP313" i="6"/>
  <c r="AP291" i="6"/>
  <c r="AP28" i="6"/>
  <c r="AP256" i="6"/>
  <c r="AP87" i="6"/>
  <c r="AP177" i="6"/>
  <c r="AP269" i="6"/>
  <c r="AP305" i="6"/>
  <c r="AP339" i="6"/>
  <c r="AP84" i="6"/>
  <c r="AP264" i="6"/>
  <c r="AP160" i="6"/>
  <c r="AP98" i="6"/>
  <c r="AP85" i="6"/>
  <c r="AP155" i="6"/>
  <c r="AP141" i="6"/>
  <c r="AP18" i="6"/>
  <c r="AP169" i="6"/>
  <c r="AP260" i="6"/>
  <c r="AP304" i="6"/>
  <c r="AP41" i="6"/>
  <c r="AP216" i="6"/>
  <c r="AP233" i="6"/>
  <c r="AP276" i="6"/>
  <c r="AP289" i="6"/>
  <c r="AP131" i="6"/>
  <c r="AP13" i="6"/>
  <c r="AP309" i="6"/>
  <c r="AP151" i="6"/>
  <c r="AP285" i="6"/>
  <c r="AP314" i="6"/>
  <c r="AP163" i="6"/>
  <c r="AP338" i="6"/>
  <c r="AP263" i="6"/>
  <c r="AP207" i="6"/>
  <c r="AP298" i="6"/>
  <c r="AP311" i="6"/>
  <c r="AP197" i="6"/>
  <c r="AP78" i="6"/>
  <c r="AP128" i="6"/>
  <c r="AP113" i="6"/>
  <c r="AP170" i="6"/>
  <c r="AP71" i="6"/>
  <c r="AP219" i="6"/>
  <c r="AP70" i="6"/>
  <c r="AP201" i="6"/>
  <c r="AP137" i="6"/>
  <c r="AP195" i="6"/>
  <c r="AP274" i="6"/>
  <c r="AP80" i="6"/>
  <c r="AP270" i="6"/>
  <c r="AP211" i="6"/>
  <c r="AP50" i="6"/>
  <c r="AP54" i="6"/>
  <c r="AP20" i="6"/>
  <c r="AP220" i="6"/>
  <c r="AP193" i="6"/>
  <c r="AP182" i="6"/>
  <c r="AP104" i="6"/>
  <c r="AP187" i="6"/>
  <c r="AP229" i="6"/>
  <c r="AP22" i="6"/>
  <c r="AP312" i="6"/>
  <c r="AP199" i="6"/>
  <c r="AP100" i="6"/>
  <c r="AP253" i="6"/>
  <c r="AP168" i="6"/>
  <c r="AP218" i="6"/>
  <c r="AP135" i="6"/>
  <c r="AP55" i="6"/>
  <c r="AP323" i="6"/>
  <c r="AP19" i="6"/>
  <c r="AP326" i="6"/>
  <c r="AP39" i="6"/>
  <c r="AP330" i="6"/>
  <c r="AP32" i="6"/>
  <c r="AP52" i="6"/>
  <c r="AP174" i="6"/>
  <c r="AP257" i="6"/>
  <c r="AP118" i="6"/>
  <c r="AP232" i="6"/>
  <c r="AP91" i="6"/>
  <c r="AP225" i="6"/>
  <c r="AP349" i="6"/>
  <c r="AP36" i="6"/>
  <c r="AP90" i="6"/>
  <c r="AP282" i="6"/>
  <c r="AP353" i="6"/>
  <c r="AP202" i="6"/>
  <c r="AP23" i="6"/>
  <c r="AP342" i="6"/>
  <c r="AP136" i="6"/>
  <c r="AP34" i="6"/>
  <c r="AP171" i="6"/>
  <c r="AP66" i="6"/>
  <c r="AP139" i="6"/>
  <c r="AP252" i="6"/>
  <c r="AP25" i="6"/>
  <c r="AP150" i="6"/>
  <c r="AP106" i="6"/>
  <c r="AP200" i="6"/>
  <c r="AP318" i="6"/>
  <c r="AP76" i="6"/>
  <c r="AP300" i="6"/>
  <c r="AP241" i="6"/>
  <c r="AP350" i="6"/>
  <c r="AP352" i="6"/>
  <c r="AP40" i="6"/>
  <c r="AP316" i="6"/>
  <c r="AP140" i="6"/>
  <c r="AP297" i="6"/>
  <c r="AP356" i="6"/>
  <c r="AP68" i="6"/>
  <c r="AP306" i="6"/>
  <c r="AP347" i="6"/>
  <c r="AP142" i="6"/>
  <c r="AP60" i="6"/>
  <c r="AP24" i="6"/>
  <c r="AP51" i="6"/>
  <c r="AP175" i="6"/>
  <c r="AP125" i="6"/>
  <c r="AP354" i="6"/>
  <c r="AP105" i="6"/>
  <c r="AP185" i="6"/>
  <c r="AP158" i="6"/>
  <c r="AP212" i="6"/>
  <c r="AP358" i="6"/>
  <c r="AR358" i="6"/>
  <c r="AR71" i="6"/>
  <c r="AR282" i="6"/>
  <c r="AR349" i="6"/>
  <c r="AR200" i="6"/>
  <c r="AR341" i="6"/>
  <c r="AN73" i="6"/>
  <c r="AR73" i="6" s="1"/>
  <c r="AR142" i="6"/>
  <c r="AN210" i="6"/>
  <c r="AR210" i="6" s="1"/>
  <c r="AR20" i="6"/>
  <c r="AR313" i="6"/>
  <c r="AR267" i="6"/>
  <c r="AR325" i="6"/>
  <c r="AR352" i="6"/>
  <c r="AR214" i="6"/>
  <c r="AM217" i="6"/>
  <c r="AK363" i="6"/>
  <c r="AM350" i="6"/>
  <c r="AM227" i="6"/>
  <c r="AM349" i="6"/>
  <c r="AR330" i="6"/>
  <c r="AM248" i="6"/>
  <c r="AR91" i="6"/>
  <c r="AR192" i="6"/>
  <c r="AR320" i="6"/>
  <c r="AR338" i="6"/>
  <c r="AN277" i="6"/>
  <c r="AP277" i="6" s="1"/>
  <c r="AN307" i="6"/>
  <c r="AP307" i="6" s="1"/>
  <c r="AR70" i="6"/>
  <c r="AN67" i="6"/>
  <c r="AR67" i="6" s="1"/>
  <c r="AN14" i="6"/>
  <c r="AP14" i="6" s="1"/>
  <c r="AR230" i="6"/>
  <c r="AR223" i="6"/>
  <c r="AR225" i="6"/>
  <c r="AR25" i="6"/>
  <c r="AR216" i="6"/>
  <c r="AR105" i="6"/>
  <c r="AN355" i="6"/>
  <c r="AP355" i="6" s="1"/>
  <c r="AN335" i="6"/>
  <c r="AP335" i="6" s="1"/>
  <c r="AR207" i="6"/>
  <c r="AR82" i="6"/>
  <c r="AR342" i="6"/>
  <c r="AR135" i="6"/>
  <c r="AR155" i="6"/>
  <c r="AR133" i="6"/>
  <c r="AR34" i="6"/>
  <c r="AN266" i="6"/>
  <c r="AP266" i="6" s="1"/>
  <c r="AR321" i="6"/>
  <c r="AR150" i="6"/>
  <c r="AR77" i="6"/>
  <c r="AR183" i="6"/>
  <c r="AR61" i="6"/>
  <c r="AR39" i="6"/>
  <c r="AR151" i="6"/>
  <c r="AR231" i="6"/>
  <c r="AR280" i="6"/>
  <c r="AR43" i="6"/>
  <c r="AD181" i="6"/>
  <c r="AG178" i="6"/>
  <c r="AG108" i="6"/>
  <c r="AD292" i="6"/>
  <c r="AD30" i="6"/>
  <c r="AD159" i="6"/>
  <c r="AR298" i="6"/>
  <c r="AD206" i="6"/>
  <c r="AD258" i="6"/>
  <c r="AG317" i="6"/>
  <c r="AG184" i="6"/>
  <c r="AG143" i="6"/>
  <c r="AG153" i="6"/>
  <c r="AG259" i="6"/>
  <c r="AG107" i="6"/>
  <c r="AG10" i="6"/>
  <c r="AG152" i="6"/>
  <c r="AG63" i="6"/>
  <c r="AG56" i="6"/>
  <c r="AG332" i="6"/>
  <c r="AG69" i="6"/>
  <c r="AG247" i="6"/>
  <c r="AG303" i="6"/>
  <c r="AG127" i="6"/>
  <c r="AG114" i="6"/>
  <c r="AG17" i="6"/>
  <c r="AG228" i="6"/>
  <c r="AG261" i="6"/>
  <c r="AG45" i="6"/>
  <c r="AD331" i="6"/>
  <c r="AD86" i="6"/>
  <c r="AD157" i="6"/>
  <c r="AG196" i="6"/>
  <c r="AG249" i="6"/>
  <c r="AG301" i="6"/>
  <c r="AG344" i="6"/>
  <c r="AG95" i="6"/>
  <c r="AG81" i="6"/>
  <c r="AG245" i="6"/>
  <c r="AG290" i="6"/>
  <c r="AG296" i="6"/>
  <c r="AG198" i="6"/>
  <c r="AG226" i="6"/>
  <c r="AG129" i="6"/>
  <c r="AG302" i="6"/>
  <c r="AN188" i="6"/>
  <c r="AR188" i="6" s="1"/>
  <c r="AG327" i="6"/>
  <c r="AG15" i="6"/>
  <c r="AG96" i="6"/>
  <c r="AG203" i="6"/>
  <c r="AG337" i="6"/>
  <c r="AG59" i="6"/>
  <c r="AG227" i="6"/>
  <c r="AG121" i="6"/>
  <c r="AG357" i="6"/>
  <c r="AG101" i="6"/>
  <c r="AG47" i="6"/>
  <c r="AG44" i="6"/>
  <c r="AG283" i="6"/>
  <c r="AG120" i="6"/>
  <c r="AG254" i="6"/>
  <c r="AG58" i="6"/>
  <c r="AG119" i="6"/>
  <c r="AG278" i="6"/>
  <c r="AN275" i="6"/>
  <c r="AP275" i="6" s="1"/>
  <c r="AG333" i="6"/>
  <c r="AG286" i="6"/>
  <c r="AG31" i="6"/>
  <c r="AG75" i="6"/>
  <c r="AN351" i="6"/>
  <c r="AP351" i="6" s="1"/>
  <c r="AG144" i="6"/>
  <c r="AD251" i="6"/>
  <c r="AD340" i="6"/>
  <c r="AD161" i="6"/>
  <c r="AD189" i="6"/>
  <c r="AD33" i="6"/>
  <c r="AR209" i="6"/>
  <c r="AD180" i="6"/>
  <c r="AG72" i="6"/>
  <c r="AN190" i="6"/>
  <c r="AR190" i="6" s="1"/>
  <c r="AG88" i="6"/>
  <c r="AG329" i="6"/>
  <c r="AG126" i="6"/>
  <c r="AG29" i="6"/>
  <c r="AG111" i="6"/>
  <c r="AG343" i="6"/>
  <c r="AG79" i="6"/>
  <c r="AG322" i="6"/>
  <c r="AG273" i="6"/>
  <c r="AG176" i="6"/>
  <c r="AG124" i="6"/>
  <c r="AG115" i="6"/>
  <c r="AG99" i="6"/>
  <c r="AG328" i="6"/>
  <c r="AG237" i="6"/>
  <c r="AG42" i="6"/>
  <c r="AG242" i="6"/>
  <c r="AG62" i="6"/>
  <c r="AG217" i="6"/>
  <c r="AN319" i="6"/>
  <c r="AR319" i="6" s="1"/>
  <c r="AG308" i="6"/>
  <c r="AD162" i="6"/>
  <c r="AD146" i="6"/>
  <c r="AD345" i="6"/>
  <c r="AR326" i="6"/>
  <c r="AG130" i="6"/>
  <c r="AG21" i="6"/>
  <c r="AG102" i="6"/>
  <c r="AG94" i="6"/>
  <c r="AN65" i="6"/>
  <c r="AP65" i="6" s="1"/>
  <c r="AG166" i="6"/>
  <c r="AG123" i="6"/>
  <c r="AG49" i="6"/>
  <c r="AG165" i="6"/>
  <c r="AG164" i="6"/>
  <c r="AG324" i="6"/>
  <c r="AG238" i="6"/>
  <c r="AG279" i="6"/>
  <c r="AG346" i="6"/>
  <c r="AN255" i="6"/>
  <c r="AR255" i="6" s="1"/>
  <c r="AG334" i="6"/>
  <c r="AG194" i="6"/>
  <c r="AD74" i="6"/>
  <c r="AG222" i="6"/>
  <c r="AD57" i="6"/>
  <c r="AD134" i="6"/>
  <c r="AD236" i="6"/>
  <c r="AD149" i="6"/>
  <c r="AD243" i="6"/>
  <c r="AG215" i="6"/>
  <c r="AN234" i="6"/>
  <c r="AR234" i="6" s="1"/>
  <c r="AG284" i="6"/>
  <c r="AG138" i="6"/>
  <c r="AG12" i="6"/>
  <c r="AG122" i="6"/>
  <c r="AG224" i="6"/>
  <c r="AG145" i="6"/>
  <c r="AG213" i="6"/>
  <c r="AG315" i="6"/>
  <c r="AG310" i="6"/>
  <c r="AG295" i="6"/>
  <c r="AG83" i="6"/>
  <c r="AG293" i="6"/>
  <c r="AG299" i="6"/>
  <c r="AG281" i="6"/>
  <c r="AG173" i="6"/>
  <c r="AN11" i="6"/>
  <c r="AP11" i="6" s="1"/>
  <c r="AN156" i="6"/>
  <c r="AP156" i="6" s="1"/>
  <c r="AG348" i="6"/>
  <c r="AN348" i="6" s="1"/>
  <c r="AP348" i="6" s="1"/>
  <c r="AG154" i="6"/>
  <c r="AG112" i="6"/>
  <c r="AD26" i="6"/>
  <c r="AD208" i="6"/>
  <c r="AD35" i="6"/>
  <c r="AG186" i="6"/>
  <c r="AG37" i="6"/>
  <c r="AG117" i="6"/>
  <c r="AG294" i="6"/>
  <c r="AN97" i="6"/>
  <c r="AP97" i="6" s="1"/>
  <c r="AG262" i="6"/>
  <c r="AG272" i="6"/>
  <c r="AG89" i="6"/>
  <c r="AG271" i="6"/>
  <c r="AG147" i="6"/>
  <c r="AG38" i="6"/>
  <c r="AG288" i="6"/>
  <c r="AG265" i="6"/>
  <c r="AN16" i="6"/>
  <c r="AG250" i="6"/>
  <c r="AG191" i="6"/>
  <c r="AG221" i="6"/>
  <c r="AR253" i="6"/>
  <c r="AR240" i="6"/>
  <c r="AR87" i="6"/>
  <c r="AR137" i="6"/>
  <c r="AR264" i="6"/>
  <c r="AR158" i="6"/>
  <c r="AR54" i="6"/>
  <c r="AR53" i="6"/>
  <c r="AR163" i="6"/>
  <c r="AR201" i="6"/>
  <c r="AR177" i="6"/>
  <c r="AR195" i="6"/>
  <c r="AR297" i="6"/>
  <c r="AR50" i="6"/>
  <c r="AR350" i="6"/>
  <c r="AR41" i="6"/>
  <c r="AR309" i="6"/>
  <c r="AR98" i="6"/>
  <c r="AR93" i="6"/>
  <c r="AR140" i="6"/>
  <c r="AR219" i="6"/>
  <c r="AR212" i="6"/>
  <c r="AR118" i="6"/>
  <c r="AR347" i="6"/>
  <c r="AR51" i="6"/>
  <c r="AR113" i="6"/>
  <c r="AR274" i="6"/>
  <c r="AR185" i="6"/>
  <c r="AR232" i="6"/>
  <c r="AR103" i="6"/>
  <c r="AR316" i="6"/>
  <c r="AR318" i="6"/>
  <c r="AR241" i="6"/>
  <c r="AR13" i="6"/>
  <c r="AR199" i="6"/>
  <c r="AR260" i="6"/>
  <c r="AR291" i="6"/>
  <c r="AR174" i="6"/>
  <c r="AR220" i="6"/>
  <c r="AR356" i="6"/>
  <c r="AR179" i="6"/>
  <c r="AR306" i="6"/>
  <c r="AR312" i="6"/>
  <c r="AR197" i="6"/>
  <c r="AR233" i="6"/>
  <c r="AR257" i="6"/>
  <c r="AM332" i="6"/>
  <c r="AM259" i="6"/>
  <c r="AM245" i="6"/>
  <c r="AM343" i="6"/>
  <c r="AM296" i="6"/>
  <c r="AM51" i="6"/>
  <c r="AM266" i="6"/>
  <c r="AM317" i="6"/>
  <c r="AM103" i="6"/>
  <c r="AM320" i="6"/>
  <c r="AM102" i="6"/>
  <c r="AM281" i="6"/>
  <c r="AM325" i="6"/>
  <c r="AM49" i="6"/>
  <c r="AM228" i="6"/>
  <c r="AM273" i="6"/>
  <c r="AM226" i="6"/>
  <c r="AM137" i="6"/>
  <c r="AM288" i="6"/>
  <c r="AM337" i="6"/>
  <c r="AM115" i="6"/>
  <c r="AM147" i="6"/>
  <c r="AM61" i="6"/>
  <c r="AM298" i="6"/>
  <c r="AM261" i="6"/>
  <c r="AM111" i="6"/>
  <c r="AM321" i="6"/>
  <c r="AM222" i="6"/>
  <c r="AM257" i="6"/>
  <c r="AM201" i="6"/>
  <c r="AM105" i="6"/>
  <c r="AM284" i="6"/>
  <c r="AM265" i="6"/>
  <c r="AM258" i="6"/>
  <c r="AM151" i="6"/>
  <c r="AM272" i="6"/>
  <c r="AM54" i="6"/>
  <c r="AM309" i="6"/>
  <c r="AM65" i="6"/>
  <c r="AM47" i="6"/>
  <c r="AM122" i="6"/>
  <c r="AM97" i="6"/>
  <c r="AM71" i="6"/>
  <c r="AM177" i="6"/>
  <c r="AM133" i="6"/>
  <c r="AM127" i="6"/>
  <c r="AM126" i="6"/>
  <c r="AM140" i="6"/>
  <c r="AM326" i="6"/>
  <c r="AR268" i="6"/>
  <c r="AR304" i="6"/>
  <c r="AR169" i="6"/>
  <c r="AR131" i="6"/>
  <c r="AR22" i="6"/>
  <c r="AR85" i="6"/>
  <c r="AR285" i="6"/>
  <c r="AR109" i="6"/>
  <c r="AR339" i="6"/>
  <c r="AR263" i="6"/>
  <c r="AR171" i="6"/>
  <c r="AR167" i="6"/>
  <c r="AR68" i="6"/>
  <c r="AR175" i="6"/>
  <c r="AR239" i="6"/>
  <c r="AR269" i="6"/>
  <c r="AR246" i="6"/>
  <c r="AR248" i="6"/>
  <c r="AR18" i="6"/>
  <c r="AR136" i="6"/>
  <c r="AR78" i="6"/>
  <c r="AR276" i="6"/>
  <c r="AR193" i="6"/>
  <c r="AR187" i="6"/>
  <c r="AR289" i="6"/>
  <c r="AR182" i="6"/>
  <c r="AR305" i="6"/>
  <c r="AR229" i="6"/>
  <c r="AR311" i="6"/>
  <c r="AR23" i="6"/>
  <c r="AR170" i="6"/>
  <c r="AR244" i="6"/>
  <c r="AR19" i="6"/>
  <c r="AR218" i="6"/>
  <c r="AR55" i="6"/>
  <c r="AR76" i="6"/>
  <c r="AR353" i="6"/>
  <c r="AR323" i="6"/>
  <c r="AR202" i="6"/>
  <c r="AR125" i="6"/>
  <c r="AR300" i="6"/>
  <c r="AR354" i="6"/>
  <c r="AR90" i="6"/>
  <c r="AR256" i="6"/>
  <c r="AR235" i="6"/>
  <c r="AR139" i="6"/>
  <c r="AR270" i="6"/>
  <c r="AR27" i="6"/>
  <c r="AR110" i="6"/>
  <c r="AR211" i="6"/>
  <c r="AR287" i="6"/>
  <c r="AR141" i="6"/>
  <c r="AR106" i="6"/>
  <c r="AR314" i="6"/>
  <c r="AR205" i="6"/>
  <c r="AR252" i="6"/>
  <c r="AM294" i="6"/>
  <c r="AM334" i="6"/>
  <c r="AM341" i="6"/>
  <c r="AR52" i="6"/>
  <c r="AM123" i="6"/>
  <c r="AM286" i="6"/>
  <c r="AM204" i="6"/>
  <c r="AM150" i="6"/>
  <c r="AM346" i="6"/>
  <c r="AM200" i="6"/>
  <c r="AM38" i="6"/>
  <c r="AM210" i="6"/>
  <c r="AM209" i="6"/>
  <c r="AM118" i="6"/>
  <c r="AM163" i="6"/>
  <c r="AM270" i="6"/>
  <c r="AM22" i="6"/>
  <c r="AM146" i="6"/>
  <c r="AM70" i="6"/>
  <c r="AM90" i="6"/>
  <c r="AM114" i="6"/>
  <c r="AM162" i="6"/>
  <c r="AM336" i="6"/>
  <c r="AM83" i="6"/>
  <c r="AM250" i="6"/>
  <c r="AM68" i="6"/>
  <c r="AM307" i="6"/>
  <c r="AM267" i="6"/>
  <c r="AM194" i="6"/>
  <c r="AM355" i="6"/>
  <c r="AM277" i="6"/>
  <c r="AM58" i="6"/>
  <c r="AM166" i="6"/>
  <c r="AM170" i="6"/>
  <c r="AM300" i="6"/>
  <c r="AM279" i="6"/>
  <c r="AM287" i="6"/>
  <c r="AM141" i="6"/>
  <c r="AM106" i="6"/>
  <c r="AM130" i="6"/>
  <c r="AM26" i="6"/>
  <c r="AM303" i="6"/>
  <c r="AM238" i="6"/>
  <c r="AM203" i="6"/>
  <c r="AM235" i="6"/>
  <c r="AM190" i="6"/>
  <c r="AM328" i="6"/>
  <c r="AM249" i="6"/>
  <c r="AM76" i="6"/>
  <c r="AM241" i="6"/>
  <c r="AM319" i="6"/>
  <c r="AM87" i="6"/>
  <c r="AM63" i="6"/>
  <c r="AM23" i="6"/>
  <c r="AM205" i="6"/>
  <c r="AM255" i="6"/>
  <c r="AM310" i="6"/>
  <c r="AM110" i="6"/>
  <c r="AM181" i="6"/>
  <c r="AM42" i="6"/>
  <c r="AM253" i="6"/>
  <c r="AM315" i="6"/>
  <c r="AM243" i="6"/>
  <c r="AM280" i="6"/>
  <c r="AM322" i="6"/>
  <c r="AM316" i="6"/>
  <c r="AM211" i="6"/>
  <c r="AM178" i="6"/>
  <c r="AM69" i="6"/>
  <c r="AM232" i="6"/>
  <c r="AM356" i="6"/>
  <c r="AM129" i="6"/>
  <c r="AM98" i="6"/>
  <c r="AM351" i="6"/>
  <c r="AM86" i="6"/>
  <c r="AM179" i="6"/>
  <c r="AM197" i="6"/>
  <c r="AM196" i="6"/>
  <c r="AM119" i="6"/>
  <c r="AM131" i="6"/>
  <c r="AM354" i="6"/>
  <c r="AM234" i="6"/>
  <c r="AM31" i="6"/>
  <c r="AM27" i="6"/>
  <c r="AM314" i="6"/>
  <c r="AM306" i="6"/>
  <c r="AM239" i="6"/>
  <c r="AM206" i="6"/>
  <c r="AM297" i="6"/>
  <c r="AM139" i="6"/>
  <c r="AM289" i="6"/>
  <c r="AM73" i="6"/>
  <c r="AM142" i="6"/>
  <c r="AM214" i="6"/>
  <c r="AM174" i="6"/>
  <c r="AM14" i="6"/>
  <c r="AM113" i="6"/>
  <c r="AM357" i="6"/>
  <c r="AM136" i="6"/>
  <c r="AM101" i="6"/>
  <c r="AM135" i="6"/>
  <c r="AM276" i="6"/>
  <c r="AM318" i="6"/>
  <c r="AM236" i="6"/>
  <c r="AM251" i="6"/>
  <c r="AM180" i="6"/>
  <c r="AM282" i="6"/>
  <c r="AM311" i="6"/>
  <c r="AM193" i="6"/>
  <c r="AM195" i="6"/>
  <c r="AM233" i="6"/>
  <c r="AM11" i="6"/>
  <c r="AM175" i="6"/>
  <c r="AM221" i="6"/>
  <c r="AM165" i="6"/>
  <c r="AM215" i="6"/>
  <c r="AM262" i="6"/>
  <c r="AM93" i="6"/>
  <c r="AM45" i="6"/>
  <c r="AM67" i="6"/>
  <c r="AM342" i="6"/>
  <c r="AM183" i="6"/>
  <c r="AM117" i="6"/>
  <c r="AM247" i="6"/>
  <c r="AM79" i="6"/>
  <c r="AM230" i="6"/>
  <c r="AM199" i="6"/>
  <c r="AM275" i="6"/>
  <c r="AM18" i="6"/>
  <c r="AM50" i="6"/>
  <c r="AM33" i="6"/>
  <c r="AM237" i="6"/>
  <c r="AM37" i="6"/>
  <c r="AM256" i="6"/>
  <c r="AM324" i="6"/>
  <c r="AM301" i="6"/>
  <c r="AM313" i="6"/>
  <c r="AM274" i="6"/>
  <c r="AM271" i="6"/>
  <c r="AM191" i="6"/>
  <c r="AM78" i="6"/>
  <c r="AM55" i="6"/>
  <c r="AM358" i="6"/>
  <c r="AM173" i="6"/>
  <c r="AM192" i="6"/>
  <c r="AM231" i="6"/>
  <c r="AM154" i="6"/>
  <c r="AM82" i="6"/>
  <c r="AM107" i="6"/>
  <c r="AM144" i="6"/>
  <c r="AM345" i="6"/>
  <c r="AM20" i="6"/>
  <c r="AM156" i="6"/>
  <c r="AM338" i="6"/>
  <c r="AM335" i="6"/>
  <c r="AM220" i="6"/>
  <c r="AM188" i="6"/>
  <c r="AM187" i="6"/>
  <c r="AM186" i="6"/>
  <c r="AM304" i="6"/>
  <c r="AM244" i="6"/>
  <c r="AM167" i="6"/>
  <c r="AM19" i="6"/>
  <c r="AM240" i="6"/>
  <c r="AM353" i="6"/>
  <c r="AM41" i="6"/>
  <c r="AM225" i="6"/>
  <c r="AR92" i="6"/>
  <c r="AR132" i="6"/>
  <c r="AR24" i="6"/>
  <c r="AR36" i="6"/>
  <c r="AR64" i="6"/>
  <c r="AR60" i="6"/>
  <c r="AR148" i="6"/>
  <c r="AM120" i="6"/>
  <c r="AR84" i="6"/>
  <c r="AR48" i="6"/>
  <c r="AR168" i="6"/>
  <c r="AR160" i="6"/>
  <c r="AR32" i="6"/>
  <c r="AR172" i="6"/>
  <c r="AR28" i="6"/>
  <c r="AR104" i="6"/>
  <c r="AR40" i="6"/>
  <c r="AR80" i="6"/>
  <c r="AR100" i="6"/>
  <c r="AR116" i="6"/>
  <c r="AM95" i="6"/>
  <c r="AR128" i="6"/>
  <c r="AM189" i="6"/>
  <c r="AM30" i="6"/>
  <c r="AM74" i="6"/>
  <c r="AM331" i="6"/>
  <c r="AM161" i="6"/>
  <c r="AM292" i="6"/>
  <c r="AU50" i="6" l="1"/>
  <c r="AP16" i="6"/>
  <c r="AP255" i="6"/>
  <c r="AP319" i="6"/>
  <c r="AP188" i="6"/>
  <c r="AP67" i="6"/>
  <c r="AP210" i="6"/>
  <c r="AP234" i="6"/>
  <c r="AP190" i="6"/>
  <c r="AP73" i="6"/>
  <c r="AR355" i="6"/>
  <c r="AR307" i="6"/>
  <c r="AU313" i="6"/>
  <c r="AD360" i="6"/>
  <c r="AM263" i="6"/>
  <c r="AM46" i="6"/>
  <c r="AM184" i="6"/>
  <c r="AM216" i="6"/>
  <c r="AM62" i="6"/>
  <c r="AM34" i="6"/>
  <c r="AM302" i="6"/>
  <c r="AM299" i="6"/>
  <c r="AM94" i="6"/>
  <c r="AU77" i="6"/>
  <c r="AM43" i="6"/>
  <c r="AM254" i="6"/>
  <c r="AM291" i="6"/>
  <c r="AM264" i="6"/>
  <c r="AU133" i="6"/>
  <c r="AM344" i="6"/>
  <c r="AM155" i="6"/>
  <c r="AM134" i="6"/>
  <c r="AM81" i="6"/>
  <c r="AM21" i="6"/>
  <c r="AO360" i="6"/>
  <c r="AM29" i="6"/>
  <c r="AM223" i="6"/>
  <c r="AM85" i="6"/>
  <c r="AU358" i="6"/>
  <c r="AM59" i="6"/>
  <c r="AM91" i="6"/>
  <c r="AU39" i="6"/>
  <c r="AM352" i="6"/>
  <c r="AM333" i="6"/>
  <c r="AM149" i="6"/>
  <c r="AM212" i="6"/>
  <c r="AM39" i="6"/>
  <c r="AL360" i="6"/>
  <c r="AM158" i="6"/>
  <c r="AM327" i="6"/>
  <c r="AM295" i="6"/>
  <c r="AM25" i="6"/>
  <c r="AM53" i="6"/>
  <c r="AR351" i="6"/>
  <c r="AM347" i="6"/>
  <c r="AM293" i="6"/>
  <c r="AM159" i="6"/>
  <c r="AM66" i="6"/>
  <c r="AM13" i="6"/>
  <c r="AM185" i="6"/>
  <c r="AM308" i="6"/>
  <c r="AM340" i="6"/>
  <c r="AM208" i="6"/>
  <c r="AM198" i="6"/>
  <c r="AR277" i="6"/>
  <c r="AU231" i="6"/>
  <c r="AM121" i="6"/>
  <c r="AM77" i="6"/>
  <c r="AM312" i="6"/>
  <c r="AM278" i="6"/>
  <c r="AM17" i="6"/>
  <c r="AM207" i="6"/>
  <c r="AM15" i="6"/>
  <c r="AM219" i="6"/>
  <c r="AM330" i="6"/>
  <c r="AR14" i="6"/>
  <c r="AR275" i="6"/>
  <c r="AU298" i="6"/>
  <c r="AR335" i="6"/>
  <c r="AR266" i="6"/>
  <c r="AU276" i="6"/>
  <c r="AN293" i="6"/>
  <c r="AP293" i="6" s="1"/>
  <c r="AN102" i="6"/>
  <c r="AP102" i="6" s="1"/>
  <c r="AN217" i="6"/>
  <c r="AP217" i="6" s="1"/>
  <c r="AN126" i="6"/>
  <c r="AP126" i="6" s="1"/>
  <c r="AG251" i="6"/>
  <c r="AU84" i="6"/>
  <c r="AU24" i="6"/>
  <c r="AU73" i="6"/>
  <c r="AU118" i="6"/>
  <c r="AN147" i="6"/>
  <c r="AP147" i="6" s="1"/>
  <c r="AN262" i="6"/>
  <c r="AP262" i="6" s="1"/>
  <c r="AN37" i="6"/>
  <c r="AP37" i="6" s="1"/>
  <c r="AN154" i="6"/>
  <c r="AP154" i="6" s="1"/>
  <c r="AN333" i="6"/>
  <c r="AP333" i="6" s="1"/>
  <c r="AN58" i="6"/>
  <c r="AP58" i="6" s="1"/>
  <c r="AN44" i="6"/>
  <c r="AP44" i="6" s="1"/>
  <c r="AN121" i="6"/>
  <c r="AP121" i="6" s="1"/>
  <c r="AN96" i="6"/>
  <c r="AP96" i="6" s="1"/>
  <c r="AN198" i="6"/>
  <c r="AP198" i="6" s="1"/>
  <c r="AN81" i="6"/>
  <c r="AP81" i="6" s="1"/>
  <c r="AN249" i="6"/>
  <c r="AP249" i="6" s="1"/>
  <c r="AN261" i="6"/>
  <c r="AP261" i="6" s="1"/>
  <c r="AN247" i="6"/>
  <c r="AP247" i="6" s="1"/>
  <c r="AN63" i="6"/>
  <c r="AP63" i="6" s="1"/>
  <c r="AN107" i="6"/>
  <c r="AP107" i="6" s="1"/>
  <c r="AN184" i="6"/>
  <c r="AP184" i="6" s="1"/>
  <c r="AN108" i="6"/>
  <c r="AP108" i="6" s="1"/>
  <c r="AN122" i="6"/>
  <c r="AP122" i="6" s="1"/>
  <c r="AG149" i="6"/>
  <c r="AN204" i="6"/>
  <c r="AN124" i="6"/>
  <c r="AP124" i="6" s="1"/>
  <c r="AG30" i="6"/>
  <c r="AU212" i="6"/>
  <c r="AU158" i="6"/>
  <c r="AN173" i="6"/>
  <c r="AP173" i="6" s="1"/>
  <c r="AN83" i="6"/>
  <c r="AP83" i="6" s="1"/>
  <c r="AN213" i="6"/>
  <c r="AP213" i="6" s="1"/>
  <c r="AN12" i="6"/>
  <c r="AP12" i="6" s="1"/>
  <c r="AN215" i="6"/>
  <c r="AP215" i="6" s="1"/>
  <c r="AN222" i="6"/>
  <c r="AP222" i="6" s="1"/>
  <c r="AN194" i="6"/>
  <c r="AP194" i="6" s="1"/>
  <c r="AN346" i="6"/>
  <c r="AP346" i="6" s="1"/>
  <c r="AN164" i="6"/>
  <c r="AP164" i="6" s="1"/>
  <c r="AN166" i="6"/>
  <c r="AP166" i="6" s="1"/>
  <c r="AN21" i="6"/>
  <c r="AP21" i="6" s="1"/>
  <c r="AG146" i="6"/>
  <c r="AN62" i="6"/>
  <c r="AP62" i="6" s="1"/>
  <c r="AN328" i="6"/>
  <c r="AP328" i="6" s="1"/>
  <c r="AN176" i="6"/>
  <c r="AP176" i="6" s="1"/>
  <c r="AN343" i="6"/>
  <c r="AP343" i="6" s="1"/>
  <c r="AN329" i="6"/>
  <c r="AP329" i="6" s="1"/>
  <c r="AN144" i="6"/>
  <c r="AP144" i="6" s="1"/>
  <c r="AG336" i="6"/>
  <c r="AG86" i="6"/>
  <c r="AG292" i="6"/>
  <c r="AN315" i="6"/>
  <c r="AP315" i="6" s="1"/>
  <c r="AG236" i="6"/>
  <c r="AN324" i="6"/>
  <c r="AP324" i="6" s="1"/>
  <c r="AN79" i="6"/>
  <c r="AP79" i="6" s="1"/>
  <c r="AU300" i="6"/>
  <c r="AU289" i="6"/>
  <c r="AU263" i="6"/>
  <c r="AU291" i="6"/>
  <c r="AU177" i="6"/>
  <c r="AN221" i="6"/>
  <c r="AP221" i="6" s="1"/>
  <c r="AN265" i="6"/>
  <c r="AP265" i="6" s="1"/>
  <c r="AN271" i="6"/>
  <c r="AP271" i="6" s="1"/>
  <c r="AR97" i="6"/>
  <c r="AN186" i="6"/>
  <c r="AP186" i="6" s="1"/>
  <c r="AG208" i="6"/>
  <c r="AG33" i="6"/>
  <c r="AN75" i="6"/>
  <c r="AP75" i="6" s="1"/>
  <c r="AN254" i="6"/>
  <c r="AP254" i="6" s="1"/>
  <c r="AN47" i="6"/>
  <c r="AP47" i="6" s="1"/>
  <c r="AN227" i="6"/>
  <c r="AP227" i="6" s="1"/>
  <c r="AN302" i="6"/>
  <c r="AP302" i="6" s="1"/>
  <c r="AN296" i="6"/>
  <c r="AP296" i="6" s="1"/>
  <c r="AN95" i="6"/>
  <c r="AP95" i="6" s="1"/>
  <c r="AN196" i="6"/>
  <c r="AP196" i="6" s="1"/>
  <c r="AN228" i="6"/>
  <c r="AP228" i="6" s="1"/>
  <c r="AN114" i="6"/>
  <c r="AP114" i="6" s="1"/>
  <c r="AN69" i="6"/>
  <c r="AP69" i="6" s="1"/>
  <c r="AN152" i="6"/>
  <c r="AP152" i="6" s="1"/>
  <c r="AN259" i="6"/>
  <c r="AP259" i="6" s="1"/>
  <c r="AN317" i="6"/>
  <c r="AP317" i="6" s="1"/>
  <c r="AN178" i="6"/>
  <c r="AP178" i="6" s="1"/>
  <c r="AG57" i="6"/>
  <c r="AN123" i="6"/>
  <c r="AP123" i="6" s="1"/>
  <c r="AN237" i="6"/>
  <c r="AP237" i="6" s="1"/>
  <c r="AN72" i="6"/>
  <c r="AP72" i="6" s="1"/>
  <c r="AU55" i="6"/>
  <c r="AU210" i="6"/>
  <c r="AU304" i="6"/>
  <c r="AN281" i="6"/>
  <c r="AP281" i="6" s="1"/>
  <c r="AN295" i="6"/>
  <c r="AP295" i="6" s="1"/>
  <c r="AN145" i="6"/>
  <c r="AP145" i="6" s="1"/>
  <c r="AN138" i="6"/>
  <c r="AP138" i="6" s="1"/>
  <c r="AG134" i="6"/>
  <c r="AN334" i="6"/>
  <c r="AP334" i="6" s="1"/>
  <c r="AN279" i="6"/>
  <c r="AP279" i="6" s="1"/>
  <c r="AN165" i="6"/>
  <c r="AP165" i="6" s="1"/>
  <c r="AR65" i="6"/>
  <c r="AN130" i="6"/>
  <c r="AP130" i="6" s="1"/>
  <c r="AN308" i="6"/>
  <c r="AP308" i="6" s="1"/>
  <c r="AN242" i="6"/>
  <c r="AP242" i="6" s="1"/>
  <c r="AN99" i="6"/>
  <c r="AN273" i="6"/>
  <c r="AP273" i="6" s="1"/>
  <c r="AN111" i="6"/>
  <c r="AP111" i="6" s="1"/>
  <c r="AN88" i="6"/>
  <c r="AP88" i="6" s="1"/>
  <c r="AG157" i="6"/>
  <c r="AG331" i="6"/>
  <c r="AN191" i="6"/>
  <c r="AP191" i="6" s="1"/>
  <c r="AN288" i="6"/>
  <c r="AP288" i="6" s="1"/>
  <c r="AN89" i="6"/>
  <c r="AP89" i="6" s="1"/>
  <c r="AN294" i="6"/>
  <c r="AP294" i="6" s="1"/>
  <c r="AG26" i="6"/>
  <c r="AG189" i="6"/>
  <c r="AN31" i="6"/>
  <c r="AP31" i="6" s="1"/>
  <c r="AN278" i="6"/>
  <c r="AP278" i="6" s="1"/>
  <c r="AN120" i="6"/>
  <c r="AP120" i="6" s="1"/>
  <c r="AN101" i="6"/>
  <c r="AP101" i="6" s="1"/>
  <c r="AN59" i="6"/>
  <c r="AP59" i="6" s="1"/>
  <c r="AN337" i="6"/>
  <c r="AP337" i="6" s="1"/>
  <c r="AN15" i="6"/>
  <c r="AP15" i="6" s="1"/>
  <c r="AN129" i="6"/>
  <c r="AP129" i="6" s="1"/>
  <c r="AN290" i="6"/>
  <c r="AP290" i="6" s="1"/>
  <c r="AN344" i="6"/>
  <c r="AP344" i="6" s="1"/>
  <c r="AN17" i="6"/>
  <c r="AP17" i="6" s="1"/>
  <c r="AN127" i="6"/>
  <c r="AP127" i="6" s="1"/>
  <c r="AN332" i="6"/>
  <c r="AP332" i="6" s="1"/>
  <c r="AN153" i="6"/>
  <c r="AP153" i="6" s="1"/>
  <c r="AG258" i="6"/>
  <c r="AG159" i="6"/>
  <c r="AR11" i="6"/>
  <c r="AG35" i="6"/>
  <c r="AR156" i="6"/>
  <c r="AN299" i="6"/>
  <c r="AP299" i="6" s="1"/>
  <c r="AN310" i="6"/>
  <c r="AP310" i="6" s="1"/>
  <c r="AN224" i="6"/>
  <c r="AP224" i="6" s="1"/>
  <c r="AN284" i="6"/>
  <c r="AP284" i="6" s="1"/>
  <c r="AG243" i="6"/>
  <c r="AG74" i="6"/>
  <c r="AN238" i="6"/>
  <c r="AP238" i="6" s="1"/>
  <c r="AN49" i="6"/>
  <c r="AP49" i="6" s="1"/>
  <c r="AN94" i="6"/>
  <c r="AP94" i="6" s="1"/>
  <c r="AG345" i="6"/>
  <c r="AG162" i="6"/>
  <c r="AN42" i="6"/>
  <c r="AP42" i="6" s="1"/>
  <c r="AN115" i="6"/>
  <c r="AP115" i="6" s="1"/>
  <c r="AN322" i="6"/>
  <c r="AP322" i="6" s="1"/>
  <c r="AN29" i="6"/>
  <c r="AP29" i="6" s="1"/>
  <c r="AG180" i="6"/>
  <c r="AG340" i="6"/>
  <c r="AU347" i="6"/>
  <c r="AN250" i="6"/>
  <c r="AP250" i="6" s="1"/>
  <c r="AN38" i="6"/>
  <c r="AP38" i="6" s="1"/>
  <c r="AN272" i="6"/>
  <c r="AP272" i="6" s="1"/>
  <c r="AN117" i="6"/>
  <c r="AP117" i="6" s="1"/>
  <c r="AN112" i="6"/>
  <c r="AP112" i="6" s="1"/>
  <c r="AG161" i="6"/>
  <c r="AN286" i="6"/>
  <c r="AP286" i="6" s="1"/>
  <c r="AN119" i="6"/>
  <c r="AP119" i="6" s="1"/>
  <c r="AN283" i="6"/>
  <c r="AP283" i="6" s="1"/>
  <c r="AN357" i="6"/>
  <c r="AP357" i="6" s="1"/>
  <c r="AN203" i="6"/>
  <c r="AP203" i="6" s="1"/>
  <c r="AN327" i="6"/>
  <c r="AP327" i="6" s="1"/>
  <c r="AN226" i="6"/>
  <c r="AP226" i="6" s="1"/>
  <c r="AN245" i="6"/>
  <c r="AP245" i="6" s="1"/>
  <c r="AN301" i="6"/>
  <c r="AP301" i="6" s="1"/>
  <c r="AN45" i="6"/>
  <c r="AP45" i="6" s="1"/>
  <c r="AN303" i="6"/>
  <c r="AP303" i="6" s="1"/>
  <c r="AN56" i="6"/>
  <c r="AP56" i="6" s="1"/>
  <c r="AN10" i="6"/>
  <c r="AP10" i="6" s="1"/>
  <c r="AN143" i="6"/>
  <c r="AP143" i="6" s="1"/>
  <c r="AG206" i="6"/>
  <c r="AG181" i="6"/>
  <c r="AU93" i="6"/>
  <c r="AM213" i="6"/>
  <c r="AM305" i="6"/>
  <c r="AM246" i="6"/>
  <c r="AM339" i="6"/>
  <c r="AM99" i="6"/>
  <c r="AM323" i="6"/>
  <c r="AM218" i="6"/>
  <c r="AM75" i="6"/>
  <c r="AM269" i="6"/>
  <c r="AM242" i="6"/>
  <c r="AM109" i="6"/>
  <c r="AM145" i="6"/>
  <c r="AM164" i="6"/>
  <c r="AM252" i="6"/>
  <c r="AU252" i="6"/>
  <c r="AM182" i="6"/>
  <c r="AM35" i="6"/>
  <c r="AM285" i="6"/>
  <c r="AM153" i="6"/>
  <c r="AM290" i="6"/>
  <c r="AM348" i="6"/>
  <c r="AM329" i="6"/>
  <c r="AM143" i="6"/>
  <c r="AM10" i="6"/>
  <c r="AM171" i="6"/>
  <c r="AU171" i="6"/>
  <c r="AM52" i="6"/>
  <c r="AM157" i="6"/>
  <c r="AM169" i="6"/>
  <c r="AM224" i="6"/>
  <c r="AM138" i="6"/>
  <c r="AM125" i="6"/>
  <c r="AM89" i="6"/>
  <c r="AM202" i="6"/>
  <c r="AM229" i="6"/>
  <c r="AM283" i="6"/>
  <c r="AM268" i="6"/>
  <c r="AM128" i="6"/>
  <c r="AM40" i="6"/>
  <c r="AM28" i="6"/>
  <c r="AM32" i="6"/>
  <c r="AM160" i="6"/>
  <c r="AM168" i="6"/>
  <c r="AM64" i="6"/>
  <c r="AM36" i="6"/>
  <c r="AM100" i="6"/>
  <c r="AM80" i="6"/>
  <c r="AM104" i="6"/>
  <c r="AM172" i="6"/>
  <c r="AM108" i="6"/>
  <c r="AM84" i="6"/>
  <c r="AM60" i="6"/>
  <c r="AM24" i="6"/>
  <c r="AM8" i="6"/>
  <c r="AR16" i="6"/>
  <c r="AM148" i="6"/>
  <c r="AM96" i="6"/>
  <c r="AM56" i="6"/>
  <c r="AM48" i="6"/>
  <c r="AM72" i="6"/>
  <c r="AM124" i="6"/>
  <c r="AM132" i="6"/>
  <c r="AM116" i="6"/>
  <c r="AM152" i="6"/>
  <c r="AM176" i="6"/>
  <c r="AM88" i="6"/>
  <c r="AM92" i="6"/>
  <c r="AM112" i="6"/>
  <c r="AM12" i="6"/>
  <c r="AM57" i="6"/>
  <c r="AN9" i="6"/>
  <c r="AP9" i="6" s="1"/>
  <c r="AU351" i="6" l="1"/>
  <c r="AR99" i="6"/>
  <c r="AP99" i="6"/>
  <c r="AR204" i="6"/>
  <c r="AP204" i="6"/>
  <c r="AG360" i="6"/>
  <c r="AN206" i="6"/>
  <c r="AP206" i="6" s="1"/>
  <c r="AR303" i="6"/>
  <c r="AR226" i="6"/>
  <c r="AR283" i="6"/>
  <c r="AR112" i="6"/>
  <c r="AR250" i="6"/>
  <c r="AN340" i="6"/>
  <c r="AP340" i="6" s="1"/>
  <c r="AR115" i="6"/>
  <c r="AR94" i="6"/>
  <c r="AN243" i="6"/>
  <c r="AP243" i="6" s="1"/>
  <c r="AR299" i="6"/>
  <c r="AN159" i="6"/>
  <c r="AP159" i="6" s="1"/>
  <c r="AR332" i="6"/>
  <c r="AR290" i="6"/>
  <c r="AR59" i="6"/>
  <c r="AR31" i="6"/>
  <c r="AR89" i="6"/>
  <c r="AN157" i="6"/>
  <c r="AP157" i="6" s="1"/>
  <c r="AN134" i="6"/>
  <c r="AP134" i="6" s="1"/>
  <c r="AR281" i="6"/>
  <c r="AR123" i="6"/>
  <c r="AR152" i="6"/>
  <c r="AR196" i="6"/>
  <c r="AR227" i="6"/>
  <c r="AN33" i="6"/>
  <c r="AP33" i="6" s="1"/>
  <c r="AR186" i="6"/>
  <c r="AR221" i="6"/>
  <c r="AR79" i="6"/>
  <c r="AN86" i="6"/>
  <c r="AP86" i="6" s="1"/>
  <c r="AR343" i="6"/>
  <c r="AN146" i="6"/>
  <c r="AP146" i="6" s="1"/>
  <c r="AR346" i="6"/>
  <c r="AR12" i="6"/>
  <c r="AR124" i="6"/>
  <c r="AR107" i="6"/>
  <c r="AR249" i="6"/>
  <c r="AR121" i="6"/>
  <c r="AR147" i="6"/>
  <c r="AR102" i="6"/>
  <c r="AR143" i="6"/>
  <c r="AR45" i="6"/>
  <c r="AR327" i="6"/>
  <c r="AR119" i="6"/>
  <c r="AR117" i="6"/>
  <c r="AN180" i="6"/>
  <c r="AP180" i="6" s="1"/>
  <c r="AR42" i="6"/>
  <c r="AR49" i="6"/>
  <c r="AR284" i="6"/>
  <c r="AN258" i="6"/>
  <c r="AP258" i="6" s="1"/>
  <c r="AR127" i="6"/>
  <c r="AR129" i="6"/>
  <c r="AR101" i="6"/>
  <c r="AN189" i="6"/>
  <c r="AP189" i="6" s="1"/>
  <c r="AR288" i="6"/>
  <c r="AR88" i="6"/>
  <c r="AR242" i="6"/>
  <c r="AR165" i="6"/>
  <c r="AR138" i="6"/>
  <c r="AN57" i="6"/>
  <c r="AP57" i="6" s="1"/>
  <c r="AR178" i="6"/>
  <c r="AR69" i="6"/>
  <c r="AR95" i="6"/>
  <c r="AR47" i="6"/>
  <c r="AR324" i="6"/>
  <c r="AN336" i="6"/>
  <c r="AP336" i="6" s="1"/>
  <c r="AR176" i="6"/>
  <c r="AR21" i="6"/>
  <c r="AR194" i="6"/>
  <c r="AR213" i="6"/>
  <c r="AR63" i="6"/>
  <c r="AR81" i="6"/>
  <c r="AR44" i="6"/>
  <c r="AR154" i="6"/>
  <c r="AN251" i="6"/>
  <c r="AP251" i="6" s="1"/>
  <c r="AR293" i="6"/>
  <c r="AR10" i="6"/>
  <c r="AR301" i="6"/>
  <c r="AR203" i="6"/>
  <c r="AR286" i="6"/>
  <c r="AR272" i="6"/>
  <c r="AR29" i="6"/>
  <c r="AN162" i="6"/>
  <c r="AP162" i="6" s="1"/>
  <c r="AR238" i="6"/>
  <c r="AR224" i="6"/>
  <c r="AN35" i="6"/>
  <c r="AP35" i="6" s="1"/>
  <c r="AR153" i="6"/>
  <c r="AR17" i="6"/>
  <c r="AR15" i="6"/>
  <c r="AR120" i="6"/>
  <c r="AN26" i="6"/>
  <c r="AP26" i="6" s="1"/>
  <c r="AR191" i="6"/>
  <c r="AR111" i="6"/>
  <c r="AR308" i="6"/>
  <c r="AR279" i="6"/>
  <c r="AR145" i="6"/>
  <c r="AR72" i="6"/>
  <c r="AR317" i="6"/>
  <c r="AR114" i="6"/>
  <c r="AR296" i="6"/>
  <c r="AR254" i="6"/>
  <c r="AR348" i="6"/>
  <c r="AR271" i="6"/>
  <c r="AN236" i="6"/>
  <c r="AP236" i="6" s="1"/>
  <c r="AR144" i="6"/>
  <c r="AR328" i="6"/>
  <c r="AR166" i="6"/>
  <c r="AR222" i="6"/>
  <c r="AR83" i="6"/>
  <c r="AN149" i="6"/>
  <c r="AP149" i="6" s="1"/>
  <c r="AR108" i="6"/>
  <c r="AR247" i="6"/>
  <c r="AR198" i="6"/>
  <c r="AR58" i="6"/>
  <c r="AR37" i="6"/>
  <c r="AR126" i="6"/>
  <c r="AU156" i="6"/>
  <c r="AU97" i="6"/>
  <c r="AU16" i="6"/>
  <c r="AN181" i="6"/>
  <c r="AP181" i="6" s="1"/>
  <c r="AR56" i="6"/>
  <c r="AR245" i="6"/>
  <c r="AR357" i="6"/>
  <c r="AN161" i="6"/>
  <c r="AP161" i="6" s="1"/>
  <c r="AR38" i="6"/>
  <c r="AR322" i="6"/>
  <c r="AN345" i="6"/>
  <c r="AP345" i="6" s="1"/>
  <c r="AN74" i="6"/>
  <c r="AP74" i="6" s="1"/>
  <c r="AR310" i="6"/>
  <c r="AR344" i="6"/>
  <c r="AR337" i="6"/>
  <c r="AR278" i="6"/>
  <c r="AR294" i="6"/>
  <c r="AN331" i="6"/>
  <c r="AP331" i="6" s="1"/>
  <c r="AR273" i="6"/>
  <c r="AR130" i="6"/>
  <c r="AR334" i="6"/>
  <c r="AR295" i="6"/>
  <c r="AR237" i="6"/>
  <c r="AR259" i="6"/>
  <c r="AR228" i="6"/>
  <c r="AR302" i="6"/>
  <c r="AR75" i="6"/>
  <c r="AN208" i="6"/>
  <c r="AP208" i="6" s="1"/>
  <c r="AR265" i="6"/>
  <c r="AR315" i="6"/>
  <c r="AN292" i="6"/>
  <c r="AP292" i="6" s="1"/>
  <c r="AR329" i="6"/>
  <c r="AR62" i="6"/>
  <c r="AR164" i="6"/>
  <c r="AR215" i="6"/>
  <c r="AR173" i="6"/>
  <c r="AN30" i="6"/>
  <c r="AP30" i="6" s="1"/>
  <c r="AR122" i="6"/>
  <c r="AR184" i="6"/>
  <c r="AR261" i="6"/>
  <c r="AR96" i="6"/>
  <c r="AR333" i="6"/>
  <c r="AR262" i="6"/>
  <c r="AR217" i="6"/>
  <c r="AM16" i="6"/>
  <c r="AR9" i="6"/>
  <c r="AU65" i="6" l="1"/>
  <c r="AU10" i="6"/>
  <c r="AU119" i="6"/>
  <c r="AN360" i="6"/>
  <c r="AU78" i="6"/>
  <c r="AU80" i="6"/>
  <c r="AU67" i="6"/>
  <c r="AU151" i="6"/>
  <c r="AU142" i="6"/>
  <c r="AU100" i="6"/>
  <c r="AU70" i="6"/>
  <c r="AU136" i="6"/>
  <c r="AU28" i="6"/>
  <c r="AU66" i="6"/>
  <c r="AU32" i="6"/>
  <c r="AU148" i="6"/>
  <c r="AU60" i="6"/>
  <c r="AU141" i="6"/>
  <c r="AU113" i="6"/>
  <c r="AU183" i="6"/>
  <c r="AU85" i="6"/>
  <c r="AU140" i="6"/>
  <c r="AU54" i="6"/>
  <c r="AU68" i="6"/>
  <c r="AU132" i="6"/>
  <c r="AU103" i="6"/>
  <c r="AU71" i="6"/>
  <c r="AU199" i="6"/>
  <c r="AU52" i="6"/>
  <c r="AU335" i="6"/>
  <c r="AU61" i="6"/>
  <c r="AU105" i="6"/>
  <c r="AU46" i="6"/>
  <c r="AU128" i="6"/>
  <c r="AU90" i="6"/>
  <c r="AU48" i="6"/>
  <c r="AU160" i="6"/>
  <c r="AU23" i="6"/>
  <c r="AU25" i="6"/>
  <c r="AU150" i="6"/>
  <c r="AU125" i="6"/>
  <c r="AU36" i="6"/>
  <c r="AU116" i="6"/>
  <c r="AU109" i="6"/>
  <c r="AU64" i="6"/>
  <c r="AU163" i="6"/>
  <c r="AU106" i="6"/>
  <c r="AU197" i="6"/>
  <c r="AU76" i="6"/>
  <c r="AU53" i="6"/>
  <c r="AU51" i="6"/>
  <c r="AU20" i="6"/>
  <c r="AU98" i="6"/>
  <c r="AU22" i="6"/>
  <c r="AU190" i="6"/>
  <c r="AU104" i="6"/>
  <c r="AU18" i="6"/>
  <c r="AU34" i="6"/>
  <c r="AU92" i="6"/>
  <c r="AU137" i="6"/>
  <c r="AU19" i="6"/>
  <c r="AU27" i="6"/>
  <c r="AU167" i="6"/>
  <c r="AU207" i="6"/>
  <c r="AU350" i="6"/>
  <c r="AU305" i="6"/>
  <c r="AU319" i="6"/>
  <c r="AU257" i="6"/>
  <c r="AU321" i="6"/>
  <c r="AU195" i="6"/>
  <c r="AU256" i="6"/>
  <c r="AU309" i="6"/>
  <c r="AU355" i="6"/>
  <c r="AU220" i="6"/>
  <c r="AU253" i="6"/>
  <c r="AU175" i="6"/>
  <c r="AU323" i="6"/>
  <c r="AU341" i="6"/>
  <c r="AU170" i="6"/>
  <c r="AU312" i="6"/>
  <c r="AU352" i="6"/>
  <c r="AU311" i="6"/>
  <c r="AU234" i="6"/>
  <c r="AU354" i="6"/>
  <c r="AU260" i="6"/>
  <c r="AU330" i="6"/>
  <c r="AU349" i="6"/>
  <c r="AU255" i="6"/>
  <c r="AU193" i="6"/>
  <c r="AU318" i="6"/>
  <c r="AU268" i="6"/>
  <c r="AU232" i="6"/>
  <c r="AU202" i="6"/>
  <c r="AU307" i="6"/>
  <c r="AU342" i="6"/>
  <c r="AU168" i="6"/>
  <c r="AU282" i="6"/>
  <c r="AU214" i="6"/>
  <c r="AU264" i="6"/>
  <c r="AU306" i="6"/>
  <c r="AU280" i="6"/>
  <c r="AU320" i="6"/>
  <c r="AU205" i="6"/>
  <c r="AU269" i="6"/>
  <c r="AU179" i="6"/>
  <c r="AU339" i="6"/>
  <c r="AU297" i="6"/>
  <c r="AU274" i="6"/>
  <c r="AU241" i="6"/>
  <c r="AU267" i="6"/>
  <c r="AU218" i="6"/>
  <c r="AU326" i="6"/>
  <c r="AU240" i="6"/>
  <c r="AU211" i="6"/>
  <c r="AU188" i="6"/>
  <c r="AU225" i="6"/>
  <c r="AU169" i="6"/>
  <c r="AU239" i="6"/>
  <c r="AU244" i="6"/>
  <c r="AU235" i="6"/>
  <c r="AU325" i="6"/>
  <c r="AU209" i="6"/>
  <c r="AU223" i="6"/>
  <c r="AU230" i="6"/>
  <c r="AU187" i="6"/>
  <c r="AU216" i="6"/>
  <c r="AU338" i="6"/>
  <c r="AU277" i="6"/>
  <c r="AU58" i="6"/>
  <c r="AR33" i="6"/>
  <c r="AU290" i="6"/>
  <c r="AU115" i="6"/>
  <c r="AR30" i="6"/>
  <c r="AU228" i="6"/>
  <c r="AU294" i="6"/>
  <c r="AU344" i="6"/>
  <c r="AU38" i="6"/>
  <c r="AU222" i="6"/>
  <c r="AU348" i="6"/>
  <c r="AU301" i="6"/>
  <c r="AU324" i="6"/>
  <c r="AU69" i="6"/>
  <c r="AR189" i="6"/>
  <c r="AU49" i="6"/>
  <c r="AU249" i="6"/>
  <c r="AU12" i="6"/>
  <c r="AU227" i="6"/>
  <c r="AR134" i="6"/>
  <c r="AU299" i="6"/>
  <c r="AU112" i="6"/>
  <c r="AU303" i="6"/>
  <c r="AU164" i="6"/>
  <c r="AU72" i="6"/>
  <c r="AU117" i="6"/>
  <c r="AU308" i="6"/>
  <c r="AU286" i="6"/>
  <c r="AR251" i="6"/>
  <c r="AU81" i="6"/>
  <c r="AU213" i="6"/>
  <c r="AU138" i="6"/>
  <c r="AU88" i="6"/>
  <c r="AU101" i="6"/>
  <c r="AU45" i="6"/>
  <c r="AU343" i="6"/>
  <c r="AU221" i="6"/>
  <c r="AR181" i="6"/>
  <c r="AU108" i="6"/>
  <c r="AU242" i="6"/>
  <c r="AR146" i="6"/>
  <c r="AU184" i="6"/>
  <c r="AR292" i="6"/>
  <c r="AR208" i="6"/>
  <c r="AU295" i="6"/>
  <c r="AU278" i="6"/>
  <c r="AR74" i="6"/>
  <c r="AU166" i="6"/>
  <c r="AU145" i="6"/>
  <c r="AR26" i="6"/>
  <c r="AR35" i="6"/>
  <c r="AR162" i="6"/>
  <c r="AU47" i="6"/>
  <c r="AU147" i="6"/>
  <c r="AU107" i="6"/>
  <c r="AU123" i="6"/>
  <c r="AU99" i="6"/>
  <c r="AU31" i="6"/>
  <c r="AU15" i="6"/>
  <c r="AU238" i="6"/>
  <c r="AU21" i="6"/>
  <c r="AR57" i="6"/>
  <c r="AU333" i="6"/>
  <c r="AU126" i="6"/>
  <c r="AU144" i="6"/>
  <c r="AU17" i="6"/>
  <c r="AU96" i="6"/>
  <c r="AU62" i="6"/>
  <c r="AU75" i="6"/>
  <c r="AU259" i="6"/>
  <c r="AU56" i="6"/>
  <c r="AR149" i="6"/>
  <c r="AU120" i="6"/>
  <c r="AU29" i="6"/>
  <c r="AU154" i="6"/>
  <c r="AU63" i="6"/>
  <c r="AU176" i="6"/>
  <c r="AU165" i="6"/>
  <c r="AR258" i="6"/>
  <c r="AU143" i="6"/>
  <c r="AU346" i="6"/>
  <c r="AU332" i="6"/>
  <c r="AR243" i="6"/>
  <c r="AR340" i="6"/>
  <c r="AU283" i="6"/>
  <c r="AR345" i="6"/>
  <c r="AR161" i="6"/>
  <c r="AU37" i="6"/>
  <c r="AR236" i="6"/>
  <c r="AU254" i="6"/>
  <c r="AU317" i="6"/>
  <c r="AU111" i="6"/>
  <c r="AU153" i="6"/>
  <c r="AU224" i="6"/>
  <c r="AU178" i="6"/>
  <c r="AU288" i="6"/>
  <c r="AU121" i="6"/>
  <c r="AR86" i="6"/>
  <c r="AU186" i="6"/>
  <c r="AU196" i="6"/>
  <c r="AU281" i="6"/>
  <c r="AU59" i="6"/>
  <c r="AU94" i="6"/>
  <c r="AU250" i="6"/>
  <c r="AR206" i="6"/>
  <c r="AU215" i="6"/>
  <c r="AU122" i="6"/>
  <c r="AU329" i="6"/>
  <c r="AU265" i="6"/>
  <c r="AU334" i="6"/>
  <c r="AU337" i="6"/>
  <c r="AU357" i="6"/>
  <c r="AU247" i="6"/>
  <c r="AU83" i="6"/>
  <c r="AU203" i="6"/>
  <c r="AU293" i="6"/>
  <c r="AU44" i="6"/>
  <c r="AU194" i="6"/>
  <c r="AU284" i="6"/>
  <c r="AU327" i="6"/>
  <c r="AU124" i="6"/>
  <c r="AR157" i="6"/>
  <c r="AU130" i="6"/>
  <c r="AU9" i="6"/>
  <c r="AU262" i="6"/>
  <c r="AU261" i="6"/>
  <c r="AU302" i="6"/>
  <c r="AU237" i="6"/>
  <c r="AR331" i="6"/>
  <c r="AU310" i="6"/>
  <c r="AU322" i="6"/>
  <c r="AU328" i="6"/>
  <c r="AU271" i="6"/>
  <c r="AU296" i="6"/>
  <c r="AU279" i="6"/>
  <c r="AU191" i="6"/>
  <c r="AU272" i="6"/>
  <c r="AR336" i="6"/>
  <c r="AU95" i="6"/>
  <c r="AR180" i="6"/>
  <c r="AU102" i="6"/>
  <c r="AU152" i="6"/>
  <c r="AU89" i="6"/>
  <c r="AR159" i="6"/>
  <c r="AU226" i="6"/>
  <c r="AU127" i="6" l="1"/>
  <c r="AU129" i="6"/>
  <c r="AU114" i="6"/>
  <c r="AU245" i="6"/>
  <c r="AU273" i="6"/>
  <c r="AU200" i="6"/>
  <c r="AU79" i="6"/>
  <c r="AU217" i="6"/>
  <c r="AU182" i="6"/>
  <c r="AU42" i="6"/>
  <c r="AR360" i="6"/>
  <c r="AS8" i="6" s="1"/>
  <c r="AP360" i="6"/>
  <c r="AU87" i="6"/>
  <c r="AU82" i="6"/>
  <c r="AU173" i="6"/>
  <c r="AU40" i="6"/>
  <c r="AU11" i="6"/>
  <c r="AU135" i="6"/>
  <c r="AU43" i="6"/>
  <c r="AU14" i="6"/>
  <c r="AU131" i="6"/>
  <c r="AU13" i="6"/>
  <c r="AU172" i="6"/>
  <c r="AU315" i="6"/>
  <c r="AU41" i="6"/>
  <c r="AU198" i="6"/>
  <c r="AU155" i="6"/>
  <c r="AU139" i="6"/>
  <c r="AU110" i="6"/>
  <c r="AU91" i="6"/>
  <c r="AU185" i="6"/>
  <c r="AU246" i="6"/>
  <c r="AU174" i="6"/>
  <c r="AU275" i="6"/>
  <c r="AU270" i="6"/>
  <c r="AU287" i="6"/>
  <c r="AU201" i="6"/>
  <c r="AU316" i="6"/>
  <c r="AU285" i="6"/>
  <c r="AU233" i="6"/>
  <c r="AU229" i="6"/>
  <c r="AU353" i="6"/>
  <c r="AU266" i="6"/>
  <c r="AU219" i="6"/>
  <c r="AU356" i="6"/>
  <c r="AU248" i="6"/>
  <c r="AU204" i="6"/>
  <c r="AU192" i="6"/>
  <c r="AU314" i="6"/>
  <c r="AU236" i="6"/>
  <c r="AU146" i="6"/>
  <c r="AU331" i="6"/>
  <c r="AU180" i="6"/>
  <c r="AU258" i="6"/>
  <c r="AU26" i="6"/>
  <c r="AU86" i="6"/>
  <c r="AU345" i="6"/>
  <c r="AU340" i="6"/>
  <c r="AU162" i="6"/>
  <c r="AU33" i="6"/>
  <c r="AU74" i="6"/>
  <c r="AU30" i="6"/>
  <c r="AU243" i="6"/>
  <c r="AU149" i="6"/>
  <c r="AU181" i="6"/>
  <c r="AU161" i="6"/>
  <c r="AU35" i="6"/>
  <c r="AU208" i="6"/>
  <c r="AU189" i="6"/>
  <c r="AU157" i="6"/>
  <c r="AU206" i="6"/>
  <c r="AU57" i="6"/>
  <c r="AU292" i="6"/>
  <c r="AU134" i="6"/>
  <c r="AU159" i="6"/>
  <c r="AU336" i="6"/>
  <c r="AU251" i="6"/>
  <c r="AM9" i="6"/>
  <c r="AM360" i="6" s="1"/>
  <c r="AS358" i="6" l="1"/>
  <c r="AS93" i="6"/>
  <c r="AS346" i="6"/>
  <c r="AS235" i="6"/>
  <c r="AS195" i="6"/>
  <c r="AS341" i="6"/>
  <c r="AS152" i="6"/>
  <c r="AS343" i="6"/>
  <c r="AS135" i="6"/>
  <c r="AS33" i="6"/>
  <c r="AS276" i="6"/>
  <c r="AS25" i="6"/>
  <c r="AS136" i="6"/>
  <c r="AS154" i="6"/>
  <c r="AS328" i="6"/>
  <c r="AS144" i="6"/>
  <c r="AS265" i="6"/>
  <c r="AS269" i="6"/>
  <c r="AS15" i="6"/>
  <c r="AS204" i="6"/>
  <c r="AS71" i="6"/>
  <c r="AS353" i="6"/>
  <c r="AS322" i="6"/>
  <c r="AS212" i="6"/>
  <c r="AS85" i="6"/>
  <c r="AS108" i="6"/>
  <c r="AS342" i="6"/>
  <c r="AS131" i="6"/>
  <c r="AS332" i="6"/>
  <c r="AS171" i="6"/>
  <c r="AS277" i="6"/>
  <c r="AS166" i="6"/>
  <c r="AS316" i="6"/>
  <c r="AS90" i="6"/>
  <c r="AS122" i="6"/>
  <c r="AS141" i="6"/>
  <c r="AS268" i="6"/>
  <c r="AS334" i="6"/>
  <c r="AS301" i="6"/>
  <c r="AS351" i="6"/>
  <c r="AS80" i="6"/>
  <c r="AS112" i="6"/>
  <c r="AS213" i="6"/>
  <c r="AS167" i="6"/>
  <c r="AS246" i="6"/>
  <c r="AS52" i="6"/>
  <c r="AS180" i="6"/>
  <c r="AS243" i="6"/>
  <c r="AS100" i="6"/>
  <c r="AS48" i="6"/>
  <c r="AS91" i="6"/>
  <c r="AS148" i="6"/>
  <c r="AS270" i="6"/>
  <c r="AS284" i="6"/>
  <c r="AS325" i="6"/>
  <c r="AS196" i="6"/>
  <c r="AS273" i="6"/>
  <c r="AS282" i="6"/>
  <c r="AS345" i="6"/>
  <c r="AS111" i="6"/>
  <c r="AS159" i="6"/>
  <c r="AS142" i="6"/>
  <c r="AS173" i="6"/>
  <c r="AS19" i="6"/>
  <c r="AS193" i="6"/>
  <c r="AS280" i="6"/>
  <c r="AS227" i="6"/>
  <c r="AS134" i="6"/>
  <c r="AS84" i="6"/>
  <c r="AS338" i="6"/>
  <c r="AS220" i="6"/>
  <c r="AS303" i="6"/>
  <c r="AS236" i="6"/>
  <c r="AS337" i="6"/>
  <c r="AS208" i="6"/>
  <c r="AS205" i="6"/>
  <c r="AS291" i="6"/>
  <c r="AS244" i="6"/>
  <c r="AS98" i="6"/>
  <c r="AS39" i="6"/>
  <c r="AS209" i="6"/>
  <c r="AS177" i="6"/>
  <c r="AS81" i="6"/>
  <c r="AS222" i="6"/>
  <c r="AS278" i="6"/>
  <c r="AS231" i="6"/>
  <c r="AS66" i="6"/>
  <c r="AS312" i="6"/>
  <c r="AS88" i="6"/>
  <c r="AS252" i="6"/>
  <c r="AS224" i="6"/>
  <c r="AS310" i="6"/>
  <c r="AS149" i="6"/>
  <c r="AS357" i="6"/>
  <c r="AS119" i="6"/>
  <c r="AS82" i="6"/>
  <c r="AS34" i="6"/>
  <c r="AS335" i="6"/>
  <c r="AS60" i="6"/>
  <c r="AS264" i="6"/>
  <c r="AS133" i="6"/>
  <c r="AS137" i="6"/>
  <c r="AS249" i="6"/>
  <c r="AS174" i="6"/>
  <c r="AS103" i="6"/>
  <c r="AS267" i="6"/>
  <c r="AS140" i="6"/>
  <c r="AS163" i="6"/>
  <c r="AS24" i="6"/>
  <c r="AS203" i="6"/>
  <c r="AS42" i="6"/>
  <c r="AS74" i="6"/>
  <c r="AS32" i="6"/>
  <c r="AS67" i="6"/>
  <c r="AS250" i="6"/>
  <c r="AS187" i="6"/>
  <c r="AS172" i="6"/>
  <c r="AS63" i="6"/>
  <c r="AS286" i="6"/>
  <c r="AS56" i="6"/>
  <c r="AS12" i="6"/>
  <c r="AS194" i="6"/>
  <c r="AS275" i="6"/>
  <c r="AS161" i="6"/>
  <c r="AS344" i="6"/>
  <c r="AS327" i="6"/>
  <c r="AS26" i="6"/>
  <c r="AS228" i="6"/>
  <c r="AS11" i="6"/>
  <c r="AS176" i="6"/>
  <c r="AS22" i="6"/>
  <c r="AS18" i="6"/>
  <c r="AS105" i="6"/>
  <c r="AS272" i="6"/>
  <c r="AS242" i="6"/>
  <c r="AS221" i="6"/>
  <c r="AS164" i="6"/>
  <c r="AS214" i="6"/>
  <c r="AS156" i="6"/>
  <c r="AS211" i="6"/>
  <c r="AS23" i="6"/>
  <c r="AS285" i="6"/>
  <c r="AS153" i="6"/>
  <c r="AS139" i="6"/>
  <c r="AS307" i="6"/>
  <c r="AS288" i="6"/>
  <c r="AS175" i="6"/>
  <c r="AS184" i="6"/>
  <c r="AS55" i="6"/>
  <c r="AS223" i="6"/>
  <c r="AS229" i="6"/>
  <c r="AS70" i="6"/>
  <c r="AS106" i="6"/>
  <c r="AS35" i="6"/>
  <c r="AS168" i="6"/>
  <c r="AS78" i="6"/>
  <c r="AS197" i="6"/>
  <c r="AS14" i="6"/>
  <c r="AS201" i="6"/>
  <c r="AS254" i="6"/>
  <c r="AS352" i="6"/>
  <c r="AS239" i="6"/>
  <c r="AS302" i="6"/>
  <c r="AS130" i="6"/>
  <c r="AS283" i="6"/>
  <c r="AS319" i="6"/>
  <c r="AS350" i="6"/>
  <c r="AS51" i="6"/>
  <c r="AS255" i="6"/>
  <c r="AS295" i="6"/>
  <c r="AS300" i="6"/>
  <c r="AS170" i="6"/>
  <c r="AS225" i="6"/>
  <c r="AS96" i="6"/>
  <c r="AS190" i="6"/>
  <c r="AS207" i="6"/>
  <c r="AS120" i="6"/>
  <c r="AS10" i="6"/>
  <c r="AS110" i="6"/>
  <c r="AS157" i="6"/>
  <c r="AS50" i="6"/>
  <c r="AS247" i="6"/>
  <c r="AS251" i="6"/>
  <c r="AS86" i="6"/>
  <c r="AS333" i="6"/>
  <c r="AS99" i="6"/>
  <c r="AS146" i="6"/>
  <c r="AS57" i="6"/>
  <c r="AS115" i="6"/>
  <c r="AS169" i="6"/>
  <c r="AS226" i="6"/>
  <c r="AS305" i="6"/>
  <c r="AS355" i="6"/>
  <c r="AS323" i="6"/>
  <c r="AS37" i="6"/>
  <c r="AS233" i="6"/>
  <c r="AS114" i="6"/>
  <c r="AS241" i="6"/>
  <c r="AS155" i="6"/>
  <c r="AS123" i="6"/>
  <c r="AS299" i="6"/>
  <c r="AS41" i="6"/>
  <c r="AS31" i="6"/>
  <c r="AS182" i="6"/>
  <c r="AS314" i="6"/>
  <c r="AS306" i="6"/>
  <c r="AS145" i="6"/>
  <c r="AS317" i="6"/>
  <c r="AS16" i="6"/>
  <c r="AS138" i="6"/>
  <c r="AS240" i="6"/>
  <c r="AS232" i="6"/>
  <c r="AS127" i="6"/>
  <c r="AS116" i="6"/>
  <c r="AS58" i="6"/>
  <c r="AS64" i="6"/>
  <c r="AS210" i="6"/>
  <c r="AS274" i="6"/>
  <c r="AS340" i="6"/>
  <c r="AS45" i="6"/>
  <c r="AS125" i="6"/>
  <c r="AS349" i="6"/>
  <c r="AS29" i="6"/>
  <c r="AS198" i="6"/>
  <c r="AS183" i="6"/>
  <c r="AS89" i="6"/>
  <c r="AS79" i="6"/>
  <c r="AS330" i="6"/>
  <c r="AS259" i="6"/>
  <c r="AS185" i="6"/>
  <c r="AS266" i="6"/>
  <c r="AS43" i="6"/>
  <c r="AS200" i="6"/>
  <c r="AS245" i="6"/>
  <c r="AS292" i="6"/>
  <c r="AS253" i="6"/>
  <c r="AS124" i="6"/>
  <c r="AS217" i="6"/>
  <c r="AS126" i="6"/>
  <c r="AS49" i="6"/>
  <c r="AS199" i="6"/>
  <c r="AS189" i="6"/>
  <c r="AS54" i="6"/>
  <c r="AS94" i="6"/>
  <c r="AS40" i="6"/>
  <c r="AS132" i="6"/>
  <c r="AS83" i="6"/>
  <c r="AS262" i="6"/>
  <c r="AS206" i="6"/>
  <c r="AS30" i="6"/>
  <c r="AS339" i="6"/>
  <c r="AS238" i="6"/>
  <c r="AS181" i="6"/>
  <c r="AS59" i="6"/>
  <c r="AS36" i="6"/>
  <c r="AS216" i="6"/>
  <c r="AS320" i="6"/>
  <c r="AS158" i="6"/>
  <c r="AS150" i="6"/>
  <c r="AS87" i="6"/>
  <c r="AS215" i="6"/>
  <c r="AS336" i="6"/>
  <c r="AS256" i="6"/>
  <c r="AS46" i="6"/>
  <c r="AS38" i="6"/>
  <c r="AS261" i="6"/>
  <c r="AS151" i="6"/>
  <c r="AS143" i="6"/>
  <c r="AS188" i="6"/>
  <c r="AS289" i="6"/>
  <c r="AS281" i="6"/>
  <c r="AS160" i="6"/>
  <c r="AS230" i="6"/>
  <c r="AS47" i="6"/>
  <c r="AS113" i="6"/>
  <c r="AS271" i="6"/>
  <c r="AS263" i="6"/>
  <c r="AS107" i="6"/>
  <c r="AS248" i="6"/>
  <c r="AS257" i="6"/>
  <c r="AS95" i="6"/>
  <c r="AS294" i="6"/>
  <c r="AS309" i="6"/>
  <c r="AS354" i="6"/>
  <c r="AS331" i="6"/>
  <c r="AS287" i="6"/>
  <c r="AS118" i="6"/>
  <c r="AS258" i="6"/>
  <c r="AS20" i="6"/>
  <c r="AS76" i="6"/>
  <c r="AS104" i="6"/>
  <c r="AS202" i="6"/>
  <c r="AS304" i="6"/>
  <c r="AS296" i="6"/>
  <c r="AS191" i="6"/>
  <c r="AS21" i="6"/>
  <c r="AS321" i="6"/>
  <c r="AS128" i="6"/>
  <c r="AS68" i="6"/>
  <c r="AS326" i="6"/>
  <c r="AS53" i="6"/>
  <c r="AS109" i="6"/>
  <c r="AS121" i="6"/>
  <c r="AS27" i="6"/>
  <c r="AS279" i="6"/>
  <c r="AS28" i="6"/>
  <c r="AS329" i="6"/>
  <c r="AS147" i="6"/>
  <c r="AS297" i="6"/>
  <c r="AS311" i="6"/>
  <c r="AS44" i="6"/>
  <c r="AS219" i="6"/>
  <c r="AS324" i="6"/>
  <c r="AS62" i="6"/>
  <c r="AS315" i="6"/>
  <c r="AS348" i="6"/>
  <c r="AS162" i="6"/>
  <c r="AS218" i="6"/>
  <c r="AS97" i="6"/>
  <c r="AS290" i="6"/>
  <c r="AS347" i="6"/>
  <c r="AS61" i="6"/>
  <c r="AS72" i="6"/>
  <c r="AS77" i="6"/>
  <c r="AS69" i="6"/>
  <c r="AS298" i="6"/>
  <c r="AS73" i="6"/>
  <c r="AS129" i="6"/>
  <c r="AT8" i="6"/>
  <c r="AS13" i="6"/>
  <c r="AS356" i="6"/>
  <c r="AS234" i="6"/>
  <c r="AS9" i="6"/>
  <c r="AS65" i="6"/>
  <c r="AS102" i="6"/>
  <c r="AS192" i="6"/>
  <c r="AS101" i="6"/>
  <c r="AS260" i="6"/>
  <c r="AS117" i="6"/>
  <c r="AS237" i="6"/>
  <c r="AS313" i="6"/>
  <c r="AS308" i="6"/>
  <c r="AS165" i="6"/>
  <c r="AS92" i="6"/>
  <c r="AS179" i="6"/>
  <c r="AS293" i="6"/>
  <c r="AS318" i="6"/>
  <c r="AS186" i="6"/>
  <c r="AS178" i="6"/>
  <c r="AS17" i="6"/>
  <c r="AS75" i="6"/>
  <c r="AU360" i="6"/>
  <c r="AT235" i="6" l="1"/>
  <c r="AT93" i="6"/>
  <c r="AT81" i="6"/>
  <c r="AS360" i="6"/>
  <c r="AT152" i="6"/>
  <c r="AT291" i="6"/>
  <c r="AT118" i="6"/>
  <c r="AT67" i="6"/>
  <c r="AT335" i="6"/>
  <c r="AT280" i="6"/>
  <c r="AT90" i="6"/>
  <c r="AT17" i="6"/>
  <c r="AT308" i="6"/>
  <c r="AT298" i="6"/>
  <c r="AT218" i="6"/>
  <c r="AT311" i="6"/>
  <c r="AT287" i="6"/>
  <c r="AT289" i="6"/>
  <c r="AT336" i="6"/>
  <c r="AT132" i="6"/>
  <c r="AT126" i="6"/>
  <c r="AT58" i="6"/>
  <c r="AT145" i="6"/>
  <c r="AT226" i="6"/>
  <c r="AT86" i="6"/>
  <c r="AT207" i="6"/>
  <c r="AT352" i="6"/>
  <c r="AT106" i="6"/>
  <c r="AT307" i="6"/>
  <c r="AT164" i="6"/>
  <c r="AT11" i="6"/>
  <c r="AT12" i="6"/>
  <c r="AT32" i="6"/>
  <c r="AT34" i="6"/>
  <c r="AT88" i="6"/>
  <c r="AT209" i="6"/>
  <c r="AT193" i="6"/>
  <c r="AT273" i="6"/>
  <c r="AT100" i="6"/>
  <c r="AT80" i="6"/>
  <c r="AT316" i="6"/>
  <c r="AT85" i="6"/>
  <c r="AT265" i="6"/>
  <c r="AT135" i="6"/>
  <c r="AT44" i="6"/>
  <c r="AT36" i="6"/>
  <c r="AT214" i="6"/>
  <c r="AT112" i="6"/>
  <c r="AT178" i="6"/>
  <c r="AT313" i="6"/>
  <c r="AT9" i="6"/>
  <c r="AT162" i="6"/>
  <c r="AT297" i="6"/>
  <c r="AT331" i="6"/>
  <c r="AT188" i="6"/>
  <c r="AT215" i="6"/>
  <c r="AT181" i="6"/>
  <c r="AT40" i="6"/>
  <c r="AT217" i="6"/>
  <c r="AT185" i="6"/>
  <c r="AT116" i="6"/>
  <c r="AT306" i="6"/>
  <c r="AT241" i="6"/>
  <c r="AT169" i="6"/>
  <c r="AT190" i="6"/>
  <c r="AT51" i="6"/>
  <c r="AT70" i="6"/>
  <c r="AT139" i="6"/>
  <c r="AT221" i="6"/>
  <c r="AT228" i="6"/>
  <c r="AT56" i="6"/>
  <c r="AT312" i="6"/>
  <c r="AT39" i="6"/>
  <c r="AT303" i="6"/>
  <c r="AT243" i="6"/>
  <c r="AT351" i="6"/>
  <c r="AT166" i="6"/>
  <c r="AT212" i="6"/>
  <c r="AT343" i="6"/>
  <c r="AT102" i="6"/>
  <c r="AT49" i="6"/>
  <c r="AT305" i="6"/>
  <c r="AT288" i="6"/>
  <c r="AT48" i="6"/>
  <c r="AT186" i="6"/>
  <c r="AT237" i="6"/>
  <c r="AT234" i="6"/>
  <c r="AT348" i="6"/>
  <c r="AT147" i="6"/>
  <c r="AT271" i="6"/>
  <c r="AT143" i="6"/>
  <c r="AT87" i="6"/>
  <c r="AT124" i="6"/>
  <c r="AT259" i="6"/>
  <c r="AT125" i="6"/>
  <c r="AT127" i="6"/>
  <c r="AT114" i="6"/>
  <c r="AT346" i="6"/>
  <c r="AT247" i="6"/>
  <c r="AT96" i="6"/>
  <c r="AT350" i="6"/>
  <c r="AT201" i="6"/>
  <c r="AT229" i="6"/>
  <c r="AT153" i="6"/>
  <c r="AT26" i="6"/>
  <c r="AT286" i="6"/>
  <c r="AT42" i="6"/>
  <c r="AT249" i="6"/>
  <c r="AT119" i="6"/>
  <c r="AT66" i="6"/>
  <c r="AT98" i="6"/>
  <c r="AT220" i="6"/>
  <c r="AT173" i="6"/>
  <c r="AT180" i="6"/>
  <c r="AT277" i="6"/>
  <c r="AT322" i="6"/>
  <c r="AT43" i="6"/>
  <c r="AT35" i="6"/>
  <c r="AT269" i="6"/>
  <c r="AT318" i="6"/>
  <c r="AT356" i="6"/>
  <c r="AT72" i="6"/>
  <c r="AT68" i="6"/>
  <c r="AT104" i="6"/>
  <c r="AT309" i="6"/>
  <c r="AT113" i="6"/>
  <c r="AT151" i="6"/>
  <c r="AT339" i="6"/>
  <c r="AT94" i="6"/>
  <c r="AT253" i="6"/>
  <c r="AT330" i="6"/>
  <c r="AT232" i="6"/>
  <c r="AT182" i="6"/>
  <c r="AT115" i="6"/>
  <c r="AT50" i="6"/>
  <c r="AT225" i="6"/>
  <c r="AT319" i="6"/>
  <c r="AT223" i="6"/>
  <c r="AT327" i="6"/>
  <c r="AT63" i="6"/>
  <c r="AT137" i="6"/>
  <c r="AT357" i="6"/>
  <c r="AT231" i="6"/>
  <c r="AT142" i="6"/>
  <c r="AT334" i="6"/>
  <c r="AT171" i="6"/>
  <c r="AT353" i="6"/>
  <c r="AT154" i="6"/>
  <c r="AT341" i="6"/>
  <c r="AT83" i="6"/>
  <c r="AT120" i="6"/>
  <c r="AT293" i="6"/>
  <c r="AT260" i="6"/>
  <c r="AT128" i="6"/>
  <c r="AT76" i="6"/>
  <c r="AT294" i="6"/>
  <c r="AT261" i="6"/>
  <c r="AT30" i="6"/>
  <c r="AT54" i="6"/>
  <c r="AT292" i="6"/>
  <c r="AT340" i="6"/>
  <c r="AT240" i="6"/>
  <c r="AT31" i="6"/>
  <c r="AT37" i="6"/>
  <c r="AT57" i="6"/>
  <c r="AT358" i="6"/>
  <c r="AT197" i="6"/>
  <c r="AT55" i="6"/>
  <c r="AT105" i="6"/>
  <c r="AT172" i="6"/>
  <c r="AT133" i="6"/>
  <c r="AT149" i="6"/>
  <c r="AT278" i="6"/>
  <c r="AT84" i="6"/>
  <c r="AT159" i="6"/>
  <c r="AT71" i="6"/>
  <c r="AT165" i="6"/>
  <c r="AT191" i="6"/>
  <c r="AT317" i="6"/>
  <c r="AT179" i="6"/>
  <c r="AT101" i="6"/>
  <c r="AT347" i="6"/>
  <c r="AT324" i="6"/>
  <c r="AT321" i="6"/>
  <c r="AT95" i="6"/>
  <c r="AT230" i="6"/>
  <c r="AT38" i="6"/>
  <c r="AT320" i="6"/>
  <c r="AT206" i="6"/>
  <c r="AT189" i="6"/>
  <c r="AT245" i="6"/>
  <c r="AT89" i="6"/>
  <c r="AT138" i="6"/>
  <c r="AT41" i="6"/>
  <c r="AT323" i="6"/>
  <c r="AT146" i="6"/>
  <c r="AT170" i="6"/>
  <c r="AT130" i="6"/>
  <c r="AT78" i="6"/>
  <c r="AT184" i="6"/>
  <c r="AT161" i="6"/>
  <c r="AT163" i="6"/>
  <c r="AT264" i="6"/>
  <c r="AT310" i="6"/>
  <c r="AT222" i="6"/>
  <c r="AT205" i="6"/>
  <c r="AT134" i="6"/>
  <c r="AT111" i="6"/>
  <c r="AT141" i="6"/>
  <c r="AT131" i="6"/>
  <c r="AT204" i="6"/>
  <c r="AT25" i="6"/>
  <c r="AT256" i="6"/>
  <c r="AT64" i="6"/>
  <c r="AT239" i="6"/>
  <c r="AT194" i="6"/>
  <c r="AT282" i="6"/>
  <c r="AT92" i="6"/>
  <c r="AT192" i="6"/>
  <c r="AT219" i="6"/>
  <c r="AT27" i="6"/>
  <c r="AT21" i="6"/>
  <c r="AT258" i="6"/>
  <c r="AT46" i="6"/>
  <c r="AT216" i="6"/>
  <c r="AT262" i="6"/>
  <c r="AT199" i="6"/>
  <c r="AT200" i="6"/>
  <c r="AT16" i="6"/>
  <c r="AT299" i="6"/>
  <c r="AT355" i="6"/>
  <c r="AT10" i="6"/>
  <c r="AT300" i="6"/>
  <c r="AT302" i="6"/>
  <c r="AT168" i="6"/>
  <c r="AT175" i="6"/>
  <c r="AT156" i="6"/>
  <c r="AT22" i="6"/>
  <c r="AT250" i="6"/>
  <c r="AT60" i="6"/>
  <c r="AT224" i="6"/>
  <c r="AT227" i="6"/>
  <c r="AT91" i="6"/>
  <c r="AT342" i="6"/>
  <c r="AT15" i="6"/>
  <c r="AT276" i="6"/>
  <c r="AT144" i="6"/>
  <c r="AT325" i="6"/>
  <c r="AT65" i="6"/>
  <c r="AT270" i="6"/>
  <c r="AT23" i="6"/>
  <c r="AT254" i="6"/>
  <c r="AT344" i="6"/>
  <c r="AT158" i="6"/>
  <c r="AT242" i="6"/>
  <c r="AT290" i="6"/>
  <c r="AT160" i="6"/>
  <c r="AT244" i="6"/>
  <c r="AT337" i="6"/>
  <c r="AT107" i="6"/>
  <c r="AT123" i="6"/>
  <c r="AT61" i="6"/>
  <c r="AT295" i="6"/>
  <c r="AT176" i="6"/>
  <c r="AT267" i="6"/>
  <c r="AT79" i="6"/>
  <c r="AT202" i="6"/>
  <c r="AT167" i="6"/>
  <c r="AT315" i="6"/>
  <c r="AT52" i="6"/>
  <c r="AT82" i="6"/>
  <c r="AT349" i="6"/>
  <c r="AT208" i="6"/>
  <c r="AT329" i="6"/>
  <c r="AT328" i="6"/>
  <c r="AT69" i="6"/>
  <c r="AT157" i="6"/>
  <c r="AT333" i="6"/>
  <c r="AT301" i="6"/>
  <c r="AT296" i="6"/>
  <c r="AT198" i="6"/>
  <c r="AT213" i="6"/>
  <c r="AT18" i="6"/>
  <c r="AT266" i="6"/>
  <c r="AT20" i="6"/>
  <c r="AT103" i="6"/>
  <c r="AT136" i="6"/>
  <c r="AT13" i="6"/>
  <c r="AT203" i="6"/>
  <c r="AT150" i="6"/>
  <c r="AT109" i="6"/>
  <c r="AT279" i="6"/>
  <c r="AT183" i="6"/>
  <c r="AT99" i="6"/>
  <c r="AT332" i="6"/>
  <c r="AT45" i="6"/>
  <c r="AT233" i="6"/>
  <c r="AT255" i="6"/>
  <c r="AT129" i="6"/>
  <c r="AT248" i="6"/>
  <c r="AT74" i="6"/>
  <c r="AT28" i="6"/>
  <c r="AT211" i="6"/>
  <c r="AT251" i="6"/>
  <c r="AT121" i="6"/>
  <c r="AT338" i="6"/>
  <c r="AT252" i="6"/>
  <c r="AT14" i="6"/>
  <c r="AT155" i="6"/>
  <c r="AT75" i="6"/>
  <c r="AT354" i="6"/>
  <c r="AT285" i="6"/>
  <c r="AT177" i="6"/>
  <c r="AT77" i="6"/>
  <c r="AT122" i="6"/>
  <c r="AT140" i="6"/>
  <c r="AT110" i="6"/>
  <c r="AT238" i="6"/>
  <c r="AT284" i="6"/>
  <c r="AT274" i="6"/>
  <c r="AT117" i="6"/>
  <c r="AT73" i="6"/>
  <c r="AT236" i="6"/>
  <c r="AT33" i="6"/>
  <c r="AT108" i="6"/>
  <c r="AT283" i="6"/>
  <c r="AT47" i="6"/>
  <c r="AT210" i="6"/>
  <c r="AT246" i="6"/>
  <c r="AT281" i="6"/>
  <c r="AT314" i="6"/>
  <c r="AT19" i="6"/>
  <c r="AT196" i="6"/>
  <c r="AT53" i="6"/>
  <c r="AT187" i="6"/>
  <c r="AT275" i="6"/>
  <c r="AT263" i="6"/>
  <c r="AT148" i="6"/>
  <c r="AT174" i="6"/>
  <c r="AT268" i="6"/>
  <c r="AT62" i="6"/>
  <c r="AT195" i="6"/>
  <c r="AT345" i="6"/>
  <c r="AT272" i="6"/>
  <c r="AT59" i="6"/>
  <c r="AT29" i="6"/>
  <c r="AT97" i="6"/>
  <c r="AT24" i="6"/>
  <c r="AT326" i="6"/>
  <c r="AT304" i="6"/>
  <c r="AT257" i="6"/>
  <c r="AT360" i="6" l="1"/>
  <c r="AA360" i="6"/>
  <c r="J113" i="6"/>
  <c r="K113" i="6" s="1"/>
  <c r="K360" i="6" l="1"/>
  <c r="AC113" i="6"/>
  <c r="AC360" i="6" s="1"/>
  <c r="J360" i="6"/>
</calcChain>
</file>

<file path=xl/sharedStrings.xml><?xml version="1.0" encoding="utf-8"?>
<sst xmlns="http://schemas.openxmlformats.org/spreadsheetml/2006/main" count="2462" uniqueCount="804">
  <si>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</si>
  <si>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</si>
  <si>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</si>
  <si>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</si>
  <si>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</si>
  <si>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</si>
  <si>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</si>
  <si>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</si>
  <si>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</si>
  <si>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</si>
  <si>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</si>
  <si>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</si>
  <si>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</si>
  <si>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</si>
  <si>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</si>
  <si>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</si>
  <si>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</si>
  <si>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</si>
  <si>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</si>
  <si>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</si>
  <si>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</si>
  <si>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</si>
  <si>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</si>
  <si>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</si>
  <si>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</si>
  <si>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</si>
  <si>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</si>
  <si>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</si>
  <si>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</si>
  <si>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</si>
  <si>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</si>
  <si>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</si>
  <si>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</si>
  <si>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</si>
  <si>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</si>
  <si>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</si>
  <si>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</si>
  <si>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</si>
  <si>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</si>
  <si>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</si>
  <si>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</si>
  <si>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</si>
  <si>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</si>
  <si>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</si>
  <si>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</si>
  <si>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</si>
  <si>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</si>
  <si>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</si>
  <si>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</si>
  <si>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</si>
  <si>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</si>
  <si>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</si>
  <si>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</si>
  <si>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</si>
  <si>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</si>
  <si>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</si>
  <si>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</si>
  <si>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</si>
  <si>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</si>
  <si>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</si>
  <si>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</si>
  <si>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</si>
  <si>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</si>
  <si>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</si>
  <si>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</si>
  <si>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</si>
  <si>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</si>
  <si>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</si>
  <si>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</si>
  <si>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</si>
  <si>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</si>
  <si>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</si>
  <si>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</si>
  <si>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</si>
  <si>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</si>
  <si>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</si>
  <si>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</si>
  <si>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</si>
  <si>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</si>
  <si>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</si>
  <si>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</si>
  <si>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</si>
  <si>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</si>
  <si>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</si>
  <si>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</si>
  <si>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</si>
  <si>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</si>
  <si>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</si>
  <si>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</si>
  <si>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</si>
  <si>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</si>
  <si>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</si>
  <si>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</si>
  <si>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</si>
  <si>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</si>
  <si>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</si>
  <si>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</si>
  <si>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</si>
  <si>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</si>
  <si>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</si>
  <si>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</si>
  <si>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</si>
  <si>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</si>
  <si>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</si>
  <si>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</si>
  <si>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</si>
  <si>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</si>
  <si>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</si>
  <si>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</si>
  <si>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</si>
  <si>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</si>
  <si>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</si>
  <si>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</si>
  <si>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</si>
  <si>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</si>
  <si>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</si>
  <si>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</si>
  <si>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</si>
  <si>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</si>
  <si>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</si>
  <si>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</si>
  <si>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</si>
  <si>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</si>
  <si>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</si>
  <si>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</si>
  <si>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</si>
  <si>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</si>
  <si>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</si>
  <si>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</si>
  <si>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</si>
  <si>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</si>
  <si>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</si>
  <si>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</si>
  <si>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</si>
  <si>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</si>
  <si>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</si>
  <si>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</si>
  <si>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</si>
  <si>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</si>
  <si>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</si>
  <si>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</si>
  <si>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</si>
  <si>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</si>
  <si>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</si>
  <si>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</si>
  <si>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</si>
  <si>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</si>
  <si>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</si>
  <si>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</si>
  <si>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</si>
  <si>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</si>
  <si>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</si>
  <si>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</si>
  <si>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</si>
  <si>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</si>
  <si>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</si>
  <si>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</si>
  <si>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</si>
  <si>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</si>
  <si>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</si>
  <si>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</si>
  <si>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</si>
  <si>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</si>
  <si>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</si>
  <si>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</si>
  <si>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</si>
  <si>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</si>
  <si>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</si>
  <si>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</si>
  <si>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</si>
  <si>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</si>
  <si>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</si>
  <si>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</si>
  <si>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</si>
  <si>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</si>
  <si>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</si>
  <si>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</si>
  <si>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</si>
  <si>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</si>
  <si>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</si>
  <si>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</si>
  <si>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</si>
  <si>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</si>
  <si>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</si>
  <si>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</si>
  <si>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</si>
  <si>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</si>
  <si>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</si>
  <si>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</si>
  <si>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</si>
  <si>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</si>
  <si>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</si>
  <si>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</si>
  <si>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</si>
  <si>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</si>
  <si>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</si>
  <si>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</si>
  <si>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</si>
  <si>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</si>
  <si>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</si>
  <si>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</si>
  <si>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</si>
  <si>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</si>
  <si>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</si>
  <si>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</si>
  <si>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</si>
  <si>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</si>
  <si>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</si>
  <si>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</si>
  <si>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</si>
  <si>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</si>
  <si>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</si>
  <si>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</si>
  <si>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</si>
  <si>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</si>
  <si>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</si>
  <si>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</si>
  <si>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</si>
  <si>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</si>
  <si>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</si>
  <si>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</si>
  <si>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</si>
  <si>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</si>
  <si>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</si>
  <si>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</si>
  <si>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</si>
  <si>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</si>
  <si>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</si>
  <si>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</si>
  <si>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</si>
  <si>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</si>
  <si>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</si>
  <si>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</si>
  <si>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</si>
  <si>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</si>
  <si>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</si>
  <si>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</si>
  <si>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</si>
  <si>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</si>
  <si>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</si>
  <si>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</si>
  <si>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</si>
  <si>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</si>
  <si>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</si>
  <si>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</si>
  <si>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</si>
  <si>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</si>
  <si>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</si>
  <si>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</si>
  <si>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</si>
  <si>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</si>
  <si>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</si>
  <si>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</si>
  <si>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</si>
  <si>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</si>
  <si>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</si>
  <si>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</si>
  <si>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</si>
  <si>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</si>
  <si>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</si>
  <si>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</si>
  <si>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</si>
  <si>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</si>
  <si>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</si>
  <si>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</si>
  <si>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</si>
  <si>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</si>
  <si>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</si>
  <si>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</si>
  <si>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</si>
  <si>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</si>
  <si>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</si>
  <si>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</si>
  <si>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</si>
  <si>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</si>
  <si>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</si>
  <si>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</si>
  <si>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</si>
  <si>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</si>
  <si>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</si>
  <si>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</si>
  <si>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</si>
  <si>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</si>
  <si>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</si>
  <si>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</si>
  <si>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</si>
  <si>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</si>
  <si>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</si>
  <si>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</si>
  <si>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</si>
  <si>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</si>
  <si>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</si>
  <si>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</si>
  <si>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</si>
  <si>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</si>
  <si>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</si>
  <si>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</si>
  <si>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</si>
  <si>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</si>
  <si>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</si>
  <si>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</si>
  <si>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</si>
  <si>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</si>
  <si>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</si>
  <si>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</si>
  <si>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</si>
  <si>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</si>
  <si>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</si>
  <si>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</si>
  <si>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</si>
  <si>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</si>
  <si>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</si>
  <si>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</si>
  <si>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</si>
  <si>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</si>
  <si>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</si>
  <si>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</si>
  <si>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</si>
  <si>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</si>
  <si>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</si>
  <si>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</si>
  <si>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</si>
  <si>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</si>
  <si>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</si>
  <si>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</si>
  <si>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</si>
  <si>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</si>
  <si>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</si>
  <si>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</si>
  <si>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</si>
  <si>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</si>
  <si>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</si>
  <si>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</si>
  <si>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</si>
  <si>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</si>
  <si>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</si>
  <si>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</si>
  <si>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</si>
  <si>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</si>
  <si>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</si>
  <si>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</si>
  <si>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</si>
  <si>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</si>
  <si>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</si>
  <si>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</si>
  <si>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</si>
  <si>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</si>
  <si>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</si>
  <si>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</si>
  <si>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</si>
  <si>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DOR Code</t>
  </si>
  <si>
    <t>Municipality</t>
  </si>
  <si>
    <t>AQUINNAH</t>
  </si>
  <si>
    <t>Commercial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</si>
  <si>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</si>
  <si>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</si>
  <si>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</si>
  <si>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</si>
  <si>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</si>
  <si>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</si>
  <si>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</si>
  <si>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</si>
  <si>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</si>
  <si>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</si>
  <si>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</si>
  <si>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</si>
  <si>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</si>
  <si>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</si>
  <si>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</si>
  <si>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</si>
  <si>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</si>
  <si>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</si>
  <si>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</si>
  <si>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</si>
  <si>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</si>
  <si>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</si>
  <si>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</si>
  <si>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</si>
  <si>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</si>
  <si>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</si>
  <si>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</si>
  <si>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</si>
  <si>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</si>
  <si>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</si>
  <si>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</si>
  <si>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</si>
  <si>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</si>
  <si>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</si>
  <si>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</si>
  <si>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</si>
  <si>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</si>
  <si>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</si>
  <si>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</si>
  <si>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</si>
  <si>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</si>
  <si>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</si>
  <si>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</si>
  <si>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</si>
  <si>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</si>
  <si>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</si>
  <si>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</si>
  <si>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</si>
  <si>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</si>
  <si>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</si>
  <si>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</si>
  <si>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</si>
  <si>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</si>
  <si>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</si>
  <si>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</si>
  <si>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</si>
  <si>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</si>
  <si>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</si>
  <si>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</si>
  <si>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</si>
  <si>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</si>
  <si>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</si>
  <si>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</si>
  <si>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</si>
  <si>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</si>
  <si>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</si>
  <si>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</si>
  <si>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</si>
  <si>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</si>
  <si>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</si>
  <si>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</si>
  <si>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</si>
  <si>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</si>
  <si>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</si>
  <si>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</si>
  <si>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</si>
  <si>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</si>
  <si>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</si>
  <si>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</si>
  <si>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</si>
  <si>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</si>
  <si>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</si>
  <si>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</si>
  <si>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</si>
  <si>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</si>
  <si>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</si>
  <si>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</si>
  <si>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</si>
  <si>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</si>
  <si>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</si>
  <si>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</si>
  <si>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</si>
  <si>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</si>
  <si>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</si>
  <si>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</si>
  <si>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</si>
  <si>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</si>
  <si>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</si>
  <si>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</si>
  <si>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</si>
  <si>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</si>
  <si>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</si>
  <si>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</si>
  <si>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</si>
  <si>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</si>
  <si>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</si>
  <si>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</si>
  <si>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</si>
  <si>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</si>
  <si>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</si>
  <si>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</si>
  <si>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</si>
  <si>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</si>
  <si>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</si>
  <si>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</si>
  <si>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</si>
  <si>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</si>
  <si>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</si>
  <si>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</si>
  <si>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</si>
  <si>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</si>
  <si>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</si>
  <si>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</si>
  <si>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</si>
  <si>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</si>
  <si>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</si>
  <si>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</si>
  <si>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</si>
  <si>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</si>
  <si>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</si>
  <si>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</si>
  <si>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</si>
  <si>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</si>
  <si>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</si>
  <si>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</si>
  <si>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</si>
  <si>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</si>
  <si>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</si>
  <si>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</si>
  <si>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</si>
  <si>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</si>
  <si>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</si>
  <si>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</si>
  <si>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</si>
  <si>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</si>
  <si>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</si>
  <si>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</si>
  <si>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</si>
  <si>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</si>
  <si>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</si>
  <si>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</si>
  <si>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</si>
  <si>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</si>
  <si>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</si>
  <si>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</si>
  <si>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</si>
  <si>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</si>
  <si>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</si>
  <si>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</si>
  <si>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</si>
  <si>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</si>
  <si>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</si>
  <si>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</si>
  <si>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</si>
  <si>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</si>
  <si>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</si>
  <si>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</si>
  <si>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</si>
  <si>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</si>
  <si>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</si>
  <si>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</si>
  <si>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</si>
  <si>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</si>
  <si>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</si>
  <si>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</si>
  <si>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</si>
  <si>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</si>
  <si>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</si>
  <si>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</si>
  <si>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</si>
  <si>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</si>
  <si>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</si>
  <si>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</si>
  <si>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</si>
  <si>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</si>
  <si>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</si>
  <si>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</si>
  <si>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</si>
  <si>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</si>
  <si>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</si>
  <si>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</si>
  <si>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</si>
  <si>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</si>
  <si>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</si>
  <si>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</si>
  <si>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</si>
  <si>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</si>
  <si>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</si>
  <si>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</si>
  <si>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</si>
  <si>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</si>
  <si>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</si>
  <si>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</si>
  <si>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</si>
  <si>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</si>
  <si>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</si>
  <si>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</si>
  <si>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</si>
  <si>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</si>
  <si>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</si>
  <si>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</si>
  <si>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</si>
  <si>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</si>
  <si>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</si>
  <si>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</si>
  <si>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</si>
  <si>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</si>
  <si>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</si>
  <si>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</si>
  <si>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</si>
  <si>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</si>
  <si>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</si>
  <si>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</si>
  <si>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</si>
  <si>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</si>
  <si>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</si>
  <si>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</si>
  <si>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</si>
  <si>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</si>
  <si>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</si>
  <si>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</si>
  <si>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</si>
  <si>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</si>
  <si>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</si>
  <si>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</si>
  <si>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</si>
  <si>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</si>
  <si>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</si>
  <si>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</si>
  <si>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</si>
  <si>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</si>
  <si>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</si>
  <si>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</si>
  <si>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</si>
  <si>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</si>
  <si>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</si>
  <si>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</si>
  <si>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</si>
  <si>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</si>
  <si>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</si>
  <si>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</si>
  <si>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</si>
  <si>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</si>
  <si>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</si>
  <si>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</si>
  <si>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</si>
  <si>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</si>
  <si>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</si>
  <si>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</si>
  <si>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</si>
  <si>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</si>
  <si>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</si>
  <si>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</si>
  <si>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</si>
  <si>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</si>
  <si>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</si>
  <si>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</si>
  <si>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</si>
  <si>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</si>
  <si>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</si>
  <si>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</si>
  <si>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</si>
  <si>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</si>
  <si>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</si>
  <si>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</si>
  <si>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</si>
  <si>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</si>
  <si>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</si>
  <si>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</si>
  <si>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</si>
  <si>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</si>
  <si>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</si>
  <si>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</si>
  <si>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</si>
  <si>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</si>
  <si>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</si>
  <si>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</si>
  <si>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</si>
  <si>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</si>
  <si>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</si>
  <si>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</si>
  <si>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</si>
  <si>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</si>
  <si>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</si>
  <si>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</si>
  <si>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</si>
  <si>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</si>
  <si>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</si>
  <si>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</si>
  <si>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</si>
  <si>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</si>
  <si>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</si>
  <si>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</si>
  <si>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</si>
  <si>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</si>
  <si>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</si>
  <si>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</si>
  <si>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</si>
  <si>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</si>
  <si>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</si>
  <si>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</si>
  <si>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</si>
  <si>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</si>
  <si>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</si>
  <si>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</si>
  <si>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</si>
  <si>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</si>
  <si>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</si>
  <si>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</si>
  <si>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</si>
  <si>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</si>
  <si>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</si>
  <si>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</si>
  <si>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</si>
  <si>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</si>
  <si>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</si>
  <si>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</si>
  <si>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</si>
  <si>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</si>
  <si>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</si>
  <si>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</si>
  <si>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</si>
  <si>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</si>
  <si>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</si>
  <si>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</si>
  <si>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</si>
  <si>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</si>
  <si>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</si>
  <si>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</si>
  <si>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</si>
  <si>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</si>
  <si>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</si>
  <si>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</si>
  <si>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</si>
  <si>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</si>
  <si>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</si>
  <si>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</si>
  <si>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</si>
  <si>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</si>
  <si>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</si>
  <si>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</si>
  <si>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State Total</t>
  </si>
  <si>
    <t>Fiscal Year</t>
  </si>
  <si>
    <t>Residential Levy Value</t>
  </si>
  <si>
    <t>Single Family Assessed Value</t>
  </si>
  <si>
    <t>Single Family Levy</t>
  </si>
  <si>
    <t>Single Family Levy W/ $100K Exemption</t>
  </si>
  <si>
    <t>Other Residential Value</t>
  </si>
  <si>
    <t>Average Value of Other Residential Parcels</t>
  </si>
  <si>
    <t>Other Residential Levy with $100000 Exemption</t>
  </si>
  <si>
    <t>Open Space Levy</t>
  </si>
  <si>
    <t>Commercial Levy</t>
  </si>
  <si>
    <t>Industrial Levy</t>
  </si>
  <si>
    <t>Personal Property Levy</t>
  </si>
  <si>
    <t>Total Levy</t>
  </si>
  <si>
    <t>CPA Percent Adopted</t>
  </si>
  <si>
    <t>CPA $100,000 Exemptions</t>
  </si>
  <si>
    <t>Comm/Ind Exemption</t>
  </si>
  <si>
    <t>Total Parcels</t>
  </si>
  <si>
    <t>Residential CPA Assuming All Get 100000 Exemption</t>
  </si>
  <si>
    <t>Residential CPA with Communities Adopting 100000 Exemption</t>
  </si>
  <si>
    <t>Comm/Ind/Open</t>
  </si>
  <si>
    <t>Comm/Ind/Open after Exempt</t>
  </si>
  <si>
    <t>$100k</t>
  </si>
  <si>
    <t>Year CPA Adopted</t>
  </si>
  <si>
    <t>Negatives</t>
  </si>
  <si>
    <t>Average Single Family Value</t>
  </si>
  <si>
    <t>Residential Tax Rate</t>
  </si>
  <si>
    <t>Single Family Parcels</t>
  </si>
  <si>
    <t>Problem - Residential Exemption communities</t>
  </si>
  <si>
    <t>CPA Estimate based on Avg % Chg</t>
  </si>
  <si>
    <t>Combined Methods Prior to Override Check</t>
  </si>
  <si>
    <t>Proposed Match Final Calculation</t>
  </si>
  <si>
    <t>% Funded First Round Distribution Final</t>
  </si>
  <si>
    <t>Average % chg</t>
  </si>
  <si>
    <t>Percent Change</t>
  </si>
  <si>
    <t>Estimated Collections</t>
  </si>
  <si>
    <t>Round 1</t>
  </si>
  <si>
    <t>CPA Revenues</t>
  </si>
  <si>
    <t>Estimated Match Using Calc CPA Revenues</t>
  </si>
  <si>
    <t>Change FY11 - FY12</t>
  </si>
  <si>
    <t>Maximum Estimate</t>
  </si>
  <si>
    <t>Change FY12 - FY13</t>
  </si>
  <si>
    <t>Change FY13 - FY14</t>
  </si>
  <si>
    <t>Change FY04 - FY05</t>
  </si>
  <si>
    <t>Change FY05 - FY06</t>
  </si>
  <si>
    <t>Change FY06 - FY07</t>
  </si>
  <si>
    <t>Change FY07 - FY08</t>
  </si>
  <si>
    <t>Change FY08 - FY09</t>
  </si>
  <si>
    <t>Change FY09 - FY10</t>
  </si>
  <si>
    <t>Change FY10 - FY11</t>
  </si>
  <si>
    <t>Change FY14 - FY15</t>
  </si>
  <si>
    <t>Change FY15 - FY16</t>
  </si>
  <si>
    <t>Change FY16 - FY17</t>
  </si>
  <si>
    <t>Change FY17 - FY18</t>
  </si>
  <si>
    <t>Change FY18 - FY19</t>
  </si>
  <si>
    <t>Change FY19 - FY20</t>
  </si>
  <si>
    <t>Change FY20 - FY21</t>
  </si>
  <si>
    <t>Change FY21 - FY22</t>
  </si>
  <si>
    <t>Residential Class 1 Assessed Value</t>
  </si>
  <si>
    <t>Total Residential Class 1 Parcels</t>
  </si>
  <si>
    <t>Change FY22 - FY23</t>
  </si>
  <si>
    <t>Difference PY vs Estimated Match</t>
  </si>
  <si>
    <t>Projected Balance</t>
  </si>
  <si>
    <t>80% of Balance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</si>
  <si>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</si>
  <si>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</si>
  <si>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</si>
  <si>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</si>
  <si>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</si>
  <si>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</si>
  <si>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</si>
  <si>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</si>
  <si>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</si>
  <si>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</si>
  <si>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</si>
  <si>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</si>
  <si>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</si>
  <si>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</si>
  <si>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</si>
  <si>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</si>
  <si>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</si>
  <si>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</si>
  <si>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</si>
  <si>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</si>
  <si>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Communities</t>
  </si>
  <si>
    <t>Local Aid Section</t>
  </si>
  <si>
    <t>Estimated CPA Surcharge based on Avg chg</t>
  </si>
  <si>
    <t>MDOR</t>
  </si>
  <si>
    <t>DLS</t>
  </si>
  <si>
    <t>Est. Distribution Round 1</t>
  </si>
  <si>
    <r>
      <t xml:space="preserve">Surcharge - CY abatements/exemptions + Additional Revenue Appropriated to CPF (qualifying 3b 1/2 ONLY) = </t>
    </r>
    <r>
      <rPr>
        <b/>
        <sz val="11"/>
        <color rgb="FF006100"/>
        <rFont val="Calibri"/>
        <family val="2"/>
        <scheme val="minor"/>
      </rPr>
      <t xml:space="preserve">Adjusted Net Gross </t>
    </r>
  </si>
  <si>
    <t>check</t>
  </si>
  <si>
    <t/>
  </si>
  <si>
    <t>MANCHESTER BY THE SEA</t>
  </si>
  <si>
    <t>Mindy</t>
  </si>
  <si>
    <t>Match</t>
  </si>
  <si>
    <t xml:space="preserve">Mindy </t>
  </si>
  <si>
    <t>FY25 Overrides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</si>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</sst>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1010409]#,##0"/>
    <numFmt numFmtId="166" formatCode="0.0000"/>
    <numFmt numFmtId="167" formatCode="_(* #,##0.000000000_);_(* \(#,##0.000000000\);_(* &quot;-&quot;??_);_(@_)"/>
    <numFmt numFmtId="168" formatCode="0.000000"/>
    <numFmt numFmtId="169" formatCode="_(* #,##0.000_);_(* \(#,##0.000\);_(* &quot;-&quot;??_);_(@_)"/>
  </numFmts>
  <fonts count="20" x14ac:knownFonts="1">
    <font>
      <sz val="10"/>
      <name val="Arial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8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rgb="FFD749CD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D749CD"/>
      <name val="Calibri"/>
      <family val="2"/>
      <scheme val="minor"/>
    </font>
    <font>
      <b/>
      <i/>
      <sz val="10"/>
      <color rgb="FFE682DF"/>
      <name val="Calibri"/>
      <family val="2"/>
    </font>
    <font>
      <b/>
      <i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6" fillId="6" borderId="0" applyNumberFormat="0" applyBorder="0" applyAlignment="0" applyProtection="0"/>
  </cellStyleXfs>
  <cellXfs count="86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/>
    <xf numFmtId="10" fontId="0" fillId="0" borderId="0" xfId="0" applyNumberFormat="1"/>
    <xf numFmtId="0" fontId="2" fillId="0" borderId="0" xfId="0" applyFont="1"/>
    <xf numFmtId="0" fontId="0" fillId="7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164" fontId="0" fillId="0" borderId="0" xfId="1" applyNumberFormat="1" applyFont="1"/>
    <xf numFmtId="0" fontId="2" fillId="8" borderId="0" xfId="0" applyFont="1" applyFill="1" applyAlignment="1">
      <alignment horizontal="center"/>
    </xf>
    <xf numFmtId="0" fontId="0" fillId="8" borderId="0" xfId="0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164" fontId="1" fillId="0" borderId="0" xfId="1" applyNumberFormat="1" applyFont="1"/>
    <xf numFmtId="0" fontId="1" fillId="0" borderId="0" xfId="0" applyFont="1"/>
    <xf numFmtId="167" fontId="1" fillId="0" borderId="0" xfId="1" applyNumberFormat="1" applyFont="1"/>
    <xf numFmtId="164" fontId="2" fillId="0" borderId="0" xfId="1" applyNumberFormat="1" applyFont="1" applyAlignment="1">
      <alignment horizontal="center" wrapText="1"/>
    </xf>
    <xf numFmtId="168" fontId="0" fillId="0" borderId="0" xfId="0" applyNumberFormat="1"/>
    <xf numFmtId="168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65" fontId="9" fillId="0" borderId="0" xfId="3" applyNumberFormat="1" applyFont="1" applyFill="1"/>
    <xf numFmtId="0" fontId="7" fillId="0" borderId="0" xfId="2" applyFont="1"/>
    <xf numFmtId="0" fontId="8" fillId="0" borderId="0" xfId="2" applyFont="1"/>
    <xf numFmtId="2" fontId="7" fillId="0" borderId="0" xfId="2" applyNumberFormat="1" applyFont="1"/>
    <xf numFmtId="3" fontId="7" fillId="0" borderId="0" xfId="2" applyNumberFormat="1" applyFont="1"/>
    <xf numFmtId="2" fontId="8" fillId="0" borderId="0" xfId="2" applyNumberFormat="1" applyFont="1" applyAlignment="1">
      <alignment horizontal="center" wrapText="1"/>
    </xf>
    <xf numFmtId="164" fontId="8" fillId="2" borderId="0" xfId="1" applyNumberFormat="1" applyFont="1" applyFill="1" applyAlignment="1">
      <alignment horizontal="center" wrapText="1"/>
    </xf>
    <xf numFmtId="164" fontId="8" fillId="3" borderId="0" xfId="1" applyNumberFormat="1" applyFont="1" applyFill="1" applyAlignment="1">
      <alignment horizontal="center" wrapText="1"/>
    </xf>
    <xf numFmtId="38" fontId="8" fillId="3" borderId="0" xfId="0" applyNumberFormat="1" applyFont="1" applyFill="1" applyAlignment="1">
      <alignment horizontal="center" wrapText="1"/>
    </xf>
    <xf numFmtId="38" fontId="8" fillId="2" borderId="0" xfId="1" applyNumberFormat="1" applyFont="1" applyFill="1" applyAlignment="1">
      <alignment horizontal="center" wrapText="1"/>
    </xf>
    <xf numFmtId="38" fontId="8" fillId="3" borderId="0" xfId="1" applyNumberFormat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" fontId="8" fillId="3" borderId="0" xfId="0" applyNumberFormat="1" applyFont="1" applyFill="1" applyAlignment="1">
      <alignment horizontal="center" wrapText="1"/>
    </xf>
    <xf numFmtId="1" fontId="8" fillId="4" borderId="0" xfId="0" applyNumberFormat="1" applyFont="1" applyFill="1" applyAlignment="1">
      <alignment horizontal="center" wrapText="1"/>
    </xf>
    <xf numFmtId="38" fontId="7" fillId="0" borderId="0" xfId="0" applyNumberFormat="1" applyFont="1"/>
    <xf numFmtId="3" fontId="7" fillId="5" borderId="1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/>
    <xf numFmtId="38" fontId="7" fillId="0" borderId="0" xfId="0" applyNumberFormat="1" applyFont="1" applyAlignment="1">
      <alignment horizontal="right" vertical="top" wrapText="1"/>
    </xf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 applyAlignment="1">
      <alignment horizontal="right" vertical="top" wrapText="1"/>
    </xf>
    <xf numFmtId="3" fontId="7" fillId="3" borderId="0" xfId="0" applyNumberFormat="1" applyFont="1" applyFill="1"/>
    <xf numFmtId="3" fontId="7" fillId="3" borderId="0" xfId="2" applyNumberFormat="1" applyFont="1" applyFill="1"/>
    <xf numFmtId="0" fontId="7" fillId="3" borderId="0" xfId="2" applyFont="1" applyFill="1"/>
    <xf numFmtId="40" fontId="7" fillId="3" borderId="0" xfId="2" applyNumberFormat="1" applyFont="1" applyFill="1"/>
    <xf numFmtId="0" fontId="7" fillId="4" borderId="0" xfId="2" applyFont="1" applyFill="1"/>
    <xf numFmtId="4" fontId="7" fillId="3" borderId="0" xfId="0" applyNumberFormat="1" applyFont="1" applyFill="1"/>
    <xf numFmtId="1" fontId="7" fillId="0" borderId="0" xfId="2" applyNumberFormat="1" applyFont="1"/>
    <xf numFmtId="166" fontId="7" fillId="0" borderId="0" xfId="2" applyNumberFormat="1" applyFont="1"/>
    <xf numFmtId="0" fontId="8" fillId="9" borderId="2" xfId="0" applyFont="1" applyFill="1" applyBorder="1" applyAlignment="1">
      <alignment wrapText="1"/>
    </xf>
    <xf numFmtId="3" fontId="7" fillId="9" borderId="2" xfId="2" applyNumberFormat="1" applyFont="1" applyFill="1" applyBorder="1"/>
    <xf numFmtId="0" fontId="8" fillId="9" borderId="0" xfId="0" applyFont="1" applyFill="1" applyAlignment="1">
      <alignment wrapText="1"/>
    </xf>
    <xf numFmtId="3" fontId="7" fillId="9" borderId="0" xfId="2" applyNumberFormat="1" applyFont="1" applyFill="1"/>
    <xf numFmtId="49" fontId="12" fillId="0" borderId="0" xfId="1" applyNumberFormat="1" applyFont="1" applyFill="1" applyAlignment="1" applyProtection="1">
      <alignment horizontal="center" wrapText="1"/>
    </xf>
    <xf numFmtId="0" fontId="12" fillId="3" borderId="0" xfId="2" applyFont="1" applyFill="1" applyAlignment="1">
      <alignment horizontal="center" wrapText="1"/>
    </xf>
    <xf numFmtId="0" fontId="12" fillId="0" borderId="0" xfId="2" applyFont="1" applyAlignment="1">
      <alignment horizontal="center" wrapText="1"/>
    </xf>
    <xf numFmtId="0" fontId="10" fillId="0" borderId="0" xfId="2" applyFont="1" applyAlignment="1">
      <alignment horizontal="center" wrapText="1"/>
    </xf>
    <xf numFmtId="0" fontId="12" fillId="4" borderId="0" xfId="2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164" fontId="7" fillId="0" borderId="0" xfId="1" applyNumberFormat="1" applyFont="1"/>
    <xf numFmtId="164" fontId="7" fillId="3" borderId="0" xfId="1" applyNumberFormat="1" applyFont="1" applyFill="1"/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" fontId="7" fillId="0" borderId="0" xfId="0" applyNumberFormat="1" applyFont="1"/>
    <xf numFmtId="0" fontId="18" fillId="0" borderId="0" xfId="0" applyFont="1"/>
    <xf numFmtId="0" fontId="19" fillId="0" borderId="0" xfId="0" applyFont="1"/>
    <xf numFmtId="164" fontId="11" fillId="0" borderId="3" xfId="1" applyNumberFormat="1" applyFont="1" applyBorder="1" applyAlignment="1">
      <alignment vertical="center"/>
    </xf>
    <xf numFmtId="169" fontId="1" fillId="0" borderId="0" xfId="1" applyNumberFormat="1" applyFont="1"/>
    <xf numFmtId="169" fontId="1" fillId="0" borderId="3" xfId="1" applyNumberFormat="1" applyFont="1" applyBorder="1"/>
    <xf numFmtId="49" fontId="12" fillId="0" borderId="0" xfId="1" applyNumberFormat="1" applyFont="1" applyFill="1" applyAlignment="1" applyProtection="1">
      <alignment horizontal="center" wrapText="1"/>
    </xf>
    <xf numFmtId="0" fontId="6" fillId="0" borderId="0" xfId="3" applyFill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</cellXfs>
  <cellStyles count="4">
    <cellStyle name="Comma" xfId="1" builtinId="3"/>
    <cellStyle name="Comma_Assessed Value by Class" xfId="2" xr:uid="{00000000-0005-0000-0000-000001000000}"/>
    <cellStyle name="Good" xfId="3" builtinId="2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49CD"/>
      <color rgb="FFE682DF"/>
      <color rgb="FFF6CEF3"/>
      <color rgb="FFEEA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sexec\localaid\Community%20Preservation%20Fund\Review\2.%20Updated%20Ave.xlsx" TargetMode="External"/><Relationship Id="rId1" Type="http://schemas.openxmlformats.org/officeDocument/2006/relationships/externalLinkPath" Target="/lsexec/localaid/Community%20Preservation%20Fund/Review/2.%20Updated%20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eraging calc."/>
      <sheetName val="Simulation"/>
      <sheetName val="Distribution"/>
      <sheetName val="MFLB opinion"/>
      <sheetName val="MASTER CP-1 history"/>
      <sheetName val="Corrected Ave Chg #s &amp; formulas"/>
      <sheetName val="Lisa CPA Sim2024 Ave Chg"/>
      <sheetName val="Lisa Sim2024 v Correcected"/>
    </sheetNames>
    <sheetDataSet>
      <sheetData sheetId="0"/>
      <sheetData sheetId="1"/>
      <sheetData sheetId="2"/>
      <sheetData sheetId="3"/>
      <sheetData sheetId="4">
        <row r="3">
          <cell r="C3" t="str">
            <v>Abington</v>
          </cell>
          <cell r="D3">
            <v>2004</v>
          </cell>
          <cell r="E3">
            <v>0</v>
          </cell>
          <cell r="F3">
            <v>0</v>
          </cell>
          <cell r="G3" t="str">
            <v>N/A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/>
          <cell r="M3">
            <v>0</v>
          </cell>
          <cell r="N3" t="str">
            <v>N/A</v>
          </cell>
          <cell r="O3" t="str">
            <v>manual</v>
          </cell>
          <cell r="P3"/>
          <cell r="Q3">
            <v>0</v>
          </cell>
        </row>
        <row r="4">
          <cell r="C4" t="str">
            <v>Acton</v>
          </cell>
          <cell r="D4">
            <v>2004</v>
          </cell>
          <cell r="E4">
            <v>0</v>
          </cell>
          <cell r="F4">
            <v>0</v>
          </cell>
          <cell r="G4" t="str">
            <v>N/A</v>
          </cell>
          <cell r="H4">
            <v>541613.09</v>
          </cell>
          <cell r="I4">
            <v>7145.98</v>
          </cell>
          <cell r="J4">
            <v>0</v>
          </cell>
          <cell r="K4">
            <v>534467.11</v>
          </cell>
          <cell r="L4"/>
          <cell r="M4">
            <v>534467.11</v>
          </cell>
          <cell r="N4" t="str">
            <v>N/A</v>
          </cell>
          <cell r="O4" t="str">
            <v>manual</v>
          </cell>
          <cell r="P4"/>
          <cell r="Q4">
            <v>534467.11</v>
          </cell>
        </row>
        <row r="5">
          <cell r="C5" t="str">
            <v>Acushnet</v>
          </cell>
          <cell r="D5">
            <v>2004</v>
          </cell>
          <cell r="E5">
            <v>0</v>
          </cell>
          <cell r="F5">
            <v>0</v>
          </cell>
          <cell r="G5" t="str">
            <v>N/A</v>
          </cell>
          <cell r="H5">
            <v>83327.08</v>
          </cell>
          <cell r="I5">
            <v>2151.2199999999998</v>
          </cell>
          <cell r="J5">
            <v>0</v>
          </cell>
          <cell r="K5">
            <v>81175.86</v>
          </cell>
          <cell r="L5"/>
          <cell r="M5">
            <v>81175.86</v>
          </cell>
          <cell r="N5" t="str">
            <v>N/A</v>
          </cell>
          <cell r="O5" t="str">
            <v>manual</v>
          </cell>
          <cell r="P5"/>
          <cell r="Q5">
            <v>81175.86</v>
          </cell>
        </row>
        <row r="6">
          <cell r="C6" t="str">
            <v>Adams</v>
          </cell>
          <cell r="D6">
            <v>2004</v>
          </cell>
          <cell r="E6">
            <v>0</v>
          </cell>
          <cell r="F6">
            <v>0</v>
          </cell>
          <cell r="G6" t="str">
            <v>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/>
          <cell r="M6">
            <v>0</v>
          </cell>
          <cell r="N6" t="str">
            <v>N/A</v>
          </cell>
          <cell r="O6" t="str">
            <v>manual</v>
          </cell>
          <cell r="P6"/>
          <cell r="Q6">
            <v>0</v>
          </cell>
        </row>
        <row r="7">
          <cell r="C7" t="str">
            <v>Agawam</v>
          </cell>
          <cell r="D7">
            <v>2004</v>
          </cell>
          <cell r="E7">
            <v>0</v>
          </cell>
          <cell r="F7">
            <v>0</v>
          </cell>
          <cell r="G7" t="str">
            <v>N/A</v>
          </cell>
          <cell r="H7">
            <v>314709.78999999998</v>
          </cell>
          <cell r="I7">
            <v>1519.3</v>
          </cell>
          <cell r="J7">
            <v>0</v>
          </cell>
          <cell r="K7">
            <v>313190.49</v>
          </cell>
          <cell r="L7"/>
          <cell r="M7">
            <v>313190.49</v>
          </cell>
          <cell r="N7" t="str">
            <v>N/A</v>
          </cell>
          <cell r="O7" t="str">
            <v>manual</v>
          </cell>
          <cell r="P7"/>
          <cell r="Q7">
            <v>313190.49</v>
          </cell>
        </row>
        <row r="8">
          <cell r="C8" t="str">
            <v>Alford</v>
          </cell>
          <cell r="D8">
            <v>2004</v>
          </cell>
          <cell r="E8">
            <v>0</v>
          </cell>
          <cell r="F8">
            <v>0</v>
          </cell>
          <cell r="G8" t="str">
            <v>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/>
          <cell r="M8">
            <v>0</v>
          </cell>
          <cell r="N8" t="str">
            <v>N/A</v>
          </cell>
          <cell r="O8" t="str">
            <v>manual</v>
          </cell>
          <cell r="P8"/>
          <cell r="Q8">
            <v>0</v>
          </cell>
        </row>
        <row r="9">
          <cell r="C9" t="str">
            <v>Amesbury</v>
          </cell>
          <cell r="D9">
            <v>2004</v>
          </cell>
          <cell r="E9">
            <v>0</v>
          </cell>
          <cell r="F9">
            <v>0</v>
          </cell>
          <cell r="G9" t="str">
            <v>N/A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/>
          <cell r="M9">
            <v>0</v>
          </cell>
          <cell r="N9" t="str">
            <v>N/A</v>
          </cell>
          <cell r="O9" t="str">
            <v>manual</v>
          </cell>
          <cell r="P9"/>
          <cell r="Q9">
            <v>0</v>
          </cell>
        </row>
        <row r="10">
          <cell r="C10" t="str">
            <v>Amherst</v>
          </cell>
          <cell r="D10">
            <v>2004</v>
          </cell>
          <cell r="E10">
            <v>0</v>
          </cell>
          <cell r="F10">
            <v>0</v>
          </cell>
          <cell r="G10" t="str">
            <v>N/A</v>
          </cell>
          <cell r="H10">
            <v>155264.46</v>
          </cell>
          <cell r="I10">
            <v>1000</v>
          </cell>
          <cell r="J10">
            <v>0</v>
          </cell>
          <cell r="K10">
            <v>154264.46</v>
          </cell>
          <cell r="L10"/>
          <cell r="M10">
            <v>154264.46</v>
          </cell>
          <cell r="N10" t="str">
            <v>N/A</v>
          </cell>
          <cell r="O10" t="str">
            <v>manual</v>
          </cell>
          <cell r="P10"/>
          <cell r="Q10">
            <v>154264.46</v>
          </cell>
        </row>
        <row r="11">
          <cell r="C11" t="str">
            <v>Andover</v>
          </cell>
          <cell r="D11">
            <v>2004</v>
          </cell>
          <cell r="E11">
            <v>0</v>
          </cell>
          <cell r="F11">
            <v>0</v>
          </cell>
          <cell r="G11" t="str">
            <v>N/A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/>
          <cell r="M11">
            <v>0</v>
          </cell>
          <cell r="N11" t="str">
            <v>N/A</v>
          </cell>
          <cell r="O11" t="str">
            <v>manual</v>
          </cell>
          <cell r="P11"/>
          <cell r="Q11">
            <v>0</v>
          </cell>
        </row>
        <row r="12">
          <cell r="C12" t="str">
            <v>Arlington</v>
          </cell>
          <cell r="D12">
            <v>2004</v>
          </cell>
          <cell r="E12">
            <v>0</v>
          </cell>
          <cell r="F12">
            <v>0</v>
          </cell>
          <cell r="G12" t="str">
            <v>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/>
          <cell r="M12">
            <v>0</v>
          </cell>
          <cell r="N12" t="str">
            <v>N/A</v>
          </cell>
          <cell r="O12" t="str">
            <v>manual</v>
          </cell>
          <cell r="P12"/>
          <cell r="Q12">
            <v>0</v>
          </cell>
        </row>
        <row r="13">
          <cell r="C13" t="str">
            <v>Ashburnham</v>
          </cell>
          <cell r="D13">
            <v>2004</v>
          </cell>
          <cell r="E13">
            <v>0</v>
          </cell>
          <cell r="F13">
            <v>0</v>
          </cell>
          <cell r="G13" t="str">
            <v>N/A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/>
          <cell r="M13">
            <v>0</v>
          </cell>
          <cell r="N13" t="str">
            <v>N/A</v>
          </cell>
          <cell r="O13" t="str">
            <v>manual</v>
          </cell>
          <cell r="P13"/>
          <cell r="Q13">
            <v>0</v>
          </cell>
        </row>
        <row r="14">
          <cell r="C14" t="str">
            <v>Ashby</v>
          </cell>
          <cell r="D14">
            <v>2004</v>
          </cell>
          <cell r="E14">
            <v>0</v>
          </cell>
          <cell r="F14">
            <v>0</v>
          </cell>
          <cell r="G14" t="str">
            <v>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/>
          <cell r="M14">
            <v>0</v>
          </cell>
          <cell r="N14" t="str">
            <v>N/A</v>
          </cell>
          <cell r="O14" t="str">
            <v>manual</v>
          </cell>
          <cell r="P14"/>
          <cell r="Q14">
            <v>0</v>
          </cell>
        </row>
        <row r="15">
          <cell r="C15" t="str">
            <v>Ashfield</v>
          </cell>
          <cell r="D15">
            <v>2004</v>
          </cell>
          <cell r="E15">
            <v>0</v>
          </cell>
          <cell r="F15">
            <v>0</v>
          </cell>
          <cell r="G15" t="str">
            <v>N/A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/>
          <cell r="M15">
            <v>0</v>
          </cell>
          <cell r="N15" t="str">
            <v>N/A</v>
          </cell>
          <cell r="O15" t="str">
            <v>manual</v>
          </cell>
          <cell r="P15"/>
          <cell r="Q15">
            <v>0</v>
          </cell>
        </row>
        <row r="16">
          <cell r="C16" t="str">
            <v>Ashland</v>
          </cell>
          <cell r="D16">
            <v>2004</v>
          </cell>
          <cell r="E16">
            <v>0</v>
          </cell>
          <cell r="F16">
            <v>0</v>
          </cell>
          <cell r="G16" t="str">
            <v>N/A</v>
          </cell>
          <cell r="H16">
            <v>501634.89</v>
          </cell>
          <cell r="I16">
            <v>2552.7199999999998</v>
          </cell>
          <cell r="J16">
            <v>0</v>
          </cell>
          <cell r="K16">
            <v>499082.17000000004</v>
          </cell>
          <cell r="L16"/>
          <cell r="M16">
            <v>499082.17000000004</v>
          </cell>
          <cell r="N16" t="str">
            <v>N/A</v>
          </cell>
          <cell r="O16" t="str">
            <v>manual</v>
          </cell>
          <cell r="P16"/>
          <cell r="Q16">
            <v>499082.17000000004</v>
          </cell>
        </row>
        <row r="17">
          <cell r="C17" t="str">
            <v>Athol</v>
          </cell>
          <cell r="D17">
            <v>2004</v>
          </cell>
          <cell r="E17">
            <v>0</v>
          </cell>
          <cell r="F17">
            <v>0</v>
          </cell>
          <cell r="G17" t="str">
            <v>N/A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/>
          <cell r="M17">
            <v>0</v>
          </cell>
          <cell r="N17" t="str">
            <v>N/A</v>
          </cell>
          <cell r="O17" t="str">
            <v>manual</v>
          </cell>
          <cell r="P17"/>
          <cell r="Q17">
            <v>0</v>
          </cell>
        </row>
        <row r="18">
          <cell r="C18" t="str">
            <v>Attleboro</v>
          </cell>
          <cell r="D18">
            <v>2004</v>
          </cell>
          <cell r="E18">
            <v>0</v>
          </cell>
          <cell r="F18">
            <v>0</v>
          </cell>
          <cell r="G18" t="str">
            <v>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/>
          <cell r="M18">
            <v>0</v>
          </cell>
          <cell r="N18" t="str">
            <v>N/A</v>
          </cell>
          <cell r="O18" t="str">
            <v>manual</v>
          </cell>
          <cell r="P18"/>
          <cell r="Q18">
            <v>0</v>
          </cell>
        </row>
        <row r="19">
          <cell r="C19" t="str">
            <v>Auburn</v>
          </cell>
          <cell r="D19">
            <v>2004</v>
          </cell>
          <cell r="E19">
            <v>0</v>
          </cell>
          <cell r="F19">
            <v>0</v>
          </cell>
          <cell r="G19" t="str">
            <v>N/A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/>
          <cell r="M19">
            <v>0</v>
          </cell>
          <cell r="N19" t="str">
            <v>N/A</v>
          </cell>
          <cell r="O19" t="str">
            <v>manual</v>
          </cell>
          <cell r="P19"/>
          <cell r="Q19">
            <v>0</v>
          </cell>
        </row>
        <row r="20">
          <cell r="C20" t="str">
            <v>Avon</v>
          </cell>
          <cell r="D20">
            <v>2004</v>
          </cell>
          <cell r="E20">
            <v>0</v>
          </cell>
          <cell r="F20">
            <v>0</v>
          </cell>
          <cell r="G20" t="str">
            <v>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/>
          <cell r="M20">
            <v>0</v>
          </cell>
          <cell r="N20" t="str">
            <v>N/A</v>
          </cell>
          <cell r="O20" t="str">
            <v>manual</v>
          </cell>
          <cell r="P20"/>
          <cell r="Q20">
            <v>0</v>
          </cell>
        </row>
        <row r="21">
          <cell r="C21" t="str">
            <v>Ayer</v>
          </cell>
          <cell r="D21">
            <v>2004</v>
          </cell>
          <cell r="E21">
            <v>0</v>
          </cell>
          <cell r="F21">
            <v>0</v>
          </cell>
          <cell r="G21" t="str">
            <v>N/A</v>
          </cell>
          <cell r="H21">
            <v>90575.28</v>
          </cell>
          <cell r="I21">
            <v>613.54999999999995</v>
          </cell>
          <cell r="J21">
            <v>0</v>
          </cell>
          <cell r="K21">
            <v>89961.73</v>
          </cell>
          <cell r="L21"/>
          <cell r="M21">
            <v>89961.73</v>
          </cell>
          <cell r="N21" t="str">
            <v>N/A</v>
          </cell>
          <cell r="O21" t="str">
            <v>manual</v>
          </cell>
          <cell r="P21"/>
          <cell r="Q21">
            <v>89961.73</v>
          </cell>
        </row>
        <row r="22">
          <cell r="C22" t="str">
            <v>Barnstable</v>
          </cell>
          <cell r="D22">
            <v>2004</v>
          </cell>
          <cell r="E22">
            <v>0</v>
          </cell>
          <cell r="F22">
            <v>0</v>
          </cell>
          <cell r="G22" t="str">
            <v>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/>
          <cell r="M22">
            <v>0</v>
          </cell>
          <cell r="N22" t="str">
            <v>N/A</v>
          </cell>
          <cell r="O22" t="str">
            <v>manual</v>
          </cell>
          <cell r="P22"/>
          <cell r="Q22">
            <v>0</v>
          </cell>
        </row>
        <row r="23">
          <cell r="C23" t="str">
            <v>Barre</v>
          </cell>
          <cell r="D23">
            <v>2004</v>
          </cell>
          <cell r="E23">
            <v>0</v>
          </cell>
          <cell r="F23">
            <v>0</v>
          </cell>
          <cell r="G23" t="str">
            <v>N/A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 t="str">
            <v>N/A</v>
          </cell>
          <cell r="O23" t="str">
            <v>manual</v>
          </cell>
          <cell r="P23"/>
          <cell r="Q23">
            <v>0</v>
          </cell>
        </row>
        <row r="24">
          <cell r="C24" t="str">
            <v>Becket</v>
          </cell>
          <cell r="D24">
            <v>2004</v>
          </cell>
          <cell r="E24">
            <v>0</v>
          </cell>
          <cell r="F24">
            <v>0</v>
          </cell>
          <cell r="G24" t="str">
            <v>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/>
          <cell r="M24">
            <v>0</v>
          </cell>
          <cell r="N24" t="str">
            <v>N/A</v>
          </cell>
          <cell r="O24" t="str">
            <v>manual</v>
          </cell>
          <cell r="P24"/>
          <cell r="Q24">
            <v>0</v>
          </cell>
        </row>
        <row r="25">
          <cell r="C25" t="str">
            <v>Bedford</v>
          </cell>
          <cell r="D25">
            <v>2004</v>
          </cell>
          <cell r="E25">
            <v>0</v>
          </cell>
          <cell r="F25">
            <v>0</v>
          </cell>
          <cell r="G25" t="str">
            <v>N/A</v>
          </cell>
          <cell r="H25">
            <v>878767.67</v>
          </cell>
          <cell r="I25">
            <v>8484.35</v>
          </cell>
          <cell r="J25">
            <v>0</v>
          </cell>
          <cell r="K25">
            <v>870283.32000000007</v>
          </cell>
          <cell r="L25"/>
          <cell r="M25">
            <v>870283.32000000007</v>
          </cell>
          <cell r="N25" t="str">
            <v>N/A</v>
          </cell>
          <cell r="O25" t="str">
            <v>manual</v>
          </cell>
          <cell r="P25"/>
          <cell r="Q25">
            <v>870283.32000000007</v>
          </cell>
        </row>
        <row r="26">
          <cell r="C26" t="str">
            <v>Belchertown</v>
          </cell>
          <cell r="D26">
            <v>2004</v>
          </cell>
          <cell r="E26">
            <v>0</v>
          </cell>
          <cell r="F26">
            <v>0</v>
          </cell>
          <cell r="G26" t="str">
            <v>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/>
          <cell r="M26">
            <v>0</v>
          </cell>
          <cell r="N26" t="str">
            <v>N/A</v>
          </cell>
          <cell r="O26" t="str">
            <v>manual</v>
          </cell>
          <cell r="P26"/>
          <cell r="Q26">
            <v>0</v>
          </cell>
        </row>
        <row r="27">
          <cell r="C27" t="str">
            <v>Bellingham</v>
          </cell>
          <cell r="D27">
            <v>2004</v>
          </cell>
          <cell r="E27">
            <v>0</v>
          </cell>
          <cell r="F27">
            <v>0</v>
          </cell>
          <cell r="G27" t="str">
            <v>N/A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/>
          <cell r="M27">
            <v>0</v>
          </cell>
          <cell r="N27" t="str">
            <v>N/A</v>
          </cell>
          <cell r="O27" t="str">
            <v>manual</v>
          </cell>
          <cell r="P27"/>
          <cell r="Q27">
            <v>0</v>
          </cell>
        </row>
        <row r="28">
          <cell r="C28" t="str">
            <v>Belmont</v>
          </cell>
          <cell r="D28">
            <v>2004</v>
          </cell>
          <cell r="E28">
            <v>0</v>
          </cell>
          <cell r="F28">
            <v>0</v>
          </cell>
          <cell r="G28" t="str">
            <v>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/>
          <cell r="M28">
            <v>0</v>
          </cell>
          <cell r="N28" t="str">
            <v>N/A</v>
          </cell>
          <cell r="O28" t="str">
            <v>manual</v>
          </cell>
          <cell r="P28"/>
          <cell r="Q28">
            <v>0</v>
          </cell>
        </row>
        <row r="29">
          <cell r="C29" t="str">
            <v>Berkley</v>
          </cell>
          <cell r="D29">
            <v>2004</v>
          </cell>
          <cell r="E29">
            <v>0</v>
          </cell>
          <cell r="F29">
            <v>0</v>
          </cell>
          <cell r="G29" t="str">
            <v>N/A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/>
          <cell r="M29">
            <v>0</v>
          </cell>
          <cell r="N29" t="str">
            <v>N/A</v>
          </cell>
          <cell r="O29" t="str">
            <v>manual</v>
          </cell>
          <cell r="P29"/>
          <cell r="Q29">
            <v>0</v>
          </cell>
        </row>
        <row r="30">
          <cell r="C30" t="str">
            <v>Berlin</v>
          </cell>
          <cell r="D30">
            <v>2004</v>
          </cell>
          <cell r="E30">
            <v>0</v>
          </cell>
          <cell r="F30">
            <v>0</v>
          </cell>
          <cell r="G30" t="str">
            <v>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/>
          <cell r="M30">
            <v>0</v>
          </cell>
          <cell r="N30" t="str">
            <v>N/A</v>
          </cell>
          <cell r="O30" t="str">
            <v>manual</v>
          </cell>
          <cell r="P30"/>
          <cell r="Q30">
            <v>0</v>
          </cell>
        </row>
        <row r="31">
          <cell r="C31" t="str">
            <v>Bernardston</v>
          </cell>
          <cell r="D31">
            <v>2004</v>
          </cell>
          <cell r="E31">
            <v>0</v>
          </cell>
          <cell r="F31">
            <v>0</v>
          </cell>
          <cell r="G31" t="str">
            <v>N/A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/>
          <cell r="M31">
            <v>0</v>
          </cell>
          <cell r="N31" t="str">
            <v>N/A</v>
          </cell>
          <cell r="O31" t="str">
            <v>manual</v>
          </cell>
          <cell r="P31"/>
          <cell r="Q31">
            <v>0</v>
          </cell>
        </row>
        <row r="32">
          <cell r="C32" t="str">
            <v>Beverly</v>
          </cell>
          <cell r="D32">
            <v>2004</v>
          </cell>
          <cell r="E32">
            <v>0</v>
          </cell>
          <cell r="F32">
            <v>0</v>
          </cell>
          <cell r="G32" t="str">
            <v>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/>
          <cell r="M32">
            <v>0</v>
          </cell>
          <cell r="N32" t="str">
            <v>N/A</v>
          </cell>
          <cell r="O32" t="str">
            <v>manual</v>
          </cell>
          <cell r="P32"/>
          <cell r="Q32">
            <v>0</v>
          </cell>
        </row>
        <row r="33">
          <cell r="C33" t="str">
            <v>Billerica</v>
          </cell>
          <cell r="D33">
            <v>2004</v>
          </cell>
          <cell r="E33">
            <v>0</v>
          </cell>
          <cell r="F33">
            <v>0</v>
          </cell>
          <cell r="G33" t="str">
            <v>N/A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/>
          <cell r="M33">
            <v>0</v>
          </cell>
          <cell r="N33" t="str">
            <v>N/A</v>
          </cell>
          <cell r="O33" t="str">
            <v>manual</v>
          </cell>
          <cell r="P33"/>
          <cell r="Q33">
            <v>0</v>
          </cell>
        </row>
        <row r="34">
          <cell r="C34" t="str">
            <v>Blackstone</v>
          </cell>
          <cell r="D34">
            <v>2004</v>
          </cell>
          <cell r="E34">
            <v>0</v>
          </cell>
          <cell r="F34">
            <v>0</v>
          </cell>
          <cell r="G34" t="str">
            <v>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/>
          <cell r="M34">
            <v>0</v>
          </cell>
          <cell r="N34" t="str">
            <v>N/A</v>
          </cell>
          <cell r="O34" t="str">
            <v>manual</v>
          </cell>
          <cell r="P34"/>
          <cell r="Q34">
            <v>0</v>
          </cell>
        </row>
        <row r="35">
          <cell r="C35" t="str">
            <v>Blandford</v>
          </cell>
          <cell r="D35">
            <v>2004</v>
          </cell>
          <cell r="E35">
            <v>0</v>
          </cell>
          <cell r="F35">
            <v>0</v>
          </cell>
          <cell r="G35" t="str">
            <v>N/A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/>
          <cell r="M35">
            <v>0</v>
          </cell>
          <cell r="N35" t="str">
            <v>N/A</v>
          </cell>
          <cell r="O35" t="str">
            <v>manual</v>
          </cell>
          <cell r="P35"/>
          <cell r="Q35">
            <v>0</v>
          </cell>
        </row>
        <row r="36">
          <cell r="C36" t="str">
            <v>Bolton</v>
          </cell>
          <cell r="D36">
            <v>2004</v>
          </cell>
          <cell r="E36">
            <v>0</v>
          </cell>
          <cell r="F36">
            <v>0</v>
          </cell>
          <cell r="G36" t="str">
            <v>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/>
          <cell r="M36">
            <v>0</v>
          </cell>
          <cell r="N36" t="str">
            <v>N/A</v>
          </cell>
          <cell r="O36" t="str">
            <v>manual</v>
          </cell>
          <cell r="P36"/>
          <cell r="Q36">
            <v>0</v>
          </cell>
        </row>
        <row r="37">
          <cell r="C37" t="str">
            <v>Boston</v>
          </cell>
          <cell r="D37">
            <v>2004</v>
          </cell>
          <cell r="E37">
            <v>0</v>
          </cell>
          <cell r="F37">
            <v>0</v>
          </cell>
          <cell r="G37" t="str">
            <v>N/A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/>
          <cell r="M37">
            <v>0</v>
          </cell>
          <cell r="N37" t="str">
            <v>N/A</v>
          </cell>
          <cell r="O37" t="str">
            <v>manual</v>
          </cell>
          <cell r="P37"/>
          <cell r="Q37">
            <v>0</v>
          </cell>
        </row>
        <row r="38">
          <cell r="C38" t="str">
            <v>Bourne</v>
          </cell>
          <cell r="D38">
            <v>2004</v>
          </cell>
          <cell r="E38">
            <v>0</v>
          </cell>
          <cell r="F38">
            <v>0</v>
          </cell>
          <cell r="G38" t="str">
            <v>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/>
          <cell r="M38">
            <v>0</v>
          </cell>
          <cell r="N38" t="str">
            <v>N/A</v>
          </cell>
          <cell r="O38" t="str">
            <v>manual</v>
          </cell>
          <cell r="P38"/>
          <cell r="Q38">
            <v>0</v>
          </cell>
        </row>
        <row r="39">
          <cell r="C39" t="str">
            <v>Boxborough</v>
          </cell>
          <cell r="D39">
            <v>2004</v>
          </cell>
          <cell r="E39">
            <v>0</v>
          </cell>
          <cell r="F39">
            <v>0</v>
          </cell>
          <cell r="G39" t="str">
            <v>N/A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/>
          <cell r="M39">
            <v>0</v>
          </cell>
          <cell r="N39" t="str">
            <v>N/A</v>
          </cell>
          <cell r="O39" t="str">
            <v>manual</v>
          </cell>
          <cell r="P39"/>
          <cell r="Q39">
            <v>0</v>
          </cell>
        </row>
        <row r="40">
          <cell r="C40" t="str">
            <v>Boxford</v>
          </cell>
          <cell r="D40">
            <v>2004</v>
          </cell>
          <cell r="E40">
            <v>0</v>
          </cell>
          <cell r="F40">
            <v>0</v>
          </cell>
          <cell r="G40" t="str">
            <v>N/A</v>
          </cell>
          <cell r="H40">
            <v>412665.27</v>
          </cell>
          <cell r="I40">
            <v>8951.11</v>
          </cell>
          <cell r="J40">
            <v>0</v>
          </cell>
          <cell r="K40">
            <v>403714.16000000003</v>
          </cell>
          <cell r="L40"/>
          <cell r="M40">
            <v>403714.16000000003</v>
          </cell>
          <cell r="N40" t="str">
            <v>N/A</v>
          </cell>
          <cell r="O40" t="str">
            <v>manual</v>
          </cell>
          <cell r="P40"/>
          <cell r="Q40">
            <v>403714.16000000003</v>
          </cell>
        </row>
        <row r="41">
          <cell r="C41" t="str">
            <v>Boylston</v>
          </cell>
          <cell r="D41">
            <v>2004</v>
          </cell>
          <cell r="E41">
            <v>0</v>
          </cell>
          <cell r="F41">
            <v>0</v>
          </cell>
          <cell r="G41" t="str">
            <v>N/A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/>
          <cell r="M41">
            <v>0</v>
          </cell>
          <cell r="N41" t="str">
            <v>N/A</v>
          </cell>
          <cell r="O41" t="str">
            <v>manual</v>
          </cell>
          <cell r="P41"/>
          <cell r="Q41">
            <v>0</v>
          </cell>
        </row>
        <row r="42">
          <cell r="C42" t="str">
            <v>Braintree</v>
          </cell>
          <cell r="D42">
            <v>2004</v>
          </cell>
          <cell r="E42">
            <v>0</v>
          </cell>
          <cell r="F42">
            <v>0</v>
          </cell>
          <cell r="G42" t="str">
            <v>N/A</v>
          </cell>
          <cell r="H42">
            <v>408228.87</v>
          </cell>
          <cell r="I42">
            <v>1672.96</v>
          </cell>
          <cell r="J42">
            <v>0</v>
          </cell>
          <cell r="K42">
            <v>406555.91</v>
          </cell>
          <cell r="L42"/>
          <cell r="M42">
            <v>406555.91</v>
          </cell>
          <cell r="N42" t="str">
            <v>N/A</v>
          </cell>
          <cell r="O42" t="str">
            <v>manual</v>
          </cell>
          <cell r="P42"/>
          <cell r="Q42">
            <v>406555.91</v>
          </cell>
        </row>
        <row r="43">
          <cell r="C43" t="str">
            <v>Brewster</v>
          </cell>
          <cell r="D43">
            <v>2004</v>
          </cell>
          <cell r="E43">
            <v>0</v>
          </cell>
          <cell r="F43">
            <v>0</v>
          </cell>
          <cell r="G43" t="str">
            <v>N/A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/>
          <cell r="M43">
            <v>0</v>
          </cell>
          <cell r="N43" t="str">
            <v>N/A</v>
          </cell>
          <cell r="O43" t="str">
            <v>manual</v>
          </cell>
          <cell r="P43"/>
          <cell r="Q43">
            <v>0</v>
          </cell>
        </row>
        <row r="44">
          <cell r="C44" t="str">
            <v>Bridgewater</v>
          </cell>
          <cell r="D44">
            <v>2004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/>
          <cell r="M44">
            <v>0</v>
          </cell>
          <cell r="N44" t="str">
            <v>N/A</v>
          </cell>
          <cell r="O44" t="str">
            <v>manual</v>
          </cell>
          <cell r="P44"/>
          <cell r="Q44">
            <v>0</v>
          </cell>
        </row>
        <row r="45">
          <cell r="C45" t="str">
            <v>Brimfield</v>
          </cell>
          <cell r="D45">
            <v>2004</v>
          </cell>
          <cell r="E45">
            <v>0</v>
          </cell>
          <cell r="F45">
            <v>0</v>
          </cell>
          <cell r="G45" t="str">
            <v>N/A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/>
          <cell r="M45">
            <v>0</v>
          </cell>
          <cell r="N45" t="str">
            <v>N/A</v>
          </cell>
          <cell r="O45" t="str">
            <v>manual</v>
          </cell>
          <cell r="P45"/>
          <cell r="Q45">
            <v>0</v>
          </cell>
        </row>
        <row r="46">
          <cell r="C46" t="str">
            <v>Brockton</v>
          </cell>
          <cell r="D46">
            <v>2004</v>
          </cell>
          <cell r="E46">
            <v>0</v>
          </cell>
          <cell r="F46">
            <v>0</v>
          </cell>
          <cell r="G46" t="str">
            <v>N/A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/>
          <cell r="M46">
            <v>0</v>
          </cell>
          <cell r="N46" t="str">
            <v>N/A</v>
          </cell>
          <cell r="O46" t="str">
            <v>manual</v>
          </cell>
          <cell r="P46"/>
          <cell r="Q46">
            <v>0</v>
          </cell>
        </row>
        <row r="47">
          <cell r="C47" t="str">
            <v>Brookfield</v>
          </cell>
          <cell r="D47">
            <v>2004</v>
          </cell>
          <cell r="E47">
            <v>0</v>
          </cell>
          <cell r="F47">
            <v>0</v>
          </cell>
          <cell r="G47" t="str">
            <v>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/>
          <cell r="M47">
            <v>0</v>
          </cell>
          <cell r="N47" t="str">
            <v>N/A</v>
          </cell>
          <cell r="O47" t="str">
            <v>manual</v>
          </cell>
          <cell r="P47"/>
          <cell r="Q47">
            <v>0</v>
          </cell>
        </row>
        <row r="48">
          <cell r="C48" t="str">
            <v>Brookline</v>
          </cell>
          <cell r="D48">
            <v>2004</v>
          </cell>
          <cell r="E48">
            <v>0</v>
          </cell>
          <cell r="F48">
            <v>0</v>
          </cell>
          <cell r="G48" t="str">
            <v>N/A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/>
          <cell r="M48">
            <v>0</v>
          </cell>
          <cell r="N48" t="str">
            <v>N/A</v>
          </cell>
          <cell r="O48" t="str">
            <v>manual</v>
          </cell>
          <cell r="P48"/>
          <cell r="Q48">
            <v>0</v>
          </cell>
        </row>
        <row r="49">
          <cell r="C49" t="str">
            <v>Buckland</v>
          </cell>
          <cell r="D49">
            <v>2004</v>
          </cell>
          <cell r="E49">
            <v>0</v>
          </cell>
          <cell r="F49">
            <v>0</v>
          </cell>
          <cell r="G49" t="str">
            <v>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/>
          <cell r="M49">
            <v>0</v>
          </cell>
          <cell r="N49" t="str">
            <v>N/A</v>
          </cell>
          <cell r="O49" t="str">
            <v>manual</v>
          </cell>
          <cell r="P49"/>
          <cell r="Q49">
            <v>0</v>
          </cell>
        </row>
        <row r="50">
          <cell r="C50" t="str">
            <v>Burlington</v>
          </cell>
          <cell r="D50">
            <v>2004</v>
          </cell>
          <cell r="E50">
            <v>0</v>
          </cell>
          <cell r="F50">
            <v>0</v>
          </cell>
          <cell r="G50" t="str">
            <v>N/A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/>
          <cell r="M50">
            <v>0</v>
          </cell>
          <cell r="N50" t="str">
            <v>N/A</v>
          </cell>
          <cell r="O50" t="str">
            <v>manual</v>
          </cell>
          <cell r="P50"/>
          <cell r="Q50">
            <v>0</v>
          </cell>
        </row>
        <row r="51">
          <cell r="C51" t="str">
            <v>Cambridge</v>
          </cell>
          <cell r="D51">
            <v>2004</v>
          </cell>
          <cell r="E51">
            <v>0</v>
          </cell>
          <cell r="F51">
            <v>0</v>
          </cell>
          <cell r="G51" t="str">
            <v>N/A</v>
          </cell>
          <cell r="H51">
            <v>5608447.8700000001</v>
          </cell>
          <cell r="I51">
            <v>45032.78</v>
          </cell>
          <cell r="J51">
            <v>0</v>
          </cell>
          <cell r="K51">
            <v>5563415.0899999999</v>
          </cell>
          <cell r="L51"/>
          <cell r="M51">
            <v>5563415.0899999999</v>
          </cell>
          <cell r="N51" t="str">
            <v>N/A</v>
          </cell>
          <cell r="O51" t="str">
            <v>manual</v>
          </cell>
          <cell r="P51"/>
          <cell r="Q51">
            <v>5563415.0899999999</v>
          </cell>
        </row>
        <row r="52">
          <cell r="C52" t="str">
            <v>Canton</v>
          </cell>
          <cell r="D52">
            <v>2004</v>
          </cell>
          <cell r="E52">
            <v>0</v>
          </cell>
          <cell r="F52">
            <v>0</v>
          </cell>
          <cell r="G52" t="str">
            <v>N/A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/>
          <cell r="M52">
            <v>0</v>
          </cell>
          <cell r="N52" t="str">
            <v>N/A</v>
          </cell>
          <cell r="O52" t="str">
            <v>manual</v>
          </cell>
          <cell r="P52"/>
          <cell r="Q52">
            <v>0</v>
          </cell>
        </row>
        <row r="53">
          <cell r="C53" t="str">
            <v>Carlisle</v>
          </cell>
          <cell r="D53">
            <v>2004</v>
          </cell>
          <cell r="E53">
            <v>0</v>
          </cell>
          <cell r="F53">
            <v>0</v>
          </cell>
          <cell r="G53" t="str">
            <v>N/A</v>
          </cell>
          <cell r="H53">
            <v>267352.77</v>
          </cell>
          <cell r="I53">
            <v>4697.79</v>
          </cell>
          <cell r="J53">
            <v>0</v>
          </cell>
          <cell r="K53">
            <v>262654.98000000004</v>
          </cell>
          <cell r="L53"/>
          <cell r="M53">
            <v>262654.98000000004</v>
          </cell>
          <cell r="N53" t="str">
            <v>N/A</v>
          </cell>
          <cell r="O53" t="str">
            <v>manual</v>
          </cell>
          <cell r="P53"/>
          <cell r="Q53">
            <v>262654.98000000004</v>
          </cell>
        </row>
        <row r="54">
          <cell r="C54" t="str">
            <v>Carver</v>
          </cell>
          <cell r="D54">
            <v>2004</v>
          </cell>
          <cell r="E54">
            <v>0</v>
          </cell>
          <cell r="F54">
            <v>0</v>
          </cell>
          <cell r="G54" t="str">
            <v>N/A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/>
          <cell r="M54">
            <v>0</v>
          </cell>
          <cell r="N54" t="str">
            <v>N/A</v>
          </cell>
          <cell r="O54" t="str">
            <v>manual</v>
          </cell>
          <cell r="P54"/>
          <cell r="Q54">
            <v>0</v>
          </cell>
        </row>
        <row r="55">
          <cell r="C55" t="str">
            <v>Charlemont</v>
          </cell>
          <cell r="D55">
            <v>2004</v>
          </cell>
          <cell r="E55">
            <v>0</v>
          </cell>
          <cell r="F55">
            <v>0</v>
          </cell>
          <cell r="G55" t="str">
            <v>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/>
          <cell r="M55">
            <v>0</v>
          </cell>
          <cell r="N55" t="str">
            <v>N/A</v>
          </cell>
          <cell r="O55" t="str">
            <v>manual</v>
          </cell>
          <cell r="P55"/>
          <cell r="Q55">
            <v>0</v>
          </cell>
        </row>
        <row r="56">
          <cell r="C56" t="str">
            <v>Charlton</v>
          </cell>
          <cell r="D56">
            <v>2004</v>
          </cell>
          <cell r="E56">
            <v>0</v>
          </cell>
          <cell r="F56">
            <v>0</v>
          </cell>
          <cell r="G56" t="str">
            <v>N/A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 t="str">
            <v>N/A</v>
          </cell>
          <cell r="O56" t="str">
            <v>manual</v>
          </cell>
          <cell r="P56"/>
          <cell r="Q56">
            <v>0</v>
          </cell>
        </row>
        <row r="57">
          <cell r="C57" t="str">
            <v>Chatham</v>
          </cell>
          <cell r="D57">
            <v>2004</v>
          </cell>
          <cell r="E57">
            <v>0</v>
          </cell>
          <cell r="F57">
            <v>0</v>
          </cell>
          <cell r="G57" t="str">
            <v>N/A</v>
          </cell>
          <cell r="H57">
            <v>507308.79999999999</v>
          </cell>
          <cell r="I57">
            <v>4302.6099999999997</v>
          </cell>
          <cell r="J57">
            <v>0</v>
          </cell>
          <cell r="K57">
            <v>503006.19</v>
          </cell>
          <cell r="L57"/>
          <cell r="M57">
            <v>503006.19</v>
          </cell>
          <cell r="N57" t="str">
            <v>N/A</v>
          </cell>
          <cell r="O57" t="str">
            <v>manual</v>
          </cell>
          <cell r="P57"/>
          <cell r="Q57">
            <v>503006.19</v>
          </cell>
        </row>
        <row r="58">
          <cell r="C58" t="str">
            <v>Chelmsford</v>
          </cell>
          <cell r="D58">
            <v>2004</v>
          </cell>
          <cell r="E58">
            <v>0</v>
          </cell>
          <cell r="F58">
            <v>0</v>
          </cell>
          <cell r="G58" t="str">
            <v>N/A</v>
          </cell>
          <cell r="H58">
            <v>190699.34</v>
          </cell>
          <cell r="I58">
            <v>1216.69</v>
          </cell>
          <cell r="J58">
            <v>0</v>
          </cell>
          <cell r="K58">
            <v>189482.65</v>
          </cell>
          <cell r="L58"/>
          <cell r="M58">
            <v>189482.65</v>
          </cell>
          <cell r="N58" t="str">
            <v>N/A</v>
          </cell>
          <cell r="O58" t="str">
            <v>manual</v>
          </cell>
          <cell r="P58"/>
          <cell r="Q58">
            <v>189482.65</v>
          </cell>
        </row>
        <row r="59">
          <cell r="C59" t="str">
            <v>Chelsea</v>
          </cell>
          <cell r="D59">
            <v>2004</v>
          </cell>
          <cell r="E59">
            <v>0</v>
          </cell>
          <cell r="F59">
            <v>0</v>
          </cell>
          <cell r="G59" t="str">
            <v>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/>
          <cell r="M59">
            <v>0</v>
          </cell>
          <cell r="N59" t="str">
            <v>N/A</v>
          </cell>
          <cell r="O59" t="str">
            <v>manual</v>
          </cell>
          <cell r="P59"/>
          <cell r="Q59">
            <v>0</v>
          </cell>
        </row>
        <row r="60">
          <cell r="C60" t="str">
            <v>Cheshire</v>
          </cell>
          <cell r="D60">
            <v>2004</v>
          </cell>
          <cell r="E60">
            <v>0</v>
          </cell>
          <cell r="F60">
            <v>0</v>
          </cell>
          <cell r="G60" t="str">
            <v>N/A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/>
          <cell r="M60">
            <v>0</v>
          </cell>
          <cell r="N60" t="str">
            <v>N/A</v>
          </cell>
          <cell r="O60" t="str">
            <v>manual</v>
          </cell>
          <cell r="P60"/>
          <cell r="Q60">
            <v>0</v>
          </cell>
        </row>
        <row r="61">
          <cell r="C61" t="str">
            <v>Chester</v>
          </cell>
          <cell r="D61">
            <v>2004</v>
          </cell>
          <cell r="E61">
            <v>0</v>
          </cell>
          <cell r="F61">
            <v>0</v>
          </cell>
          <cell r="G61" t="str">
            <v>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/>
          <cell r="M61">
            <v>0</v>
          </cell>
          <cell r="N61" t="str">
            <v>N/A</v>
          </cell>
          <cell r="O61" t="str">
            <v>manual</v>
          </cell>
          <cell r="P61"/>
          <cell r="Q61">
            <v>0</v>
          </cell>
        </row>
        <row r="62">
          <cell r="C62" t="str">
            <v>Chesterfield</v>
          </cell>
          <cell r="D62">
            <v>2004</v>
          </cell>
          <cell r="E62">
            <v>0</v>
          </cell>
          <cell r="F62">
            <v>0</v>
          </cell>
          <cell r="G62" t="str">
            <v>N/A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/>
          <cell r="M62">
            <v>0</v>
          </cell>
          <cell r="N62" t="str">
            <v>N/A</v>
          </cell>
          <cell r="O62" t="str">
            <v>manual</v>
          </cell>
          <cell r="P62"/>
          <cell r="Q62">
            <v>0</v>
          </cell>
        </row>
        <row r="63">
          <cell r="C63" t="str">
            <v>Chicopee</v>
          </cell>
          <cell r="D63">
            <v>2004</v>
          </cell>
          <cell r="E63">
            <v>0</v>
          </cell>
          <cell r="F63">
            <v>0</v>
          </cell>
          <cell r="G63" t="str">
            <v>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/>
          <cell r="M63">
            <v>0</v>
          </cell>
          <cell r="N63" t="str">
            <v>N/A</v>
          </cell>
          <cell r="O63" t="str">
            <v>manual</v>
          </cell>
          <cell r="P63"/>
          <cell r="Q63">
            <v>0</v>
          </cell>
        </row>
        <row r="64">
          <cell r="C64" t="str">
            <v>Chilmark</v>
          </cell>
          <cell r="D64">
            <v>2004</v>
          </cell>
          <cell r="E64">
            <v>0</v>
          </cell>
          <cell r="F64">
            <v>0</v>
          </cell>
          <cell r="G64" t="str">
            <v>N/A</v>
          </cell>
          <cell r="H64">
            <v>123628.5</v>
          </cell>
          <cell r="I64">
            <v>917.66</v>
          </cell>
          <cell r="J64">
            <v>0</v>
          </cell>
          <cell r="K64">
            <v>122710.84</v>
          </cell>
          <cell r="L64"/>
          <cell r="M64">
            <v>122710.84</v>
          </cell>
          <cell r="N64" t="str">
            <v>N/A</v>
          </cell>
          <cell r="O64" t="str">
            <v>manual</v>
          </cell>
          <cell r="P64"/>
          <cell r="Q64">
            <v>122710.84</v>
          </cell>
        </row>
        <row r="65">
          <cell r="C65" t="str">
            <v>Clarksburg</v>
          </cell>
          <cell r="D65">
            <v>2004</v>
          </cell>
          <cell r="E65">
            <v>0</v>
          </cell>
          <cell r="F65">
            <v>0</v>
          </cell>
          <cell r="G65" t="str">
            <v>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/>
          <cell r="M65">
            <v>0</v>
          </cell>
          <cell r="N65" t="str">
            <v>N/A</v>
          </cell>
          <cell r="O65" t="str">
            <v>manual</v>
          </cell>
          <cell r="P65"/>
          <cell r="Q65">
            <v>0</v>
          </cell>
        </row>
        <row r="66">
          <cell r="C66" t="str">
            <v>Clinton</v>
          </cell>
          <cell r="D66">
            <v>2004</v>
          </cell>
          <cell r="E66">
            <v>0</v>
          </cell>
          <cell r="F66">
            <v>0</v>
          </cell>
          <cell r="G66" t="str">
            <v>N/A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/>
          <cell r="M66">
            <v>0</v>
          </cell>
          <cell r="N66" t="str">
            <v>N/A</v>
          </cell>
          <cell r="O66" t="str">
            <v>manual</v>
          </cell>
          <cell r="P66"/>
          <cell r="Q66">
            <v>0</v>
          </cell>
        </row>
        <row r="67">
          <cell r="C67" t="str">
            <v>Cohasset</v>
          </cell>
          <cell r="D67">
            <v>2004</v>
          </cell>
          <cell r="E67">
            <v>0</v>
          </cell>
          <cell r="F67">
            <v>0</v>
          </cell>
          <cell r="G67" t="str">
            <v>N/A</v>
          </cell>
          <cell r="H67">
            <v>256619.18</v>
          </cell>
          <cell r="I67">
            <v>1929.25</v>
          </cell>
          <cell r="J67">
            <v>0</v>
          </cell>
          <cell r="K67">
            <v>254689.93</v>
          </cell>
          <cell r="L67"/>
          <cell r="M67">
            <v>254689.93</v>
          </cell>
          <cell r="N67" t="str">
            <v>N/A</v>
          </cell>
          <cell r="O67" t="str">
            <v>manual</v>
          </cell>
          <cell r="P67"/>
          <cell r="Q67">
            <v>254689.93</v>
          </cell>
        </row>
        <row r="68">
          <cell r="C68" t="str">
            <v>Colrain</v>
          </cell>
          <cell r="D68">
            <v>2004</v>
          </cell>
          <cell r="E68">
            <v>0</v>
          </cell>
          <cell r="F68">
            <v>0</v>
          </cell>
          <cell r="G68" t="str">
            <v>N/A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/>
          <cell r="M68">
            <v>0</v>
          </cell>
          <cell r="N68" t="str">
            <v>N/A</v>
          </cell>
          <cell r="O68" t="str">
            <v>manual</v>
          </cell>
          <cell r="P68"/>
          <cell r="Q68">
            <v>0</v>
          </cell>
        </row>
        <row r="69">
          <cell r="C69" t="str">
            <v>Concord</v>
          </cell>
          <cell r="D69">
            <v>2004</v>
          </cell>
          <cell r="E69">
            <v>0</v>
          </cell>
          <cell r="F69">
            <v>0</v>
          </cell>
          <cell r="G69" t="str">
            <v>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/>
          <cell r="M69">
            <v>0</v>
          </cell>
          <cell r="N69" t="str">
            <v>N/A</v>
          </cell>
          <cell r="O69" t="str">
            <v>manual</v>
          </cell>
          <cell r="P69"/>
          <cell r="Q69">
            <v>0</v>
          </cell>
        </row>
        <row r="70">
          <cell r="C70" t="str">
            <v>Conway</v>
          </cell>
          <cell r="D70">
            <v>2004</v>
          </cell>
          <cell r="E70">
            <v>0</v>
          </cell>
          <cell r="F70">
            <v>0</v>
          </cell>
          <cell r="G70" t="str">
            <v>N/A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/>
          <cell r="M70">
            <v>0</v>
          </cell>
          <cell r="N70" t="str">
            <v>N/A</v>
          </cell>
          <cell r="O70" t="str">
            <v>manual</v>
          </cell>
          <cell r="P70"/>
          <cell r="Q70">
            <v>0</v>
          </cell>
        </row>
        <row r="71">
          <cell r="C71" t="str">
            <v>Cummington</v>
          </cell>
          <cell r="D71">
            <v>2004</v>
          </cell>
          <cell r="E71">
            <v>0</v>
          </cell>
          <cell r="F71">
            <v>0</v>
          </cell>
          <cell r="G71" t="str">
            <v>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/>
          <cell r="M71">
            <v>0</v>
          </cell>
          <cell r="N71" t="str">
            <v>N/A</v>
          </cell>
          <cell r="O71" t="str">
            <v>manual</v>
          </cell>
          <cell r="P71"/>
          <cell r="Q71">
            <v>0</v>
          </cell>
        </row>
        <row r="72">
          <cell r="C72" t="str">
            <v>Dalton</v>
          </cell>
          <cell r="D72">
            <v>2004</v>
          </cell>
          <cell r="E72">
            <v>0</v>
          </cell>
          <cell r="F72">
            <v>0</v>
          </cell>
          <cell r="G72" t="str">
            <v>N/A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/>
          <cell r="M72">
            <v>0</v>
          </cell>
          <cell r="N72" t="str">
            <v>N/A</v>
          </cell>
          <cell r="O72" t="str">
            <v>manual</v>
          </cell>
          <cell r="P72"/>
          <cell r="Q72">
            <v>0</v>
          </cell>
        </row>
        <row r="73">
          <cell r="C73" t="str">
            <v>Danvers</v>
          </cell>
          <cell r="D73">
            <v>2004</v>
          </cell>
          <cell r="E73">
            <v>0</v>
          </cell>
          <cell r="F73">
            <v>0</v>
          </cell>
          <cell r="G73" t="str">
            <v>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/>
          <cell r="M73">
            <v>0</v>
          </cell>
          <cell r="N73" t="str">
            <v>N/A</v>
          </cell>
          <cell r="O73" t="str">
            <v>manual</v>
          </cell>
          <cell r="P73"/>
          <cell r="Q73">
            <v>0</v>
          </cell>
        </row>
        <row r="74">
          <cell r="C74" t="str">
            <v>Dartmouth</v>
          </cell>
          <cell r="D74">
            <v>2004</v>
          </cell>
          <cell r="E74">
            <v>0</v>
          </cell>
          <cell r="F74">
            <v>0</v>
          </cell>
          <cell r="G74" t="str">
            <v>N/A</v>
          </cell>
          <cell r="H74">
            <v>346100.84</v>
          </cell>
          <cell r="I74">
            <v>3120.1</v>
          </cell>
          <cell r="J74">
            <v>0</v>
          </cell>
          <cell r="K74">
            <v>342980.74000000005</v>
          </cell>
          <cell r="L74"/>
          <cell r="M74">
            <v>342980.74000000005</v>
          </cell>
          <cell r="N74" t="str">
            <v>N/A</v>
          </cell>
          <cell r="O74" t="str">
            <v>manual</v>
          </cell>
          <cell r="P74"/>
          <cell r="Q74">
            <v>342980.74000000005</v>
          </cell>
        </row>
        <row r="75">
          <cell r="C75" t="str">
            <v>Dedham</v>
          </cell>
          <cell r="D75">
            <v>2004</v>
          </cell>
          <cell r="E75">
            <v>0</v>
          </cell>
          <cell r="F75">
            <v>0</v>
          </cell>
          <cell r="G75" t="str">
            <v>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/>
          <cell r="M75">
            <v>0</v>
          </cell>
          <cell r="N75" t="str">
            <v>N/A</v>
          </cell>
          <cell r="O75" t="str">
            <v>manual</v>
          </cell>
          <cell r="P75"/>
          <cell r="Q75">
            <v>0</v>
          </cell>
        </row>
        <row r="76">
          <cell r="C76" t="str">
            <v>Deerfield</v>
          </cell>
          <cell r="D76">
            <v>2004</v>
          </cell>
          <cell r="E76">
            <v>0</v>
          </cell>
          <cell r="F76">
            <v>0</v>
          </cell>
          <cell r="G76" t="str">
            <v>N/A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/>
          <cell r="M76">
            <v>0</v>
          </cell>
          <cell r="N76" t="str">
            <v>N/A</v>
          </cell>
          <cell r="O76" t="str">
            <v>manual</v>
          </cell>
          <cell r="P76"/>
          <cell r="Q76">
            <v>0</v>
          </cell>
        </row>
        <row r="77">
          <cell r="C77" t="str">
            <v>Dennis</v>
          </cell>
          <cell r="D77">
            <v>2004</v>
          </cell>
          <cell r="E77">
            <v>0</v>
          </cell>
          <cell r="F77">
            <v>0</v>
          </cell>
          <cell r="G77" t="str">
            <v>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/>
          <cell r="M77">
            <v>0</v>
          </cell>
          <cell r="N77" t="str">
            <v>N/A</v>
          </cell>
          <cell r="O77" t="str">
            <v>manual</v>
          </cell>
          <cell r="P77"/>
          <cell r="Q77">
            <v>0</v>
          </cell>
        </row>
        <row r="78">
          <cell r="C78" t="str">
            <v>Dighton</v>
          </cell>
          <cell r="D78">
            <v>2004</v>
          </cell>
          <cell r="E78">
            <v>0</v>
          </cell>
          <cell r="F78">
            <v>0</v>
          </cell>
          <cell r="G78" t="str">
            <v>N/A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/>
          <cell r="M78">
            <v>0</v>
          </cell>
          <cell r="N78" t="str">
            <v>N/A</v>
          </cell>
          <cell r="O78" t="str">
            <v>manual</v>
          </cell>
          <cell r="P78"/>
          <cell r="Q78">
            <v>0</v>
          </cell>
        </row>
        <row r="79">
          <cell r="C79" t="str">
            <v>Douglas</v>
          </cell>
          <cell r="D79">
            <v>2004</v>
          </cell>
          <cell r="E79">
            <v>0</v>
          </cell>
          <cell r="F79">
            <v>0</v>
          </cell>
          <cell r="G79" t="str">
            <v>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/>
          <cell r="M79">
            <v>0</v>
          </cell>
          <cell r="N79" t="str">
            <v>N/A</v>
          </cell>
          <cell r="O79" t="str">
            <v>manual</v>
          </cell>
          <cell r="P79"/>
          <cell r="Q79">
            <v>0</v>
          </cell>
        </row>
        <row r="80">
          <cell r="C80" t="str">
            <v>Dover</v>
          </cell>
          <cell r="D80">
            <v>2004</v>
          </cell>
          <cell r="E80">
            <v>0</v>
          </cell>
          <cell r="F80">
            <v>0</v>
          </cell>
          <cell r="G80" t="str">
            <v>N/A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/>
          <cell r="M80">
            <v>0</v>
          </cell>
          <cell r="N80" t="str">
            <v>N/A</v>
          </cell>
          <cell r="O80" t="str">
            <v>manual</v>
          </cell>
          <cell r="P80"/>
          <cell r="Q80">
            <v>0</v>
          </cell>
        </row>
        <row r="81">
          <cell r="C81" t="str">
            <v>Dracut</v>
          </cell>
          <cell r="D81">
            <v>2004</v>
          </cell>
          <cell r="E81">
            <v>0</v>
          </cell>
          <cell r="F81">
            <v>0</v>
          </cell>
          <cell r="G81" t="str">
            <v>N/A</v>
          </cell>
          <cell r="H81">
            <v>519145.81</v>
          </cell>
          <cell r="I81">
            <v>16657.150000000001</v>
          </cell>
          <cell r="J81">
            <v>0</v>
          </cell>
          <cell r="K81">
            <v>502488.66</v>
          </cell>
          <cell r="L81"/>
          <cell r="M81">
            <v>502488.66</v>
          </cell>
          <cell r="N81" t="str">
            <v>N/A</v>
          </cell>
          <cell r="O81" t="str">
            <v>manual</v>
          </cell>
          <cell r="P81"/>
          <cell r="Q81">
            <v>502488.66</v>
          </cell>
        </row>
        <row r="82">
          <cell r="C82" t="str">
            <v>Dudley</v>
          </cell>
          <cell r="D82">
            <v>2004</v>
          </cell>
          <cell r="E82">
            <v>0</v>
          </cell>
          <cell r="F82">
            <v>0</v>
          </cell>
          <cell r="G82" t="str">
            <v>N/A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/>
          <cell r="M82">
            <v>0</v>
          </cell>
          <cell r="N82" t="str">
            <v>N/A</v>
          </cell>
          <cell r="O82" t="str">
            <v>manual</v>
          </cell>
          <cell r="P82"/>
          <cell r="Q82">
            <v>0</v>
          </cell>
        </row>
        <row r="83">
          <cell r="C83" t="str">
            <v>Dunstable</v>
          </cell>
          <cell r="D83">
            <v>2004</v>
          </cell>
          <cell r="E83">
            <v>0</v>
          </cell>
          <cell r="F83">
            <v>0</v>
          </cell>
          <cell r="G83" t="str">
            <v>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/>
          <cell r="M83">
            <v>0</v>
          </cell>
          <cell r="N83" t="str">
            <v>N/A</v>
          </cell>
          <cell r="O83" t="str">
            <v>manual</v>
          </cell>
          <cell r="P83"/>
          <cell r="Q83">
            <v>0</v>
          </cell>
        </row>
        <row r="84">
          <cell r="C84" t="str">
            <v>Duxbury</v>
          </cell>
          <cell r="D84">
            <v>2004</v>
          </cell>
          <cell r="E84">
            <v>0</v>
          </cell>
          <cell r="F84">
            <v>0</v>
          </cell>
          <cell r="G84" t="str">
            <v>N/A</v>
          </cell>
          <cell r="H84">
            <v>970449.93</v>
          </cell>
          <cell r="I84">
            <v>28609.03</v>
          </cell>
          <cell r="J84">
            <v>0</v>
          </cell>
          <cell r="K84">
            <v>941840.9</v>
          </cell>
          <cell r="L84"/>
          <cell r="M84">
            <v>941840.9</v>
          </cell>
          <cell r="N84" t="str">
            <v>N/A</v>
          </cell>
          <cell r="O84" t="str">
            <v>manual</v>
          </cell>
          <cell r="P84"/>
          <cell r="Q84">
            <v>941840.9</v>
          </cell>
        </row>
        <row r="85">
          <cell r="C85" t="str">
            <v>East Bridgewater</v>
          </cell>
          <cell r="D85">
            <v>2004</v>
          </cell>
          <cell r="E85">
            <v>0</v>
          </cell>
          <cell r="F85">
            <v>0</v>
          </cell>
          <cell r="G85" t="str">
            <v>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/>
          <cell r="M85">
            <v>0</v>
          </cell>
          <cell r="N85" t="str">
            <v>N/A</v>
          </cell>
          <cell r="O85" t="str">
            <v>manual</v>
          </cell>
          <cell r="P85"/>
          <cell r="Q85">
            <v>0</v>
          </cell>
        </row>
        <row r="86">
          <cell r="C86" t="str">
            <v>East Brookfield</v>
          </cell>
          <cell r="D86">
            <v>2004</v>
          </cell>
          <cell r="E86">
            <v>0</v>
          </cell>
          <cell r="F86">
            <v>0</v>
          </cell>
          <cell r="G86" t="str">
            <v>N/A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/>
          <cell r="M86">
            <v>0</v>
          </cell>
          <cell r="N86" t="str">
            <v>N/A</v>
          </cell>
          <cell r="O86" t="str">
            <v>manual</v>
          </cell>
          <cell r="P86"/>
          <cell r="Q86">
            <v>0</v>
          </cell>
        </row>
        <row r="87">
          <cell r="C87" t="str">
            <v>East Longmeadow</v>
          </cell>
          <cell r="D87">
            <v>2004</v>
          </cell>
          <cell r="E87">
            <v>0</v>
          </cell>
          <cell r="F87">
            <v>0</v>
          </cell>
          <cell r="G87" t="str">
            <v>N/A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/>
          <cell r="M87">
            <v>0</v>
          </cell>
          <cell r="N87" t="str">
            <v>N/A</v>
          </cell>
          <cell r="O87" t="str">
            <v>manual</v>
          </cell>
          <cell r="P87"/>
          <cell r="Q87">
            <v>0</v>
          </cell>
        </row>
        <row r="88">
          <cell r="C88" t="str">
            <v>Eastham</v>
          </cell>
          <cell r="D88">
            <v>2004</v>
          </cell>
          <cell r="E88">
            <v>0</v>
          </cell>
          <cell r="F88">
            <v>0</v>
          </cell>
          <cell r="G88" t="str">
            <v>N/A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/>
          <cell r="M88">
            <v>0</v>
          </cell>
          <cell r="N88" t="str">
            <v>N/A</v>
          </cell>
          <cell r="O88" t="str">
            <v>manual</v>
          </cell>
          <cell r="P88"/>
          <cell r="Q88">
            <v>0</v>
          </cell>
        </row>
        <row r="89">
          <cell r="C89" t="str">
            <v>Easthampton</v>
          </cell>
          <cell r="D89">
            <v>2004</v>
          </cell>
          <cell r="E89">
            <v>0</v>
          </cell>
          <cell r="F89">
            <v>0</v>
          </cell>
          <cell r="G89" t="str">
            <v>N/A</v>
          </cell>
          <cell r="H89">
            <v>175839.27</v>
          </cell>
          <cell r="I89">
            <v>1065.9100000000001</v>
          </cell>
          <cell r="J89">
            <v>0</v>
          </cell>
          <cell r="K89">
            <v>174773.36</v>
          </cell>
          <cell r="L89"/>
          <cell r="M89">
            <v>174773.36</v>
          </cell>
          <cell r="N89" t="str">
            <v>N/A</v>
          </cell>
          <cell r="O89" t="str">
            <v>manual</v>
          </cell>
          <cell r="P89"/>
          <cell r="Q89">
            <v>174773.36</v>
          </cell>
        </row>
        <row r="90">
          <cell r="C90" t="str">
            <v>Easton</v>
          </cell>
          <cell r="D90">
            <v>2004</v>
          </cell>
          <cell r="E90">
            <v>0</v>
          </cell>
          <cell r="F90">
            <v>0</v>
          </cell>
          <cell r="G90" t="str">
            <v>N/A</v>
          </cell>
          <cell r="H90">
            <v>561247.54</v>
          </cell>
          <cell r="I90">
            <v>581.84</v>
          </cell>
          <cell r="J90">
            <v>0</v>
          </cell>
          <cell r="K90">
            <v>560665.70000000007</v>
          </cell>
          <cell r="L90"/>
          <cell r="M90">
            <v>560665.70000000007</v>
          </cell>
          <cell r="N90" t="str">
            <v>N/A</v>
          </cell>
          <cell r="O90" t="str">
            <v>manual</v>
          </cell>
          <cell r="P90"/>
          <cell r="Q90">
            <v>560665.70000000007</v>
          </cell>
        </row>
        <row r="91">
          <cell r="C91" t="str">
            <v>Edgartown</v>
          </cell>
          <cell r="D91">
            <v>2004</v>
          </cell>
          <cell r="E91">
            <v>0</v>
          </cell>
          <cell r="F91">
            <v>0</v>
          </cell>
          <cell r="G91" t="str">
            <v>N/A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/>
          <cell r="M91">
            <v>0</v>
          </cell>
          <cell r="N91" t="str">
            <v>N/A</v>
          </cell>
          <cell r="O91" t="str">
            <v>manual</v>
          </cell>
          <cell r="P91"/>
          <cell r="Q91">
            <v>0</v>
          </cell>
        </row>
        <row r="92">
          <cell r="C92" t="str">
            <v>Egremont</v>
          </cell>
          <cell r="D92">
            <v>2004</v>
          </cell>
          <cell r="E92">
            <v>0</v>
          </cell>
          <cell r="F92">
            <v>0</v>
          </cell>
          <cell r="G92" t="str">
            <v>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/>
          <cell r="M92">
            <v>0</v>
          </cell>
          <cell r="N92" t="str">
            <v>N/A</v>
          </cell>
          <cell r="O92" t="str">
            <v>manual</v>
          </cell>
          <cell r="P92"/>
          <cell r="Q92">
            <v>0</v>
          </cell>
        </row>
        <row r="93">
          <cell r="C93" t="str">
            <v>Erving</v>
          </cell>
          <cell r="D93">
            <v>2004</v>
          </cell>
          <cell r="E93">
            <v>0</v>
          </cell>
          <cell r="F93">
            <v>0</v>
          </cell>
          <cell r="G93" t="str">
            <v>N/A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/>
          <cell r="M93">
            <v>0</v>
          </cell>
          <cell r="N93" t="str">
            <v>N/A</v>
          </cell>
          <cell r="O93" t="str">
            <v>manual</v>
          </cell>
          <cell r="P93"/>
          <cell r="Q93">
            <v>0</v>
          </cell>
        </row>
        <row r="94">
          <cell r="C94" t="str">
            <v>Essex</v>
          </cell>
          <cell r="D94">
            <v>2004</v>
          </cell>
          <cell r="E94">
            <v>0</v>
          </cell>
          <cell r="F94">
            <v>0</v>
          </cell>
          <cell r="G94" t="str">
            <v>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/>
          <cell r="M94">
            <v>0</v>
          </cell>
          <cell r="N94" t="str">
            <v>N/A</v>
          </cell>
          <cell r="O94" t="str">
            <v>manual</v>
          </cell>
          <cell r="P94"/>
          <cell r="Q94">
            <v>0</v>
          </cell>
        </row>
        <row r="95">
          <cell r="C95" t="str">
            <v>Everett</v>
          </cell>
          <cell r="D95">
            <v>2004</v>
          </cell>
          <cell r="E95">
            <v>0</v>
          </cell>
          <cell r="F95">
            <v>0</v>
          </cell>
          <cell r="G95" t="str">
            <v>N/A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/>
          <cell r="M95">
            <v>0</v>
          </cell>
          <cell r="N95" t="str">
            <v>N/A</v>
          </cell>
          <cell r="O95" t="str">
            <v>manual</v>
          </cell>
          <cell r="P95"/>
          <cell r="Q95">
            <v>0</v>
          </cell>
        </row>
        <row r="96">
          <cell r="C96" t="str">
            <v>Fairhaven</v>
          </cell>
          <cell r="D96">
            <v>2004</v>
          </cell>
          <cell r="E96">
            <v>0</v>
          </cell>
          <cell r="F96">
            <v>0</v>
          </cell>
          <cell r="G96" t="str">
            <v>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/>
          <cell r="M96">
            <v>0</v>
          </cell>
          <cell r="N96" t="str">
            <v>N/A</v>
          </cell>
          <cell r="O96" t="str">
            <v>manual</v>
          </cell>
          <cell r="P96"/>
          <cell r="Q96">
            <v>0</v>
          </cell>
        </row>
        <row r="97">
          <cell r="C97" t="str">
            <v>Fall River</v>
          </cell>
          <cell r="D97">
            <v>2004</v>
          </cell>
          <cell r="E97">
            <v>0</v>
          </cell>
          <cell r="F97">
            <v>0</v>
          </cell>
          <cell r="G97" t="str">
            <v>N/A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/>
          <cell r="M97">
            <v>0</v>
          </cell>
          <cell r="N97" t="str">
            <v>N/A</v>
          </cell>
          <cell r="O97" t="str">
            <v>manual</v>
          </cell>
          <cell r="P97"/>
          <cell r="Q97">
            <v>0</v>
          </cell>
        </row>
        <row r="98">
          <cell r="C98" t="str">
            <v>Falmouth</v>
          </cell>
          <cell r="D98">
            <v>2004</v>
          </cell>
          <cell r="E98">
            <v>0</v>
          </cell>
          <cell r="F98">
            <v>0</v>
          </cell>
          <cell r="G98" t="str">
            <v>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/>
          <cell r="M98">
            <v>0</v>
          </cell>
          <cell r="N98" t="str">
            <v>N/A</v>
          </cell>
          <cell r="O98" t="str">
            <v>manual</v>
          </cell>
          <cell r="P98"/>
          <cell r="Q98">
            <v>0</v>
          </cell>
        </row>
        <row r="99">
          <cell r="C99" t="str">
            <v>Fitchburg</v>
          </cell>
          <cell r="D99">
            <v>2004</v>
          </cell>
          <cell r="E99">
            <v>0</v>
          </cell>
          <cell r="F99">
            <v>0</v>
          </cell>
          <cell r="G99" t="str">
            <v>N/A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/>
          <cell r="M99">
            <v>0</v>
          </cell>
          <cell r="N99" t="str">
            <v>N/A</v>
          </cell>
          <cell r="O99" t="str">
            <v>manual</v>
          </cell>
          <cell r="P99"/>
          <cell r="Q99">
            <v>0</v>
          </cell>
        </row>
        <row r="100">
          <cell r="C100" t="str">
            <v>Florida</v>
          </cell>
          <cell r="D100">
            <v>2004</v>
          </cell>
          <cell r="E100">
            <v>0</v>
          </cell>
          <cell r="F100">
            <v>0</v>
          </cell>
          <cell r="G100" t="str">
            <v>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/>
          <cell r="M100">
            <v>0</v>
          </cell>
          <cell r="N100" t="str">
            <v>N/A</v>
          </cell>
          <cell r="O100" t="str">
            <v>manual</v>
          </cell>
          <cell r="P100"/>
          <cell r="Q100">
            <v>0</v>
          </cell>
        </row>
        <row r="101">
          <cell r="C101" t="str">
            <v>Foxborough</v>
          </cell>
          <cell r="D101">
            <v>2004</v>
          </cell>
          <cell r="E101">
            <v>0</v>
          </cell>
          <cell r="F101">
            <v>0</v>
          </cell>
          <cell r="G101" t="str">
            <v>N/A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/>
          <cell r="M101">
            <v>0</v>
          </cell>
          <cell r="N101" t="str">
            <v>N/A</v>
          </cell>
          <cell r="O101" t="str">
            <v>manual</v>
          </cell>
          <cell r="P101"/>
          <cell r="Q101">
            <v>0</v>
          </cell>
        </row>
        <row r="102">
          <cell r="C102" t="str">
            <v>Framingham</v>
          </cell>
          <cell r="D102">
            <v>2004</v>
          </cell>
          <cell r="E102">
            <v>0</v>
          </cell>
          <cell r="F102">
            <v>0</v>
          </cell>
          <cell r="G102" t="str">
            <v>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/>
          <cell r="M102">
            <v>0</v>
          </cell>
          <cell r="N102" t="str">
            <v>N/A</v>
          </cell>
          <cell r="O102" t="str">
            <v>manual</v>
          </cell>
          <cell r="P102"/>
          <cell r="Q102">
            <v>0</v>
          </cell>
        </row>
        <row r="103">
          <cell r="C103" t="str">
            <v>Franklin</v>
          </cell>
          <cell r="D103">
            <v>2004</v>
          </cell>
          <cell r="E103">
            <v>0</v>
          </cell>
          <cell r="F103">
            <v>0</v>
          </cell>
          <cell r="G103" t="str">
            <v>N/A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/>
          <cell r="M103">
            <v>0</v>
          </cell>
          <cell r="N103" t="str">
            <v>N/A</v>
          </cell>
          <cell r="O103" t="str">
            <v>manual</v>
          </cell>
          <cell r="P103"/>
          <cell r="Q103">
            <v>0</v>
          </cell>
        </row>
        <row r="104">
          <cell r="C104" t="str">
            <v>Freetown</v>
          </cell>
          <cell r="D104">
            <v>2004</v>
          </cell>
          <cell r="E104">
            <v>0</v>
          </cell>
          <cell r="F104">
            <v>0</v>
          </cell>
          <cell r="G104" t="str">
            <v>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/>
          <cell r="M104">
            <v>0</v>
          </cell>
          <cell r="N104" t="str">
            <v>N/A</v>
          </cell>
          <cell r="O104" t="str">
            <v>manual</v>
          </cell>
          <cell r="P104"/>
          <cell r="Q104">
            <v>0</v>
          </cell>
        </row>
        <row r="105">
          <cell r="C105" t="str">
            <v>Gardner</v>
          </cell>
          <cell r="D105">
            <v>2004</v>
          </cell>
          <cell r="E105">
            <v>0</v>
          </cell>
          <cell r="F105">
            <v>0</v>
          </cell>
          <cell r="G105" t="str">
            <v>N/A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/>
          <cell r="M105">
            <v>0</v>
          </cell>
          <cell r="N105" t="str">
            <v>N/A</v>
          </cell>
          <cell r="O105" t="str">
            <v>manual</v>
          </cell>
          <cell r="P105"/>
          <cell r="Q105">
            <v>0</v>
          </cell>
        </row>
        <row r="106">
          <cell r="C106" t="str">
            <v>Aquinnah</v>
          </cell>
          <cell r="D106">
            <v>2004</v>
          </cell>
          <cell r="E106">
            <v>0</v>
          </cell>
          <cell r="F106">
            <v>0</v>
          </cell>
          <cell r="G106" t="str">
            <v>N/A</v>
          </cell>
          <cell r="H106">
            <v>46140.84</v>
          </cell>
          <cell r="I106">
            <v>106.37</v>
          </cell>
          <cell r="J106">
            <v>0</v>
          </cell>
          <cell r="K106">
            <v>46034.469999999994</v>
          </cell>
          <cell r="L106"/>
          <cell r="M106">
            <v>46034.469999999994</v>
          </cell>
          <cell r="N106" t="str">
            <v>N/A</v>
          </cell>
          <cell r="O106" t="str">
            <v>manual</v>
          </cell>
          <cell r="P106"/>
          <cell r="Q106">
            <v>46034.469999999994</v>
          </cell>
        </row>
        <row r="107">
          <cell r="C107" t="str">
            <v>Georgetown</v>
          </cell>
          <cell r="D107">
            <v>2004</v>
          </cell>
          <cell r="E107">
            <v>0</v>
          </cell>
          <cell r="F107">
            <v>0</v>
          </cell>
          <cell r="G107" t="str">
            <v>N/A</v>
          </cell>
          <cell r="H107">
            <v>207695.98</v>
          </cell>
          <cell r="I107">
            <v>1878.76</v>
          </cell>
          <cell r="J107">
            <v>0</v>
          </cell>
          <cell r="K107">
            <v>205817.22</v>
          </cell>
          <cell r="L107"/>
          <cell r="M107">
            <v>205817.22</v>
          </cell>
          <cell r="N107" t="str">
            <v>N/A</v>
          </cell>
          <cell r="O107" t="str">
            <v>manual</v>
          </cell>
          <cell r="P107"/>
          <cell r="Q107">
            <v>205817.22</v>
          </cell>
        </row>
        <row r="108">
          <cell r="C108" t="str">
            <v>Gill</v>
          </cell>
          <cell r="D108">
            <v>2004</v>
          </cell>
          <cell r="E108">
            <v>0</v>
          </cell>
          <cell r="F108">
            <v>0</v>
          </cell>
          <cell r="G108" t="str">
            <v>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/>
          <cell r="M108">
            <v>0</v>
          </cell>
          <cell r="N108" t="str">
            <v>N/A</v>
          </cell>
          <cell r="O108" t="str">
            <v>manual</v>
          </cell>
          <cell r="P108"/>
          <cell r="Q108">
            <v>0</v>
          </cell>
        </row>
        <row r="109">
          <cell r="C109" t="str">
            <v>Gloucester</v>
          </cell>
          <cell r="D109">
            <v>2004</v>
          </cell>
          <cell r="E109">
            <v>0</v>
          </cell>
          <cell r="F109">
            <v>0</v>
          </cell>
          <cell r="G109" t="str">
            <v>N/A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/>
          <cell r="M109">
            <v>0</v>
          </cell>
          <cell r="N109" t="str">
            <v>N/A</v>
          </cell>
          <cell r="O109" t="str">
            <v>manual</v>
          </cell>
          <cell r="P109"/>
          <cell r="Q109">
            <v>0</v>
          </cell>
        </row>
        <row r="110">
          <cell r="C110" t="str">
            <v>Goshen</v>
          </cell>
          <cell r="D110">
            <v>2004</v>
          </cell>
          <cell r="E110">
            <v>0</v>
          </cell>
          <cell r="F110">
            <v>0</v>
          </cell>
          <cell r="G110" t="str">
            <v>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/>
          <cell r="M110">
            <v>0</v>
          </cell>
          <cell r="N110" t="str">
            <v>N/A</v>
          </cell>
          <cell r="O110" t="str">
            <v>manual</v>
          </cell>
          <cell r="P110"/>
          <cell r="Q110">
            <v>0</v>
          </cell>
        </row>
        <row r="111">
          <cell r="C111" t="str">
            <v>Gosnold</v>
          </cell>
          <cell r="D111">
            <v>2004</v>
          </cell>
          <cell r="E111">
            <v>0</v>
          </cell>
          <cell r="F111">
            <v>0</v>
          </cell>
          <cell r="G111" t="str">
            <v>N/A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/>
          <cell r="M111">
            <v>0</v>
          </cell>
          <cell r="N111" t="str">
            <v>N/A</v>
          </cell>
          <cell r="O111" t="str">
            <v>manual</v>
          </cell>
          <cell r="P111"/>
          <cell r="Q111">
            <v>0</v>
          </cell>
        </row>
        <row r="112">
          <cell r="C112" t="str">
            <v>Grafton</v>
          </cell>
          <cell r="D112">
            <v>2004</v>
          </cell>
          <cell r="E112">
            <v>0</v>
          </cell>
          <cell r="F112">
            <v>0</v>
          </cell>
          <cell r="G112" t="str">
            <v>N/A</v>
          </cell>
          <cell r="H112">
            <v>175552.02</v>
          </cell>
          <cell r="I112">
            <v>1821.35</v>
          </cell>
          <cell r="J112">
            <v>0</v>
          </cell>
          <cell r="K112">
            <v>173730.66999999998</v>
          </cell>
          <cell r="L112"/>
          <cell r="M112">
            <v>173730.66999999998</v>
          </cell>
          <cell r="N112" t="str">
            <v>N/A</v>
          </cell>
          <cell r="O112" t="str">
            <v>manual</v>
          </cell>
          <cell r="P112"/>
          <cell r="Q112">
            <v>173730.66999999998</v>
          </cell>
        </row>
        <row r="113">
          <cell r="C113" t="str">
            <v>Granby</v>
          </cell>
          <cell r="D113">
            <v>2004</v>
          </cell>
          <cell r="E113">
            <v>0</v>
          </cell>
          <cell r="F113">
            <v>0</v>
          </cell>
          <cell r="G113" t="str">
            <v>N/A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/>
          <cell r="M113">
            <v>0</v>
          </cell>
          <cell r="N113" t="str">
            <v>N/A</v>
          </cell>
          <cell r="O113" t="str">
            <v>manual</v>
          </cell>
          <cell r="P113"/>
          <cell r="Q113">
            <v>0</v>
          </cell>
        </row>
        <row r="114">
          <cell r="C114" t="str">
            <v>Granville</v>
          </cell>
          <cell r="D114">
            <v>2004</v>
          </cell>
          <cell r="E114">
            <v>0</v>
          </cell>
          <cell r="F114">
            <v>0</v>
          </cell>
          <cell r="G114" t="str">
            <v>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/>
          <cell r="M114">
            <v>0</v>
          </cell>
          <cell r="N114" t="str">
            <v>N/A</v>
          </cell>
          <cell r="O114" t="str">
            <v>manual</v>
          </cell>
          <cell r="P114"/>
          <cell r="Q114">
            <v>0</v>
          </cell>
        </row>
        <row r="115">
          <cell r="C115" t="str">
            <v>Great Barrington</v>
          </cell>
          <cell r="D115">
            <v>2004</v>
          </cell>
          <cell r="E115">
            <v>0</v>
          </cell>
          <cell r="F115">
            <v>0</v>
          </cell>
          <cell r="G115" t="str">
            <v>N/A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/>
          <cell r="M115">
            <v>0</v>
          </cell>
          <cell r="N115" t="str">
            <v>N/A</v>
          </cell>
          <cell r="O115" t="str">
            <v>manual</v>
          </cell>
          <cell r="P115"/>
          <cell r="Q115">
            <v>0</v>
          </cell>
        </row>
        <row r="116">
          <cell r="C116" t="str">
            <v>Greenfield</v>
          </cell>
          <cell r="D116">
            <v>2004</v>
          </cell>
          <cell r="E116">
            <v>0</v>
          </cell>
          <cell r="F116">
            <v>0</v>
          </cell>
          <cell r="G116" t="str">
            <v>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/>
          <cell r="M116">
            <v>0</v>
          </cell>
          <cell r="N116" t="str">
            <v>N/A</v>
          </cell>
          <cell r="O116" t="str">
            <v>manual</v>
          </cell>
          <cell r="P116"/>
          <cell r="Q116">
            <v>0</v>
          </cell>
        </row>
        <row r="117">
          <cell r="C117" t="str">
            <v>Groton</v>
          </cell>
          <cell r="D117">
            <v>2004</v>
          </cell>
          <cell r="E117">
            <v>0</v>
          </cell>
          <cell r="F117">
            <v>0</v>
          </cell>
          <cell r="G117" t="str">
            <v>N/A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/>
          <cell r="M117">
            <v>0</v>
          </cell>
          <cell r="N117" t="str">
            <v>N/A</v>
          </cell>
          <cell r="O117" t="str">
            <v>manual</v>
          </cell>
          <cell r="P117"/>
          <cell r="Q117">
            <v>0</v>
          </cell>
        </row>
        <row r="118">
          <cell r="C118" t="str">
            <v>Groveland</v>
          </cell>
          <cell r="D118">
            <v>2004</v>
          </cell>
          <cell r="E118">
            <v>0</v>
          </cell>
          <cell r="F118">
            <v>0</v>
          </cell>
          <cell r="G118" t="str">
            <v>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/>
          <cell r="M118">
            <v>0</v>
          </cell>
          <cell r="N118" t="str">
            <v>N/A</v>
          </cell>
          <cell r="O118" t="str">
            <v>manual</v>
          </cell>
          <cell r="P118"/>
          <cell r="Q118">
            <v>0</v>
          </cell>
        </row>
        <row r="119">
          <cell r="C119" t="str">
            <v>Hadley</v>
          </cell>
          <cell r="D119">
            <v>2004</v>
          </cell>
          <cell r="E119">
            <v>0</v>
          </cell>
          <cell r="F119">
            <v>0</v>
          </cell>
          <cell r="G119" t="str">
            <v>N/A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/>
          <cell r="M119">
            <v>0</v>
          </cell>
          <cell r="N119" t="str">
            <v>N/A</v>
          </cell>
          <cell r="O119" t="str">
            <v>manual</v>
          </cell>
          <cell r="P119"/>
          <cell r="Q119">
            <v>0</v>
          </cell>
        </row>
        <row r="120">
          <cell r="C120" t="str">
            <v>Halifax</v>
          </cell>
          <cell r="D120">
            <v>2004</v>
          </cell>
          <cell r="E120">
            <v>0</v>
          </cell>
          <cell r="F120">
            <v>0</v>
          </cell>
          <cell r="G120" t="str">
            <v>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/>
          <cell r="M120">
            <v>0</v>
          </cell>
          <cell r="N120" t="str">
            <v>N/A</v>
          </cell>
          <cell r="O120" t="str">
            <v>manual</v>
          </cell>
          <cell r="P120"/>
          <cell r="Q120">
            <v>0</v>
          </cell>
        </row>
        <row r="121">
          <cell r="C121" t="str">
            <v>Hamilton</v>
          </cell>
          <cell r="D121">
            <v>2004</v>
          </cell>
          <cell r="E121">
            <v>0</v>
          </cell>
          <cell r="F121">
            <v>0</v>
          </cell>
          <cell r="G121" t="str">
            <v>N/A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/>
          <cell r="M121">
            <v>0</v>
          </cell>
          <cell r="N121" t="str">
            <v>N/A</v>
          </cell>
          <cell r="O121" t="str">
            <v>manual</v>
          </cell>
          <cell r="P121"/>
          <cell r="Q121">
            <v>0</v>
          </cell>
        </row>
        <row r="122">
          <cell r="C122" t="str">
            <v>Hampden</v>
          </cell>
          <cell r="D122">
            <v>2004</v>
          </cell>
          <cell r="E122">
            <v>0</v>
          </cell>
          <cell r="F122">
            <v>0</v>
          </cell>
          <cell r="G122" t="str">
            <v>N/A</v>
          </cell>
          <cell r="H122">
            <v>31336.37</v>
          </cell>
          <cell r="I122">
            <v>219.7</v>
          </cell>
          <cell r="J122">
            <v>0</v>
          </cell>
          <cell r="K122">
            <v>31116.67</v>
          </cell>
          <cell r="L122"/>
          <cell r="M122">
            <v>31116.67</v>
          </cell>
          <cell r="N122" t="str">
            <v>N/A</v>
          </cell>
          <cell r="O122" t="str">
            <v>manual</v>
          </cell>
          <cell r="P122"/>
          <cell r="Q122">
            <v>31116.67</v>
          </cell>
        </row>
        <row r="123">
          <cell r="C123" t="str">
            <v>Hancock</v>
          </cell>
          <cell r="D123">
            <v>2004</v>
          </cell>
          <cell r="E123">
            <v>0</v>
          </cell>
          <cell r="F123">
            <v>0</v>
          </cell>
          <cell r="G123" t="str">
            <v>N/A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/>
          <cell r="M123">
            <v>0</v>
          </cell>
          <cell r="N123" t="str">
            <v>N/A</v>
          </cell>
          <cell r="O123" t="str">
            <v>manual</v>
          </cell>
          <cell r="P123"/>
          <cell r="Q123">
            <v>0</v>
          </cell>
        </row>
        <row r="124">
          <cell r="C124" t="str">
            <v>Hanover</v>
          </cell>
          <cell r="D124">
            <v>2004</v>
          </cell>
          <cell r="E124">
            <v>0</v>
          </cell>
          <cell r="F124">
            <v>0</v>
          </cell>
          <cell r="G124" t="str">
            <v>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/>
          <cell r="M124">
            <v>0</v>
          </cell>
          <cell r="N124" t="str">
            <v>N/A</v>
          </cell>
          <cell r="O124" t="str">
            <v>manual</v>
          </cell>
          <cell r="P124"/>
          <cell r="Q124">
            <v>0</v>
          </cell>
        </row>
        <row r="125">
          <cell r="C125" t="str">
            <v>Hanson</v>
          </cell>
          <cell r="D125">
            <v>2004</v>
          </cell>
          <cell r="E125">
            <v>0</v>
          </cell>
          <cell r="F125">
            <v>0</v>
          </cell>
          <cell r="G125" t="str">
            <v>N/A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/>
          <cell r="M125">
            <v>0</v>
          </cell>
          <cell r="N125" t="str">
            <v>N/A</v>
          </cell>
          <cell r="O125" t="str">
            <v>manual</v>
          </cell>
          <cell r="P125"/>
          <cell r="Q125">
            <v>0</v>
          </cell>
        </row>
        <row r="126">
          <cell r="C126" t="str">
            <v>Hardwick</v>
          </cell>
          <cell r="D126">
            <v>2004</v>
          </cell>
          <cell r="E126">
            <v>0</v>
          </cell>
          <cell r="F126">
            <v>0</v>
          </cell>
          <cell r="G126" t="str">
            <v>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/>
          <cell r="M126">
            <v>0</v>
          </cell>
          <cell r="N126" t="str">
            <v>N/A</v>
          </cell>
          <cell r="O126" t="str">
            <v>manual</v>
          </cell>
          <cell r="P126"/>
          <cell r="Q126">
            <v>0</v>
          </cell>
        </row>
        <row r="127">
          <cell r="C127" t="str">
            <v>Harvard</v>
          </cell>
          <cell r="D127">
            <v>2004</v>
          </cell>
          <cell r="E127">
            <v>0</v>
          </cell>
          <cell r="F127">
            <v>0</v>
          </cell>
          <cell r="G127" t="str">
            <v>N/A</v>
          </cell>
          <cell r="H127">
            <v>119831.29</v>
          </cell>
          <cell r="I127">
            <v>314.94</v>
          </cell>
          <cell r="J127">
            <v>0</v>
          </cell>
          <cell r="K127">
            <v>119516.34999999999</v>
          </cell>
          <cell r="L127"/>
          <cell r="M127">
            <v>119516.34999999999</v>
          </cell>
          <cell r="N127" t="str">
            <v>N/A</v>
          </cell>
          <cell r="O127" t="str">
            <v>manual</v>
          </cell>
          <cell r="P127"/>
          <cell r="Q127">
            <v>119516.34999999999</v>
          </cell>
        </row>
        <row r="128">
          <cell r="C128" t="str">
            <v>Harwich</v>
          </cell>
          <cell r="D128">
            <v>2004</v>
          </cell>
          <cell r="E128">
            <v>0</v>
          </cell>
          <cell r="F128">
            <v>0</v>
          </cell>
          <cell r="G128" t="str">
            <v>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/>
          <cell r="M128">
            <v>0</v>
          </cell>
          <cell r="N128" t="str">
            <v>N/A</v>
          </cell>
          <cell r="O128" t="str">
            <v>manual</v>
          </cell>
          <cell r="P128"/>
          <cell r="Q128">
            <v>0</v>
          </cell>
        </row>
        <row r="129">
          <cell r="C129" t="str">
            <v>Hatfield</v>
          </cell>
          <cell r="D129">
            <v>2004</v>
          </cell>
          <cell r="E129">
            <v>0</v>
          </cell>
          <cell r="F129">
            <v>0</v>
          </cell>
          <cell r="G129" t="str">
            <v>N/A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/>
          <cell r="M129">
            <v>0</v>
          </cell>
          <cell r="N129" t="str">
            <v>N/A</v>
          </cell>
          <cell r="O129" t="str">
            <v>manual</v>
          </cell>
          <cell r="P129"/>
          <cell r="Q129">
            <v>0</v>
          </cell>
        </row>
        <row r="130">
          <cell r="C130" t="str">
            <v>Haverhill</v>
          </cell>
          <cell r="D130">
            <v>2004</v>
          </cell>
          <cell r="E130">
            <v>0</v>
          </cell>
          <cell r="F130">
            <v>0</v>
          </cell>
          <cell r="G130" t="str">
            <v>N/A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/>
          <cell r="M130">
            <v>0</v>
          </cell>
          <cell r="N130" t="str">
            <v>N/A</v>
          </cell>
          <cell r="O130" t="str">
            <v>manual</v>
          </cell>
          <cell r="P130"/>
          <cell r="Q130">
            <v>0</v>
          </cell>
        </row>
        <row r="131">
          <cell r="C131" t="str">
            <v>Hawley</v>
          </cell>
          <cell r="D131">
            <v>2004</v>
          </cell>
          <cell r="E131">
            <v>0</v>
          </cell>
          <cell r="F131">
            <v>0</v>
          </cell>
          <cell r="G131" t="str">
            <v>N/A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/>
          <cell r="M131">
            <v>0</v>
          </cell>
          <cell r="N131" t="str">
            <v>N/A</v>
          </cell>
          <cell r="O131" t="str">
            <v>manual</v>
          </cell>
          <cell r="P131"/>
          <cell r="Q131">
            <v>0</v>
          </cell>
        </row>
        <row r="132">
          <cell r="C132" t="str">
            <v>Heath</v>
          </cell>
          <cell r="D132">
            <v>2004</v>
          </cell>
          <cell r="E132">
            <v>0</v>
          </cell>
          <cell r="F132">
            <v>0</v>
          </cell>
          <cell r="G132" t="str">
            <v>N/A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/>
          <cell r="M132">
            <v>0</v>
          </cell>
          <cell r="N132" t="str">
            <v>N/A</v>
          </cell>
          <cell r="O132" t="str">
            <v>manual</v>
          </cell>
          <cell r="P132"/>
          <cell r="Q132">
            <v>0</v>
          </cell>
        </row>
        <row r="133">
          <cell r="C133" t="str">
            <v>Hingham</v>
          </cell>
          <cell r="D133">
            <v>2004</v>
          </cell>
          <cell r="E133">
            <v>0</v>
          </cell>
          <cell r="F133">
            <v>0</v>
          </cell>
          <cell r="G133" t="str">
            <v>N/A</v>
          </cell>
          <cell r="H133">
            <v>498823.06</v>
          </cell>
          <cell r="I133">
            <v>15355.12</v>
          </cell>
          <cell r="J133">
            <v>0</v>
          </cell>
          <cell r="K133">
            <v>483467.94</v>
          </cell>
          <cell r="L133"/>
          <cell r="M133">
            <v>483467.94</v>
          </cell>
          <cell r="N133" t="str">
            <v>N/A</v>
          </cell>
          <cell r="O133" t="str">
            <v>manual</v>
          </cell>
          <cell r="P133"/>
          <cell r="Q133">
            <v>483467.94</v>
          </cell>
        </row>
        <row r="134">
          <cell r="C134" t="str">
            <v>Hinsdale</v>
          </cell>
          <cell r="D134">
            <v>2004</v>
          </cell>
          <cell r="E134">
            <v>0</v>
          </cell>
          <cell r="F134">
            <v>0</v>
          </cell>
          <cell r="G134" t="str">
            <v>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/>
          <cell r="M134">
            <v>0</v>
          </cell>
          <cell r="N134" t="str">
            <v>N/A</v>
          </cell>
          <cell r="O134" t="str">
            <v>manual</v>
          </cell>
          <cell r="P134"/>
          <cell r="Q134">
            <v>0</v>
          </cell>
        </row>
        <row r="135">
          <cell r="C135" t="str">
            <v>Holbrook</v>
          </cell>
          <cell r="D135">
            <v>2004</v>
          </cell>
          <cell r="E135">
            <v>0</v>
          </cell>
          <cell r="F135">
            <v>0</v>
          </cell>
          <cell r="G135" t="str">
            <v>N/A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/>
          <cell r="M135">
            <v>0</v>
          </cell>
          <cell r="N135" t="str">
            <v>N/A</v>
          </cell>
          <cell r="O135" t="str">
            <v>manual</v>
          </cell>
          <cell r="P135"/>
          <cell r="Q135">
            <v>0</v>
          </cell>
        </row>
        <row r="136">
          <cell r="C136" t="str">
            <v>Holden</v>
          </cell>
          <cell r="D136">
            <v>2004</v>
          </cell>
          <cell r="E136">
            <v>0</v>
          </cell>
          <cell r="F136">
            <v>0</v>
          </cell>
          <cell r="G136" t="str">
            <v>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/>
          <cell r="M136">
            <v>0</v>
          </cell>
          <cell r="N136" t="str">
            <v>N/A</v>
          </cell>
          <cell r="O136" t="str">
            <v>manual</v>
          </cell>
          <cell r="P136"/>
          <cell r="Q136">
            <v>0</v>
          </cell>
        </row>
        <row r="137">
          <cell r="C137" t="str">
            <v>Holland</v>
          </cell>
          <cell r="D137">
            <v>2004</v>
          </cell>
          <cell r="E137">
            <v>0</v>
          </cell>
          <cell r="F137">
            <v>0</v>
          </cell>
          <cell r="G137" t="str">
            <v>N/A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/>
          <cell r="M137">
            <v>0</v>
          </cell>
          <cell r="N137" t="str">
            <v>N/A</v>
          </cell>
          <cell r="O137" t="str">
            <v>manual</v>
          </cell>
          <cell r="P137"/>
          <cell r="Q137">
            <v>0</v>
          </cell>
        </row>
        <row r="138">
          <cell r="C138" t="str">
            <v>Holliston</v>
          </cell>
          <cell r="D138">
            <v>2004</v>
          </cell>
          <cell r="E138">
            <v>0</v>
          </cell>
          <cell r="F138">
            <v>0</v>
          </cell>
          <cell r="G138" t="str">
            <v>N/A</v>
          </cell>
          <cell r="H138">
            <v>272099.32</v>
          </cell>
          <cell r="I138">
            <v>2360</v>
          </cell>
          <cell r="J138">
            <v>0</v>
          </cell>
          <cell r="K138">
            <v>269739.32</v>
          </cell>
          <cell r="L138"/>
          <cell r="M138">
            <v>269739.32</v>
          </cell>
          <cell r="N138" t="str">
            <v>N/A</v>
          </cell>
          <cell r="O138" t="str">
            <v>manual</v>
          </cell>
          <cell r="P138"/>
          <cell r="Q138">
            <v>269739.32</v>
          </cell>
        </row>
        <row r="139">
          <cell r="C139" t="str">
            <v>Holyoke</v>
          </cell>
          <cell r="D139">
            <v>2004</v>
          </cell>
          <cell r="E139">
            <v>0</v>
          </cell>
          <cell r="F139">
            <v>0</v>
          </cell>
          <cell r="G139" t="str">
            <v>N/A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/>
          <cell r="M139">
            <v>0</v>
          </cell>
          <cell r="N139" t="str">
            <v>N/A</v>
          </cell>
          <cell r="O139" t="str">
            <v>manual</v>
          </cell>
          <cell r="P139"/>
          <cell r="Q139">
            <v>0</v>
          </cell>
        </row>
        <row r="140">
          <cell r="C140" t="str">
            <v>Hopedale</v>
          </cell>
          <cell r="D140">
            <v>2004</v>
          </cell>
          <cell r="E140">
            <v>0</v>
          </cell>
          <cell r="F140">
            <v>0</v>
          </cell>
          <cell r="G140" t="str">
            <v>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/>
          <cell r="M140">
            <v>0</v>
          </cell>
          <cell r="N140" t="str">
            <v>N/A</v>
          </cell>
          <cell r="O140" t="str">
            <v>manual</v>
          </cell>
          <cell r="P140"/>
          <cell r="Q140">
            <v>0</v>
          </cell>
        </row>
        <row r="141">
          <cell r="C141" t="str">
            <v>Hopkinton</v>
          </cell>
          <cell r="D141">
            <v>2004</v>
          </cell>
          <cell r="E141">
            <v>0</v>
          </cell>
          <cell r="F141">
            <v>0</v>
          </cell>
          <cell r="G141" t="str">
            <v>N/A</v>
          </cell>
          <cell r="H141">
            <v>514819.01</v>
          </cell>
          <cell r="I141">
            <v>1389.83</v>
          </cell>
          <cell r="J141">
            <v>0</v>
          </cell>
          <cell r="K141">
            <v>513429.18</v>
          </cell>
          <cell r="L141"/>
          <cell r="M141">
            <v>513429.18</v>
          </cell>
          <cell r="N141" t="str">
            <v>N/A</v>
          </cell>
          <cell r="O141" t="str">
            <v>manual</v>
          </cell>
          <cell r="P141"/>
          <cell r="Q141">
            <v>513429.18</v>
          </cell>
        </row>
        <row r="142">
          <cell r="C142" t="str">
            <v>Hubbardston</v>
          </cell>
          <cell r="D142">
            <v>2004</v>
          </cell>
          <cell r="E142">
            <v>0</v>
          </cell>
          <cell r="F142">
            <v>0</v>
          </cell>
          <cell r="G142" t="str">
            <v>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/>
          <cell r="M142">
            <v>0</v>
          </cell>
          <cell r="N142" t="str">
            <v>N/A</v>
          </cell>
          <cell r="O142" t="str">
            <v>manual</v>
          </cell>
          <cell r="P142"/>
          <cell r="Q142">
            <v>0</v>
          </cell>
        </row>
        <row r="143">
          <cell r="C143" t="str">
            <v>Hudson</v>
          </cell>
          <cell r="D143">
            <v>2004</v>
          </cell>
          <cell r="E143">
            <v>0</v>
          </cell>
          <cell r="F143">
            <v>0</v>
          </cell>
          <cell r="G143" t="str">
            <v>N/A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/>
          <cell r="M143">
            <v>0</v>
          </cell>
          <cell r="N143" t="str">
            <v>N/A</v>
          </cell>
          <cell r="O143" t="str">
            <v>manual</v>
          </cell>
          <cell r="P143"/>
          <cell r="Q143">
            <v>0</v>
          </cell>
        </row>
        <row r="144">
          <cell r="C144" t="str">
            <v>Hull</v>
          </cell>
          <cell r="D144">
            <v>2004</v>
          </cell>
          <cell r="E144">
            <v>0</v>
          </cell>
          <cell r="F144">
            <v>0</v>
          </cell>
          <cell r="G144" t="str">
            <v>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/>
          <cell r="M144">
            <v>0</v>
          </cell>
          <cell r="N144" t="str">
            <v>N/A</v>
          </cell>
          <cell r="O144" t="str">
            <v>manual</v>
          </cell>
          <cell r="P144"/>
          <cell r="Q144">
            <v>0</v>
          </cell>
        </row>
        <row r="145">
          <cell r="C145" t="str">
            <v>Huntington</v>
          </cell>
          <cell r="D145">
            <v>2004</v>
          </cell>
          <cell r="E145">
            <v>0</v>
          </cell>
          <cell r="F145">
            <v>0</v>
          </cell>
          <cell r="G145" t="str">
            <v>N/A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/>
          <cell r="M145">
            <v>0</v>
          </cell>
          <cell r="N145" t="str">
            <v>N/A</v>
          </cell>
          <cell r="O145" t="str">
            <v>manual</v>
          </cell>
          <cell r="P145"/>
          <cell r="Q145">
            <v>0</v>
          </cell>
        </row>
        <row r="146">
          <cell r="C146" t="str">
            <v>Ipswich</v>
          </cell>
          <cell r="D146">
            <v>2004</v>
          </cell>
          <cell r="E146">
            <v>0</v>
          </cell>
          <cell r="F146">
            <v>0</v>
          </cell>
          <cell r="G146" t="str">
            <v>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/>
          <cell r="M146">
            <v>0</v>
          </cell>
          <cell r="N146" t="str">
            <v>N/A</v>
          </cell>
          <cell r="O146" t="str">
            <v>manual</v>
          </cell>
          <cell r="P146"/>
          <cell r="Q146">
            <v>0</v>
          </cell>
        </row>
        <row r="147">
          <cell r="C147" t="str">
            <v>Kingston</v>
          </cell>
          <cell r="D147">
            <v>2004</v>
          </cell>
          <cell r="E147">
            <v>0</v>
          </cell>
          <cell r="F147">
            <v>0</v>
          </cell>
          <cell r="G147" t="str">
            <v>N/A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/>
          <cell r="M147">
            <v>0</v>
          </cell>
          <cell r="N147" t="str">
            <v>N/A</v>
          </cell>
          <cell r="O147" t="str">
            <v>manual</v>
          </cell>
          <cell r="P147"/>
          <cell r="Q147">
            <v>0</v>
          </cell>
        </row>
        <row r="148">
          <cell r="C148" t="str">
            <v>Lakeville</v>
          </cell>
          <cell r="D148">
            <v>2004</v>
          </cell>
          <cell r="E148">
            <v>0</v>
          </cell>
          <cell r="F148">
            <v>0</v>
          </cell>
          <cell r="G148" t="str">
            <v>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/>
          <cell r="M148">
            <v>0</v>
          </cell>
          <cell r="N148" t="str">
            <v>N/A</v>
          </cell>
          <cell r="O148" t="str">
            <v>manual</v>
          </cell>
          <cell r="P148"/>
          <cell r="Q148">
            <v>0</v>
          </cell>
        </row>
        <row r="149">
          <cell r="C149" t="str">
            <v>Lancaster</v>
          </cell>
          <cell r="D149">
            <v>2004</v>
          </cell>
          <cell r="E149">
            <v>0</v>
          </cell>
          <cell r="F149">
            <v>0</v>
          </cell>
          <cell r="G149" t="str">
            <v>N/A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/>
          <cell r="M149">
            <v>0</v>
          </cell>
          <cell r="N149" t="str">
            <v>N/A</v>
          </cell>
          <cell r="O149" t="str">
            <v>manual</v>
          </cell>
          <cell r="P149"/>
          <cell r="Q149">
            <v>0</v>
          </cell>
        </row>
        <row r="150">
          <cell r="C150" t="str">
            <v>Lanesborough</v>
          </cell>
          <cell r="D150">
            <v>2004</v>
          </cell>
          <cell r="E150">
            <v>0</v>
          </cell>
          <cell r="F150">
            <v>0</v>
          </cell>
          <cell r="G150" t="str">
            <v>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/>
          <cell r="M150">
            <v>0</v>
          </cell>
          <cell r="N150" t="str">
            <v>N/A</v>
          </cell>
          <cell r="O150" t="str">
            <v>manual</v>
          </cell>
          <cell r="P150"/>
          <cell r="Q150">
            <v>0</v>
          </cell>
        </row>
        <row r="151">
          <cell r="C151" t="str">
            <v>Lawrence</v>
          </cell>
          <cell r="D151">
            <v>2004</v>
          </cell>
          <cell r="E151">
            <v>0</v>
          </cell>
          <cell r="F151">
            <v>0</v>
          </cell>
          <cell r="G151" t="str">
            <v>N/A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/>
          <cell r="M151">
            <v>0</v>
          </cell>
          <cell r="N151" t="str">
            <v>N/A</v>
          </cell>
          <cell r="O151" t="str">
            <v>manual</v>
          </cell>
          <cell r="P151"/>
          <cell r="Q151">
            <v>0</v>
          </cell>
        </row>
        <row r="152">
          <cell r="C152" t="str">
            <v>Lee</v>
          </cell>
          <cell r="D152">
            <v>2004</v>
          </cell>
          <cell r="E152">
            <v>0</v>
          </cell>
          <cell r="F152">
            <v>0</v>
          </cell>
          <cell r="G152" t="str">
            <v>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/>
          <cell r="M152">
            <v>0</v>
          </cell>
          <cell r="N152" t="str">
            <v>N/A</v>
          </cell>
          <cell r="O152" t="str">
            <v>manual</v>
          </cell>
          <cell r="P152"/>
          <cell r="Q152">
            <v>0</v>
          </cell>
        </row>
        <row r="153">
          <cell r="C153" t="str">
            <v>Leicester</v>
          </cell>
          <cell r="D153">
            <v>2004</v>
          </cell>
          <cell r="E153">
            <v>0</v>
          </cell>
          <cell r="F153">
            <v>0</v>
          </cell>
          <cell r="G153" t="str">
            <v>N/A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/>
          <cell r="M153">
            <v>0</v>
          </cell>
          <cell r="N153" t="str">
            <v>N/A</v>
          </cell>
          <cell r="O153" t="str">
            <v>manual</v>
          </cell>
          <cell r="P153"/>
          <cell r="Q153">
            <v>0</v>
          </cell>
        </row>
        <row r="154">
          <cell r="C154" t="str">
            <v>Lenox</v>
          </cell>
          <cell r="D154">
            <v>2004</v>
          </cell>
          <cell r="E154">
            <v>0</v>
          </cell>
          <cell r="F154">
            <v>0</v>
          </cell>
          <cell r="G154" t="str">
            <v>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/>
          <cell r="M154">
            <v>0</v>
          </cell>
          <cell r="N154" t="str">
            <v>N/A</v>
          </cell>
          <cell r="O154" t="str">
            <v>manual</v>
          </cell>
          <cell r="P154"/>
          <cell r="Q154">
            <v>0</v>
          </cell>
        </row>
        <row r="155">
          <cell r="C155" t="str">
            <v>Leominster</v>
          </cell>
          <cell r="D155">
            <v>2004</v>
          </cell>
          <cell r="E155">
            <v>0</v>
          </cell>
          <cell r="F155">
            <v>0</v>
          </cell>
          <cell r="G155" t="str">
            <v>N/A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/>
          <cell r="M155">
            <v>0</v>
          </cell>
          <cell r="N155" t="str">
            <v>N/A</v>
          </cell>
          <cell r="O155" t="str">
            <v>manual</v>
          </cell>
          <cell r="P155"/>
          <cell r="Q155">
            <v>0</v>
          </cell>
        </row>
        <row r="156">
          <cell r="C156" t="str">
            <v>Leverett</v>
          </cell>
          <cell r="D156">
            <v>2004</v>
          </cell>
          <cell r="E156">
            <v>0</v>
          </cell>
          <cell r="F156">
            <v>0</v>
          </cell>
          <cell r="G156" t="str">
            <v>N/A</v>
          </cell>
          <cell r="H156">
            <v>47891.15</v>
          </cell>
          <cell r="I156">
            <v>369.2</v>
          </cell>
          <cell r="J156">
            <v>0</v>
          </cell>
          <cell r="K156">
            <v>47521.950000000004</v>
          </cell>
          <cell r="L156"/>
          <cell r="M156">
            <v>47521.950000000004</v>
          </cell>
          <cell r="N156" t="str">
            <v>N/A</v>
          </cell>
          <cell r="O156" t="str">
            <v>manual</v>
          </cell>
          <cell r="P156"/>
          <cell r="Q156">
            <v>47521.950000000004</v>
          </cell>
        </row>
        <row r="157">
          <cell r="C157" t="str">
            <v>Lexington</v>
          </cell>
          <cell r="D157">
            <v>2004</v>
          </cell>
          <cell r="E157">
            <v>0</v>
          </cell>
          <cell r="F157">
            <v>0</v>
          </cell>
          <cell r="G157" t="str">
            <v>N/A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/>
          <cell r="M157">
            <v>0</v>
          </cell>
          <cell r="N157" t="str">
            <v>N/A</v>
          </cell>
          <cell r="O157" t="str">
            <v>manual</v>
          </cell>
          <cell r="P157"/>
          <cell r="Q157">
            <v>0</v>
          </cell>
        </row>
        <row r="158">
          <cell r="C158" t="str">
            <v>Leyden</v>
          </cell>
          <cell r="D158">
            <v>2004</v>
          </cell>
          <cell r="E158">
            <v>0</v>
          </cell>
          <cell r="F158">
            <v>0</v>
          </cell>
          <cell r="G158" t="str">
            <v>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/>
          <cell r="M158">
            <v>0</v>
          </cell>
          <cell r="N158" t="str">
            <v>N/A</v>
          </cell>
          <cell r="O158" t="str">
            <v>manual</v>
          </cell>
          <cell r="P158"/>
          <cell r="Q158">
            <v>0</v>
          </cell>
        </row>
        <row r="159">
          <cell r="C159" t="str">
            <v>Lincoln</v>
          </cell>
          <cell r="D159">
            <v>2004</v>
          </cell>
          <cell r="E159">
            <v>0</v>
          </cell>
          <cell r="F159">
            <v>0</v>
          </cell>
          <cell r="G159" t="str">
            <v>N/A</v>
          </cell>
          <cell r="H159">
            <v>221684.55</v>
          </cell>
          <cell r="I159">
            <v>805.65</v>
          </cell>
          <cell r="J159">
            <v>0</v>
          </cell>
          <cell r="K159">
            <v>220878.9</v>
          </cell>
          <cell r="L159"/>
          <cell r="M159">
            <v>220878.9</v>
          </cell>
          <cell r="N159" t="str">
            <v>N/A</v>
          </cell>
          <cell r="O159" t="str">
            <v>manual</v>
          </cell>
          <cell r="P159"/>
          <cell r="Q159">
            <v>220878.9</v>
          </cell>
        </row>
        <row r="160">
          <cell r="C160" t="str">
            <v>Littleton</v>
          </cell>
          <cell r="D160">
            <v>2004</v>
          </cell>
          <cell r="E160">
            <v>0</v>
          </cell>
          <cell r="F160">
            <v>0</v>
          </cell>
          <cell r="G160" t="str">
            <v>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/>
          <cell r="M160">
            <v>0</v>
          </cell>
          <cell r="N160" t="str">
            <v>N/A</v>
          </cell>
          <cell r="O160" t="str">
            <v>manual</v>
          </cell>
          <cell r="P160"/>
          <cell r="Q160">
            <v>0</v>
          </cell>
        </row>
        <row r="161">
          <cell r="C161" t="str">
            <v>Longmeadow</v>
          </cell>
          <cell r="D161">
            <v>2004</v>
          </cell>
          <cell r="E161">
            <v>0</v>
          </cell>
          <cell r="F161">
            <v>0</v>
          </cell>
          <cell r="G161" t="str">
            <v>N/A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/>
          <cell r="M161">
            <v>0</v>
          </cell>
          <cell r="N161" t="str">
            <v>N/A</v>
          </cell>
          <cell r="O161" t="str">
            <v>manual</v>
          </cell>
          <cell r="P161"/>
          <cell r="Q161">
            <v>0</v>
          </cell>
        </row>
        <row r="162">
          <cell r="C162" t="str">
            <v>Lowell</v>
          </cell>
          <cell r="D162">
            <v>2004</v>
          </cell>
          <cell r="E162">
            <v>0</v>
          </cell>
          <cell r="F162">
            <v>0</v>
          </cell>
          <cell r="G162" t="str">
            <v>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/>
          <cell r="M162">
            <v>0</v>
          </cell>
          <cell r="N162" t="str">
            <v>N/A</v>
          </cell>
          <cell r="O162" t="str">
            <v>manual</v>
          </cell>
          <cell r="P162"/>
          <cell r="Q162">
            <v>0</v>
          </cell>
        </row>
        <row r="163">
          <cell r="C163" t="str">
            <v>Ludlow</v>
          </cell>
          <cell r="D163">
            <v>2004</v>
          </cell>
          <cell r="E163">
            <v>0</v>
          </cell>
          <cell r="F163">
            <v>0</v>
          </cell>
          <cell r="G163" t="str">
            <v>N/A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/>
          <cell r="M163">
            <v>0</v>
          </cell>
          <cell r="N163" t="str">
            <v>N/A</v>
          </cell>
          <cell r="O163" t="str">
            <v>manual</v>
          </cell>
          <cell r="P163"/>
          <cell r="Q163">
            <v>0</v>
          </cell>
        </row>
        <row r="164">
          <cell r="C164" t="str">
            <v>Lunenburg</v>
          </cell>
          <cell r="D164">
            <v>2004</v>
          </cell>
          <cell r="E164">
            <v>0</v>
          </cell>
          <cell r="F164">
            <v>0</v>
          </cell>
          <cell r="G164" t="str">
            <v>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/>
          <cell r="M164">
            <v>0</v>
          </cell>
          <cell r="N164" t="str">
            <v>N/A</v>
          </cell>
          <cell r="O164" t="str">
            <v>manual</v>
          </cell>
          <cell r="P164"/>
          <cell r="Q164">
            <v>0</v>
          </cell>
        </row>
        <row r="165">
          <cell r="C165" t="str">
            <v>Lynn</v>
          </cell>
          <cell r="D165">
            <v>2004</v>
          </cell>
          <cell r="E165">
            <v>0</v>
          </cell>
          <cell r="F165">
            <v>0</v>
          </cell>
          <cell r="G165" t="str">
            <v>N/A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/>
          <cell r="M165">
            <v>0</v>
          </cell>
          <cell r="N165" t="str">
            <v>N/A</v>
          </cell>
          <cell r="O165" t="str">
            <v>manual</v>
          </cell>
          <cell r="P165"/>
          <cell r="Q165">
            <v>0</v>
          </cell>
        </row>
        <row r="166">
          <cell r="C166" t="str">
            <v>Lynnfield</v>
          </cell>
          <cell r="D166">
            <v>2004</v>
          </cell>
          <cell r="E166">
            <v>0</v>
          </cell>
          <cell r="F166">
            <v>0</v>
          </cell>
          <cell r="G166" t="str">
            <v>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/>
          <cell r="M166">
            <v>0</v>
          </cell>
          <cell r="N166" t="str">
            <v>N/A</v>
          </cell>
          <cell r="O166" t="str">
            <v>manual</v>
          </cell>
          <cell r="P166"/>
          <cell r="Q166">
            <v>0</v>
          </cell>
        </row>
        <row r="167">
          <cell r="C167" t="str">
            <v>Malden</v>
          </cell>
          <cell r="D167">
            <v>2004</v>
          </cell>
          <cell r="E167">
            <v>0</v>
          </cell>
          <cell r="F167">
            <v>0</v>
          </cell>
          <cell r="G167" t="str">
            <v>N/A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/>
          <cell r="M167">
            <v>0</v>
          </cell>
          <cell r="N167" t="str">
            <v>N/A</v>
          </cell>
          <cell r="O167" t="str">
            <v>manual</v>
          </cell>
          <cell r="P167"/>
          <cell r="Q167">
            <v>0</v>
          </cell>
        </row>
        <row r="168">
          <cell r="C168" t="str">
            <v>Manchester By The Sea</v>
          </cell>
          <cell r="D168">
            <v>2004</v>
          </cell>
          <cell r="E168">
            <v>0</v>
          </cell>
          <cell r="F168">
            <v>0</v>
          </cell>
          <cell r="G168" t="str">
            <v>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/>
          <cell r="M168">
            <v>0</v>
          </cell>
          <cell r="N168" t="str">
            <v>N/A</v>
          </cell>
          <cell r="O168" t="str">
            <v>manual</v>
          </cell>
          <cell r="P168"/>
          <cell r="Q168">
            <v>0</v>
          </cell>
        </row>
        <row r="169">
          <cell r="C169" t="str">
            <v>Mansfield</v>
          </cell>
          <cell r="D169">
            <v>2004</v>
          </cell>
          <cell r="E169">
            <v>0</v>
          </cell>
          <cell r="F169">
            <v>0</v>
          </cell>
          <cell r="G169" t="str">
            <v>N/A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/>
          <cell r="M169">
            <v>0</v>
          </cell>
          <cell r="N169" t="str">
            <v>N/A</v>
          </cell>
          <cell r="O169" t="str">
            <v>manual</v>
          </cell>
          <cell r="P169"/>
          <cell r="Q169">
            <v>0</v>
          </cell>
        </row>
        <row r="170">
          <cell r="C170" t="str">
            <v>Marblehead</v>
          </cell>
          <cell r="D170">
            <v>2004</v>
          </cell>
          <cell r="E170">
            <v>0</v>
          </cell>
          <cell r="F170">
            <v>0</v>
          </cell>
          <cell r="G170" t="str">
            <v>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/>
          <cell r="M170">
            <v>0</v>
          </cell>
          <cell r="N170" t="str">
            <v>N/A</v>
          </cell>
          <cell r="O170" t="str">
            <v>manual</v>
          </cell>
          <cell r="P170"/>
          <cell r="Q170">
            <v>0</v>
          </cell>
        </row>
        <row r="171">
          <cell r="C171" t="str">
            <v>Marion</v>
          </cell>
          <cell r="D171">
            <v>2004</v>
          </cell>
          <cell r="E171">
            <v>0</v>
          </cell>
          <cell r="F171">
            <v>0</v>
          </cell>
          <cell r="G171" t="str">
            <v>N/A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/>
          <cell r="M171">
            <v>0</v>
          </cell>
          <cell r="N171" t="str">
            <v>N/A</v>
          </cell>
          <cell r="O171" t="str">
            <v>manual</v>
          </cell>
          <cell r="P171"/>
          <cell r="Q171">
            <v>0</v>
          </cell>
        </row>
        <row r="172">
          <cell r="C172" t="str">
            <v>Marlborough</v>
          </cell>
          <cell r="D172">
            <v>2004</v>
          </cell>
          <cell r="E172">
            <v>0</v>
          </cell>
          <cell r="F172">
            <v>0</v>
          </cell>
          <cell r="G172" t="str">
            <v>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/>
          <cell r="M172">
            <v>0</v>
          </cell>
          <cell r="N172" t="str">
            <v>N/A</v>
          </cell>
          <cell r="O172" t="str">
            <v>manual</v>
          </cell>
          <cell r="P172"/>
          <cell r="Q172">
            <v>0</v>
          </cell>
        </row>
        <row r="173">
          <cell r="C173" t="str">
            <v>Marshfield</v>
          </cell>
          <cell r="D173">
            <v>2004</v>
          </cell>
          <cell r="E173">
            <v>0</v>
          </cell>
          <cell r="F173">
            <v>0</v>
          </cell>
          <cell r="G173" t="str">
            <v>N/A</v>
          </cell>
          <cell r="H173">
            <v>726282.11</v>
          </cell>
          <cell r="I173">
            <v>20440.43</v>
          </cell>
          <cell r="J173">
            <v>0</v>
          </cell>
          <cell r="K173">
            <v>705841.67999999993</v>
          </cell>
          <cell r="L173"/>
          <cell r="M173">
            <v>705841.67999999993</v>
          </cell>
          <cell r="N173" t="str">
            <v>N/A</v>
          </cell>
          <cell r="O173" t="str">
            <v>manual</v>
          </cell>
          <cell r="P173"/>
          <cell r="Q173">
            <v>705841.67999999993</v>
          </cell>
        </row>
        <row r="174">
          <cell r="C174" t="str">
            <v>Mashpee</v>
          </cell>
          <cell r="D174">
            <v>2004</v>
          </cell>
          <cell r="E174">
            <v>0</v>
          </cell>
          <cell r="F174">
            <v>0</v>
          </cell>
          <cell r="G174" t="str">
            <v>N/A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/>
          <cell r="M174">
            <v>0</v>
          </cell>
          <cell r="N174" t="str">
            <v>N/A</v>
          </cell>
          <cell r="O174" t="str">
            <v>manual</v>
          </cell>
          <cell r="P174"/>
          <cell r="Q174">
            <v>0</v>
          </cell>
        </row>
        <row r="175">
          <cell r="C175" t="str">
            <v>Mattapoisett</v>
          </cell>
          <cell r="D175">
            <v>2004</v>
          </cell>
          <cell r="E175">
            <v>0</v>
          </cell>
          <cell r="F175">
            <v>0</v>
          </cell>
          <cell r="G175" t="str">
            <v>N/A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/>
          <cell r="M175">
            <v>0</v>
          </cell>
          <cell r="N175" t="str">
            <v>N/A</v>
          </cell>
          <cell r="O175" t="str">
            <v>manual</v>
          </cell>
          <cell r="P175"/>
          <cell r="Q175">
            <v>0</v>
          </cell>
        </row>
        <row r="176">
          <cell r="C176" t="str">
            <v>Maynard</v>
          </cell>
          <cell r="D176">
            <v>2004</v>
          </cell>
          <cell r="E176">
            <v>0</v>
          </cell>
          <cell r="F176">
            <v>0</v>
          </cell>
          <cell r="G176" t="str">
            <v>N/A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/>
          <cell r="M176">
            <v>0</v>
          </cell>
          <cell r="N176" t="str">
            <v>N/A</v>
          </cell>
          <cell r="O176" t="str">
            <v>manual</v>
          </cell>
          <cell r="P176"/>
          <cell r="Q176">
            <v>0</v>
          </cell>
        </row>
        <row r="177">
          <cell r="C177" t="str">
            <v>Medfield</v>
          </cell>
          <cell r="D177">
            <v>2004</v>
          </cell>
          <cell r="E177">
            <v>0</v>
          </cell>
          <cell r="F177">
            <v>0</v>
          </cell>
          <cell r="G177" t="str">
            <v>N/A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/>
          <cell r="M177">
            <v>0</v>
          </cell>
          <cell r="N177" t="str">
            <v>N/A</v>
          </cell>
          <cell r="O177" t="str">
            <v>manual</v>
          </cell>
          <cell r="P177"/>
          <cell r="Q177">
            <v>0</v>
          </cell>
        </row>
        <row r="178">
          <cell r="C178" t="str">
            <v>Medford</v>
          </cell>
          <cell r="D178">
            <v>2004</v>
          </cell>
          <cell r="E178">
            <v>0</v>
          </cell>
          <cell r="F178">
            <v>0</v>
          </cell>
          <cell r="G178" t="str">
            <v>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/>
          <cell r="M178">
            <v>0</v>
          </cell>
          <cell r="N178" t="str">
            <v>N/A</v>
          </cell>
          <cell r="O178" t="str">
            <v>manual</v>
          </cell>
          <cell r="P178"/>
          <cell r="Q178">
            <v>0</v>
          </cell>
        </row>
        <row r="179">
          <cell r="C179" t="str">
            <v>Medway</v>
          </cell>
          <cell r="D179">
            <v>2004</v>
          </cell>
          <cell r="E179">
            <v>0</v>
          </cell>
          <cell r="F179">
            <v>0</v>
          </cell>
          <cell r="G179" t="str">
            <v>N/A</v>
          </cell>
          <cell r="H179">
            <v>393775.38</v>
          </cell>
          <cell r="I179">
            <v>3954.05</v>
          </cell>
          <cell r="J179">
            <v>0</v>
          </cell>
          <cell r="K179">
            <v>389821.33</v>
          </cell>
          <cell r="L179"/>
          <cell r="M179">
            <v>389821.33</v>
          </cell>
          <cell r="N179" t="str">
            <v>N/A</v>
          </cell>
          <cell r="O179" t="str">
            <v>manual</v>
          </cell>
          <cell r="P179"/>
          <cell r="Q179">
            <v>389821.33</v>
          </cell>
        </row>
        <row r="180">
          <cell r="C180" t="str">
            <v>Melrose</v>
          </cell>
          <cell r="D180">
            <v>2004</v>
          </cell>
          <cell r="E180">
            <v>0</v>
          </cell>
          <cell r="F180">
            <v>0</v>
          </cell>
          <cell r="G180" t="str">
            <v>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/>
          <cell r="M180">
            <v>0</v>
          </cell>
          <cell r="N180" t="str">
            <v>N/A</v>
          </cell>
          <cell r="O180" t="str">
            <v>manual</v>
          </cell>
          <cell r="P180"/>
          <cell r="Q180">
            <v>0</v>
          </cell>
        </row>
        <row r="181">
          <cell r="C181" t="str">
            <v>Mendon</v>
          </cell>
          <cell r="D181">
            <v>2004</v>
          </cell>
          <cell r="E181">
            <v>0</v>
          </cell>
          <cell r="F181">
            <v>0</v>
          </cell>
          <cell r="G181" t="str">
            <v>N/A</v>
          </cell>
          <cell r="H181">
            <v>157519.17000000001</v>
          </cell>
          <cell r="I181">
            <v>1145.5999999999999</v>
          </cell>
          <cell r="J181">
            <v>0</v>
          </cell>
          <cell r="K181">
            <v>156373.57</v>
          </cell>
          <cell r="L181"/>
          <cell r="M181">
            <v>156373.57</v>
          </cell>
          <cell r="N181" t="str">
            <v>N/A</v>
          </cell>
          <cell r="O181" t="str">
            <v>manual</v>
          </cell>
          <cell r="P181"/>
          <cell r="Q181">
            <v>156373.57</v>
          </cell>
        </row>
        <row r="182">
          <cell r="C182" t="str">
            <v>Merrimac</v>
          </cell>
          <cell r="D182">
            <v>2004</v>
          </cell>
          <cell r="E182">
            <v>0</v>
          </cell>
          <cell r="F182">
            <v>0</v>
          </cell>
          <cell r="G182" t="str">
            <v>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/>
          <cell r="M182">
            <v>0</v>
          </cell>
          <cell r="N182" t="str">
            <v>N/A</v>
          </cell>
          <cell r="O182" t="str">
            <v>manual</v>
          </cell>
          <cell r="P182"/>
          <cell r="Q182">
            <v>0</v>
          </cell>
        </row>
        <row r="183">
          <cell r="C183" t="str">
            <v>Methuen</v>
          </cell>
          <cell r="D183">
            <v>2004</v>
          </cell>
          <cell r="E183">
            <v>0</v>
          </cell>
          <cell r="F183">
            <v>0</v>
          </cell>
          <cell r="G183" t="str">
            <v>N/A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/>
          <cell r="M183">
            <v>0</v>
          </cell>
          <cell r="N183" t="str">
            <v>N/A</v>
          </cell>
          <cell r="O183" t="str">
            <v>manual</v>
          </cell>
          <cell r="P183"/>
          <cell r="Q183">
            <v>0</v>
          </cell>
        </row>
        <row r="184">
          <cell r="C184" t="str">
            <v>Middleborough</v>
          </cell>
          <cell r="D184">
            <v>2004</v>
          </cell>
          <cell r="E184">
            <v>0</v>
          </cell>
          <cell r="F184">
            <v>0</v>
          </cell>
          <cell r="G184" t="str">
            <v>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/>
          <cell r="M184">
            <v>0</v>
          </cell>
          <cell r="N184" t="str">
            <v>N/A</v>
          </cell>
          <cell r="O184" t="str">
            <v>manual</v>
          </cell>
          <cell r="P184"/>
          <cell r="Q184">
            <v>0</v>
          </cell>
        </row>
        <row r="185">
          <cell r="C185" t="str">
            <v>Middlefield</v>
          </cell>
          <cell r="D185">
            <v>2004</v>
          </cell>
          <cell r="E185">
            <v>0</v>
          </cell>
          <cell r="F185">
            <v>0</v>
          </cell>
          <cell r="G185" t="str">
            <v>N/A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/>
          <cell r="M185">
            <v>0</v>
          </cell>
          <cell r="N185" t="str">
            <v>N/A</v>
          </cell>
          <cell r="O185" t="str">
            <v>manual</v>
          </cell>
          <cell r="P185"/>
          <cell r="Q185">
            <v>0</v>
          </cell>
        </row>
        <row r="186">
          <cell r="C186" t="str">
            <v>Middleton</v>
          </cell>
          <cell r="D186">
            <v>2004</v>
          </cell>
          <cell r="E186">
            <v>0</v>
          </cell>
          <cell r="F186">
            <v>0</v>
          </cell>
          <cell r="G186" t="str">
            <v>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/>
          <cell r="M186">
            <v>0</v>
          </cell>
          <cell r="N186" t="str">
            <v>N/A</v>
          </cell>
          <cell r="O186" t="str">
            <v>manual</v>
          </cell>
          <cell r="P186"/>
          <cell r="Q186">
            <v>0</v>
          </cell>
        </row>
        <row r="187">
          <cell r="C187" t="str">
            <v>Milford</v>
          </cell>
          <cell r="D187">
            <v>2004</v>
          </cell>
          <cell r="E187">
            <v>0</v>
          </cell>
          <cell r="F187">
            <v>0</v>
          </cell>
          <cell r="G187" t="str">
            <v>N/A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/>
          <cell r="M187">
            <v>0</v>
          </cell>
          <cell r="N187" t="str">
            <v>N/A</v>
          </cell>
          <cell r="O187" t="str">
            <v>manual</v>
          </cell>
          <cell r="P187"/>
          <cell r="Q187">
            <v>0</v>
          </cell>
        </row>
        <row r="188">
          <cell r="C188" t="str">
            <v>Millbury</v>
          </cell>
          <cell r="D188">
            <v>2004</v>
          </cell>
          <cell r="E188">
            <v>0</v>
          </cell>
          <cell r="F188">
            <v>0</v>
          </cell>
          <cell r="G188" t="str">
            <v>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/>
          <cell r="M188">
            <v>0</v>
          </cell>
          <cell r="N188" t="str">
            <v>N/A</v>
          </cell>
          <cell r="O188" t="str">
            <v>manual</v>
          </cell>
          <cell r="P188"/>
          <cell r="Q188">
            <v>0</v>
          </cell>
        </row>
        <row r="189">
          <cell r="C189" t="str">
            <v>Millis</v>
          </cell>
          <cell r="D189">
            <v>2004</v>
          </cell>
          <cell r="E189">
            <v>0</v>
          </cell>
          <cell r="F189">
            <v>0</v>
          </cell>
          <cell r="G189" t="str">
            <v>N/A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/>
          <cell r="M189">
            <v>0</v>
          </cell>
          <cell r="N189" t="str">
            <v>N/A</v>
          </cell>
          <cell r="O189" t="str">
            <v>manual</v>
          </cell>
          <cell r="P189"/>
          <cell r="Q189">
            <v>0</v>
          </cell>
        </row>
        <row r="190">
          <cell r="C190" t="str">
            <v>Millville</v>
          </cell>
          <cell r="D190">
            <v>2004</v>
          </cell>
          <cell r="E190">
            <v>0</v>
          </cell>
          <cell r="F190">
            <v>0</v>
          </cell>
          <cell r="G190" t="str">
            <v>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/>
          <cell r="M190">
            <v>0</v>
          </cell>
          <cell r="N190" t="str">
            <v>N/A</v>
          </cell>
          <cell r="O190" t="str">
            <v>manual</v>
          </cell>
          <cell r="P190"/>
          <cell r="Q190">
            <v>0</v>
          </cell>
        </row>
        <row r="191">
          <cell r="C191" t="str">
            <v>Milton</v>
          </cell>
          <cell r="D191">
            <v>2004</v>
          </cell>
          <cell r="E191">
            <v>0</v>
          </cell>
          <cell r="F191">
            <v>0</v>
          </cell>
          <cell r="G191" t="str">
            <v>N/A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/>
          <cell r="M191">
            <v>0</v>
          </cell>
          <cell r="N191" t="str">
            <v>N/A</v>
          </cell>
          <cell r="O191" t="str">
            <v>manual</v>
          </cell>
          <cell r="P191"/>
          <cell r="Q191">
            <v>0</v>
          </cell>
        </row>
        <row r="192">
          <cell r="C192" t="str">
            <v>Monroe</v>
          </cell>
          <cell r="D192">
            <v>2004</v>
          </cell>
          <cell r="E192">
            <v>0</v>
          </cell>
          <cell r="F192">
            <v>0</v>
          </cell>
          <cell r="G192" t="str">
            <v>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/>
          <cell r="M192">
            <v>0</v>
          </cell>
          <cell r="N192" t="str">
            <v>N/A</v>
          </cell>
          <cell r="O192" t="str">
            <v>manual</v>
          </cell>
          <cell r="P192"/>
          <cell r="Q192">
            <v>0</v>
          </cell>
        </row>
        <row r="193">
          <cell r="C193" t="str">
            <v>Monson</v>
          </cell>
          <cell r="D193">
            <v>2004</v>
          </cell>
          <cell r="E193">
            <v>0</v>
          </cell>
          <cell r="F193">
            <v>0</v>
          </cell>
          <cell r="G193" t="str">
            <v>N/A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/>
          <cell r="M193">
            <v>0</v>
          </cell>
          <cell r="N193" t="str">
            <v>N/A</v>
          </cell>
          <cell r="O193" t="str">
            <v>manual</v>
          </cell>
          <cell r="P193"/>
          <cell r="Q193">
            <v>0</v>
          </cell>
        </row>
        <row r="194">
          <cell r="C194" t="str">
            <v>Montague</v>
          </cell>
          <cell r="D194">
            <v>2004</v>
          </cell>
          <cell r="E194">
            <v>0</v>
          </cell>
          <cell r="F194">
            <v>0</v>
          </cell>
          <cell r="G194" t="str">
            <v>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/>
          <cell r="M194">
            <v>0</v>
          </cell>
          <cell r="N194" t="str">
            <v>N/A</v>
          </cell>
          <cell r="O194" t="str">
            <v>manual</v>
          </cell>
          <cell r="P194"/>
          <cell r="Q194">
            <v>0</v>
          </cell>
        </row>
        <row r="195">
          <cell r="C195" t="str">
            <v>Monterey</v>
          </cell>
          <cell r="D195">
            <v>2004</v>
          </cell>
          <cell r="E195">
            <v>0</v>
          </cell>
          <cell r="F195">
            <v>0</v>
          </cell>
          <cell r="G195" t="str">
            <v>N/A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/>
          <cell r="M195">
            <v>0</v>
          </cell>
          <cell r="N195" t="str">
            <v>N/A</v>
          </cell>
          <cell r="O195" t="str">
            <v>manual</v>
          </cell>
          <cell r="P195"/>
          <cell r="Q195">
            <v>0</v>
          </cell>
        </row>
        <row r="196">
          <cell r="C196" t="str">
            <v>Montgomery</v>
          </cell>
          <cell r="D196">
            <v>2004</v>
          </cell>
          <cell r="E196">
            <v>0</v>
          </cell>
          <cell r="F196">
            <v>0</v>
          </cell>
          <cell r="G196" t="str">
            <v>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/>
          <cell r="M196">
            <v>0</v>
          </cell>
          <cell r="N196" t="str">
            <v>N/A</v>
          </cell>
          <cell r="O196" t="str">
            <v>manual</v>
          </cell>
          <cell r="P196"/>
          <cell r="Q196">
            <v>0</v>
          </cell>
        </row>
        <row r="197">
          <cell r="C197" t="str">
            <v>Mount Washington</v>
          </cell>
          <cell r="D197">
            <v>2004</v>
          </cell>
          <cell r="E197">
            <v>0</v>
          </cell>
          <cell r="F197">
            <v>0</v>
          </cell>
          <cell r="G197" t="str">
            <v>N/A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/>
          <cell r="M197">
            <v>0</v>
          </cell>
          <cell r="N197" t="str">
            <v>N/A</v>
          </cell>
          <cell r="O197" t="str">
            <v>manual</v>
          </cell>
          <cell r="P197"/>
          <cell r="Q197">
            <v>0</v>
          </cell>
        </row>
        <row r="198">
          <cell r="C198" t="str">
            <v>Nahant</v>
          </cell>
          <cell r="D198">
            <v>2004</v>
          </cell>
          <cell r="E198">
            <v>0</v>
          </cell>
          <cell r="F198">
            <v>0</v>
          </cell>
          <cell r="G198" t="str">
            <v>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/>
          <cell r="M198">
            <v>0</v>
          </cell>
          <cell r="N198" t="str">
            <v>N/A</v>
          </cell>
          <cell r="O198" t="str">
            <v>manual</v>
          </cell>
          <cell r="P198"/>
          <cell r="Q198">
            <v>0</v>
          </cell>
        </row>
        <row r="199">
          <cell r="C199" t="str">
            <v>Nantucket</v>
          </cell>
          <cell r="D199">
            <v>2004</v>
          </cell>
          <cell r="E199">
            <v>0</v>
          </cell>
          <cell r="F199">
            <v>0</v>
          </cell>
          <cell r="G199" t="str">
            <v>N/A</v>
          </cell>
          <cell r="H199">
            <v>1096275.98</v>
          </cell>
          <cell r="I199">
            <v>0</v>
          </cell>
          <cell r="J199">
            <v>0</v>
          </cell>
          <cell r="K199">
            <v>1096275.98</v>
          </cell>
          <cell r="L199"/>
          <cell r="M199">
            <v>1096275.98</v>
          </cell>
          <cell r="N199" t="str">
            <v>N/A</v>
          </cell>
          <cell r="O199" t="str">
            <v>manual</v>
          </cell>
          <cell r="P199"/>
          <cell r="Q199">
            <v>1096275.98</v>
          </cell>
        </row>
        <row r="200">
          <cell r="C200" t="str">
            <v>Natick</v>
          </cell>
          <cell r="D200">
            <v>2004</v>
          </cell>
          <cell r="E200">
            <v>0</v>
          </cell>
          <cell r="F200">
            <v>0</v>
          </cell>
          <cell r="G200" t="str">
            <v>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/>
          <cell r="M200">
            <v>0</v>
          </cell>
          <cell r="N200" t="str">
            <v>N/A</v>
          </cell>
          <cell r="O200" t="str">
            <v>manual</v>
          </cell>
          <cell r="P200"/>
          <cell r="Q200">
            <v>0</v>
          </cell>
        </row>
        <row r="201">
          <cell r="C201" t="str">
            <v>Needham</v>
          </cell>
          <cell r="D201">
            <v>2004</v>
          </cell>
          <cell r="E201">
            <v>0</v>
          </cell>
          <cell r="F201">
            <v>0</v>
          </cell>
          <cell r="G201" t="str">
            <v>N/A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/>
          <cell r="M201">
            <v>0</v>
          </cell>
          <cell r="N201" t="str">
            <v>N/A</v>
          </cell>
          <cell r="O201" t="str">
            <v>manual</v>
          </cell>
          <cell r="P201"/>
          <cell r="Q201">
            <v>0</v>
          </cell>
        </row>
        <row r="202">
          <cell r="C202" t="str">
            <v>New Ashford</v>
          </cell>
          <cell r="D202">
            <v>2004</v>
          </cell>
          <cell r="E202">
            <v>0</v>
          </cell>
          <cell r="F202">
            <v>0</v>
          </cell>
          <cell r="G202" t="str">
            <v>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/>
          <cell r="M202">
            <v>0</v>
          </cell>
          <cell r="N202" t="str">
            <v>N/A</v>
          </cell>
          <cell r="O202" t="str">
            <v>manual</v>
          </cell>
          <cell r="P202"/>
          <cell r="Q202">
            <v>0</v>
          </cell>
        </row>
        <row r="203">
          <cell r="C203" t="str">
            <v>New Bedford</v>
          </cell>
          <cell r="D203">
            <v>2004</v>
          </cell>
          <cell r="E203">
            <v>0</v>
          </cell>
          <cell r="F203">
            <v>0</v>
          </cell>
          <cell r="G203" t="str">
            <v>N/A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/>
          <cell r="M203">
            <v>0</v>
          </cell>
          <cell r="N203" t="str">
            <v>N/A</v>
          </cell>
          <cell r="O203" t="str">
            <v>manual</v>
          </cell>
          <cell r="P203"/>
          <cell r="Q203">
            <v>0</v>
          </cell>
        </row>
        <row r="204">
          <cell r="C204" t="str">
            <v>New Braintree</v>
          </cell>
          <cell r="D204">
            <v>2004</v>
          </cell>
          <cell r="E204">
            <v>0</v>
          </cell>
          <cell r="F204">
            <v>0</v>
          </cell>
          <cell r="G204" t="str">
            <v>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/>
          <cell r="M204">
            <v>0</v>
          </cell>
          <cell r="N204" t="str">
            <v>N/A</v>
          </cell>
          <cell r="O204" t="str">
            <v>manual</v>
          </cell>
          <cell r="P204"/>
          <cell r="Q204">
            <v>0</v>
          </cell>
        </row>
        <row r="205">
          <cell r="C205" t="str">
            <v>New Marlborough</v>
          </cell>
          <cell r="D205">
            <v>2004</v>
          </cell>
          <cell r="E205">
            <v>0</v>
          </cell>
          <cell r="F205">
            <v>0</v>
          </cell>
          <cell r="G205" t="str">
            <v>N/A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/>
          <cell r="M205">
            <v>0</v>
          </cell>
          <cell r="N205" t="str">
            <v>N/A</v>
          </cell>
          <cell r="O205" t="str">
            <v>manual</v>
          </cell>
          <cell r="P205"/>
          <cell r="Q205">
            <v>0</v>
          </cell>
        </row>
        <row r="206">
          <cell r="C206" t="str">
            <v>New Salem</v>
          </cell>
          <cell r="D206">
            <v>2004</v>
          </cell>
          <cell r="E206">
            <v>0</v>
          </cell>
          <cell r="F206">
            <v>0</v>
          </cell>
          <cell r="G206" t="str">
            <v>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/>
          <cell r="M206">
            <v>0</v>
          </cell>
          <cell r="N206" t="str">
            <v>N/A</v>
          </cell>
          <cell r="O206" t="str">
            <v>manual</v>
          </cell>
          <cell r="P206"/>
          <cell r="Q206">
            <v>0</v>
          </cell>
        </row>
        <row r="207">
          <cell r="C207" t="str">
            <v>Newbury</v>
          </cell>
          <cell r="D207">
            <v>2004</v>
          </cell>
          <cell r="E207">
            <v>0</v>
          </cell>
          <cell r="F207">
            <v>0</v>
          </cell>
          <cell r="G207" t="str">
            <v>N/A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/>
          <cell r="M207">
            <v>0</v>
          </cell>
          <cell r="N207" t="str">
            <v>N/A</v>
          </cell>
          <cell r="O207" t="str">
            <v>manual</v>
          </cell>
          <cell r="P207"/>
          <cell r="Q207">
            <v>0</v>
          </cell>
        </row>
        <row r="208">
          <cell r="C208" t="str">
            <v>Newburyport</v>
          </cell>
          <cell r="D208">
            <v>2004</v>
          </cell>
          <cell r="E208">
            <v>0</v>
          </cell>
          <cell r="F208">
            <v>0</v>
          </cell>
          <cell r="G208" t="str">
            <v>N/A</v>
          </cell>
          <cell r="H208">
            <v>413398.13</v>
          </cell>
          <cell r="I208">
            <v>17057.509999999998</v>
          </cell>
          <cell r="J208">
            <v>0</v>
          </cell>
          <cell r="K208">
            <v>396340.62</v>
          </cell>
          <cell r="L208"/>
          <cell r="M208">
            <v>396340.62</v>
          </cell>
          <cell r="N208" t="str">
            <v>N/A</v>
          </cell>
          <cell r="O208" t="str">
            <v>manual</v>
          </cell>
          <cell r="P208"/>
          <cell r="Q208">
            <v>396340.62</v>
          </cell>
        </row>
        <row r="209">
          <cell r="C209" t="str">
            <v>Newton</v>
          </cell>
          <cell r="D209">
            <v>2004</v>
          </cell>
          <cell r="E209">
            <v>0</v>
          </cell>
          <cell r="F209">
            <v>0</v>
          </cell>
          <cell r="G209" t="str">
            <v>N/A</v>
          </cell>
          <cell r="H209">
            <v>1835618.12</v>
          </cell>
          <cell r="I209">
            <v>5323.57</v>
          </cell>
          <cell r="J209">
            <v>0</v>
          </cell>
          <cell r="K209">
            <v>1830294.55</v>
          </cell>
          <cell r="L209"/>
          <cell r="M209">
            <v>1830294.55</v>
          </cell>
          <cell r="N209" t="str">
            <v>N/A</v>
          </cell>
          <cell r="O209" t="str">
            <v>manual</v>
          </cell>
          <cell r="P209"/>
          <cell r="Q209">
            <v>1830294.55</v>
          </cell>
        </row>
        <row r="210">
          <cell r="C210" t="str">
            <v>Norfolk</v>
          </cell>
          <cell r="D210">
            <v>2004</v>
          </cell>
          <cell r="E210">
            <v>0</v>
          </cell>
          <cell r="F210">
            <v>0</v>
          </cell>
          <cell r="G210" t="str">
            <v>N/A</v>
          </cell>
          <cell r="H210">
            <v>313298.88</v>
          </cell>
          <cell r="I210">
            <v>3508.96</v>
          </cell>
          <cell r="J210">
            <v>0</v>
          </cell>
          <cell r="K210">
            <v>309789.92</v>
          </cell>
          <cell r="L210"/>
          <cell r="M210">
            <v>309789.92</v>
          </cell>
          <cell r="N210" t="str">
            <v>N/A</v>
          </cell>
          <cell r="O210" t="str">
            <v>manual</v>
          </cell>
          <cell r="P210"/>
          <cell r="Q210">
            <v>309789.92</v>
          </cell>
        </row>
        <row r="211">
          <cell r="C211" t="str">
            <v>North Adams</v>
          </cell>
          <cell r="D211">
            <v>2004</v>
          </cell>
          <cell r="E211">
            <v>0</v>
          </cell>
          <cell r="F211">
            <v>0</v>
          </cell>
          <cell r="G211" t="str">
            <v>N/A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/>
          <cell r="M211">
            <v>0</v>
          </cell>
          <cell r="N211" t="str">
            <v>N/A</v>
          </cell>
          <cell r="O211" t="str">
            <v>manual</v>
          </cell>
          <cell r="P211"/>
          <cell r="Q211">
            <v>0</v>
          </cell>
        </row>
        <row r="212">
          <cell r="C212" t="str">
            <v>North Andover</v>
          </cell>
          <cell r="D212">
            <v>2004</v>
          </cell>
          <cell r="E212">
            <v>0</v>
          </cell>
          <cell r="F212">
            <v>0</v>
          </cell>
          <cell r="G212" t="str">
            <v>N/A</v>
          </cell>
          <cell r="H212">
            <v>1026701.97</v>
          </cell>
          <cell r="I212">
            <v>4878.04</v>
          </cell>
          <cell r="J212">
            <v>0</v>
          </cell>
          <cell r="K212">
            <v>1021823.9299999999</v>
          </cell>
          <cell r="L212"/>
          <cell r="M212">
            <v>1021823.9299999999</v>
          </cell>
          <cell r="N212" t="str">
            <v>N/A</v>
          </cell>
          <cell r="O212" t="str">
            <v>manual</v>
          </cell>
          <cell r="P212"/>
          <cell r="Q212">
            <v>1021823.9299999999</v>
          </cell>
        </row>
        <row r="213">
          <cell r="C213" t="str">
            <v>North Attleborough</v>
          </cell>
          <cell r="D213">
            <v>2004</v>
          </cell>
          <cell r="E213">
            <v>0</v>
          </cell>
          <cell r="F213">
            <v>0</v>
          </cell>
          <cell r="G213" t="str">
            <v>N/A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/>
          <cell r="M213">
            <v>0</v>
          </cell>
          <cell r="N213" t="str">
            <v>N/A</v>
          </cell>
          <cell r="O213" t="str">
            <v>manual</v>
          </cell>
          <cell r="P213"/>
          <cell r="Q213">
            <v>0</v>
          </cell>
        </row>
        <row r="214">
          <cell r="C214" t="str">
            <v>North Brookfield</v>
          </cell>
          <cell r="D214">
            <v>2004</v>
          </cell>
          <cell r="E214">
            <v>0</v>
          </cell>
          <cell r="F214">
            <v>0</v>
          </cell>
          <cell r="G214" t="str">
            <v>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/>
          <cell r="M214">
            <v>0</v>
          </cell>
          <cell r="N214" t="str">
            <v>N/A</v>
          </cell>
          <cell r="O214" t="str">
            <v>manual</v>
          </cell>
          <cell r="P214"/>
          <cell r="Q214">
            <v>0</v>
          </cell>
        </row>
        <row r="215">
          <cell r="C215" t="str">
            <v>North Reading</v>
          </cell>
          <cell r="D215">
            <v>2004</v>
          </cell>
          <cell r="E215">
            <v>0</v>
          </cell>
          <cell r="F215">
            <v>0</v>
          </cell>
          <cell r="G215" t="str">
            <v>N/A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/>
          <cell r="M215">
            <v>0</v>
          </cell>
          <cell r="N215" t="str">
            <v>N/A</v>
          </cell>
          <cell r="O215" t="str">
            <v>manual</v>
          </cell>
          <cell r="P215"/>
          <cell r="Q215">
            <v>0</v>
          </cell>
        </row>
        <row r="216">
          <cell r="C216" t="str">
            <v>Northampton</v>
          </cell>
          <cell r="D216">
            <v>2004</v>
          </cell>
          <cell r="E216">
            <v>0</v>
          </cell>
          <cell r="F216">
            <v>0</v>
          </cell>
          <cell r="G216" t="str">
            <v>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/>
          <cell r="M216">
            <v>0</v>
          </cell>
          <cell r="N216" t="str">
            <v>N/A</v>
          </cell>
          <cell r="O216" t="str">
            <v>manual</v>
          </cell>
          <cell r="P216"/>
          <cell r="Q216">
            <v>0</v>
          </cell>
        </row>
        <row r="217">
          <cell r="C217" t="str">
            <v>Northborough</v>
          </cell>
          <cell r="D217">
            <v>2004</v>
          </cell>
          <cell r="E217">
            <v>0</v>
          </cell>
          <cell r="F217">
            <v>0</v>
          </cell>
          <cell r="G217" t="str">
            <v>N/A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/>
          <cell r="M217">
            <v>0</v>
          </cell>
          <cell r="N217" t="str">
            <v>N/A</v>
          </cell>
          <cell r="O217" t="str">
            <v>manual</v>
          </cell>
          <cell r="P217"/>
          <cell r="Q217">
            <v>0</v>
          </cell>
        </row>
        <row r="218">
          <cell r="C218" t="str">
            <v>Northbridge</v>
          </cell>
          <cell r="D218">
            <v>2004</v>
          </cell>
          <cell r="E218">
            <v>0</v>
          </cell>
          <cell r="F218">
            <v>0</v>
          </cell>
          <cell r="G218" t="str">
            <v>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/>
          <cell r="M218">
            <v>0</v>
          </cell>
          <cell r="N218" t="str">
            <v>N/A</v>
          </cell>
          <cell r="O218" t="str">
            <v>manual</v>
          </cell>
          <cell r="P218"/>
          <cell r="Q218">
            <v>0</v>
          </cell>
        </row>
        <row r="219">
          <cell r="C219" t="str">
            <v>Northfield</v>
          </cell>
          <cell r="D219">
            <v>2004</v>
          </cell>
          <cell r="E219">
            <v>0</v>
          </cell>
          <cell r="F219">
            <v>0</v>
          </cell>
          <cell r="G219" t="str">
            <v>N/A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/>
          <cell r="M219">
            <v>0</v>
          </cell>
          <cell r="N219" t="str">
            <v>N/A</v>
          </cell>
          <cell r="O219" t="str">
            <v>manual</v>
          </cell>
          <cell r="P219"/>
          <cell r="Q219">
            <v>0</v>
          </cell>
        </row>
        <row r="220">
          <cell r="C220" t="str">
            <v>Norton</v>
          </cell>
          <cell r="D220">
            <v>2004</v>
          </cell>
          <cell r="E220">
            <v>0</v>
          </cell>
          <cell r="F220">
            <v>0</v>
          </cell>
          <cell r="G220" t="str">
            <v>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/>
          <cell r="M220">
            <v>0</v>
          </cell>
          <cell r="N220" t="str">
            <v>N/A</v>
          </cell>
          <cell r="O220" t="str">
            <v>manual</v>
          </cell>
          <cell r="P220"/>
          <cell r="Q220">
            <v>0</v>
          </cell>
        </row>
        <row r="221">
          <cell r="C221" t="str">
            <v>Norwell</v>
          </cell>
          <cell r="D221">
            <v>2004</v>
          </cell>
          <cell r="E221">
            <v>0</v>
          </cell>
          <cell r="F221">
            <v>0</v>
          </cell>
          <cell r="G221" t="str">
            <v>N/A</v>
          </cell>
          <cell r="H221">
            <v>537153.62</v>
          </cell>
          <cell r="I221">
            <v>2421.34</v>
          </cell>
          <cell r="J221">
            <v>0</v>
          </cell>
          <cell r="K221">
            <v>534732.28</v>
          </cell>
          <cell r="L221"/>
          <cell r="M221">
            <v>534732.28</v>
          </cell>
          <cell r="N221" t="str">
            <v>N/A</v>
          </cell>
          <cell r="O221" t="str">
            <v>manual</v>
          </cell>
          <cell r="P221"/>
          <cell r="Q221">
            <v>534732.28</v>
          </cell>
        </row>
        <row r="222">
          <cell r="C222" t="str">
            <v>Norwood</v>
          </cell>
          <cell r="D222">
            <v>2004</v>
          </cell>
          <cell r="E222">
            <v>0</v>
          </cell>
          <cell r="F222">
            <v>0</v>
          </cell>
          <cell r="G222" t="str">
            <v>N/A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/>
          <cell r="M222">
            <v>0</v>
          </cell>
          <cell r="N222" t="str">
            <v>N/A</v>
          </cell>
          <cell r="O222" t="str">
            <v>manual</v>
          </cell>
          <cell r="P222"/>
          <cell r="Q222">
            <v>0</v>
          </cell>
        </row>
        <row r="223">
          <cell r="C223" t="str">
            <v>Oak Bluffs</v>
          </cell>
          <cell r="D223">
            <v>2004</v>
          </cell>
          <cell r="E223">
            <v>0</v>
          </cell>
          <cell r="F223">
            <v>0</v>
          </cell>
          <cell r="G223" t="str">
            <v>N/A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/>
          <cell r="M223">
            <v>0</v>
          </cell>
          <cell r="N223" t="str">
            <v>N/A</v>
          </cell>
          <cell r="O223" t="str">
            <v>manual</v>
          </cell>
          <cell r="P223"/>
          <cell r="Q223">
            <v>0</v>
          </cell>
        </row>
        <row r="224">
          <cell r="C224" t="str">
            <v>Oakham</v>
          </cell>
          <cell r="D224">
            <v>2004</v>
          </cell>
          <cell r="E224">
            <v>0</v>
          </cell>
          <cell r="F224">
            <v>0</v>
          </cell>
          <cell r="G224" t="str">
            <v>N/A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/>
          <cell r="M224">
            <v>0</v>
          </cell>
          <cell r="N224" t="str">
            <v>N/A</v>
          </cell>
          <cell r="O224" t="str">
            <v>manual</v>
          </cell>
          <cell r="P224"/>
          <cell r="Q224">
            <v>0</v>
          </cell>
        </row>
        <row r="225">
          <cell r="C225" t="str">
            <v>Orange</v>
          </cell>
          <cell r="D225">
            <v>2004</v>
          </cell>
          <cell r="E225">
            <v>0</v>
          </cell>
          <cell r="F225">
            <v>0</v>
          </cell>
          <cell r="G225" t="str">
            <v>N/A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/>
          <cell r="M225">
            <v>0</v>
          </cell>
          <cell r="N225" t="str">
            <v>N/A</v>
          </cell>
          <cell r="O225" t="str">
            <v>manual</v>
          </cell>
          <cell r="P225"/>
          <cell r="Q225">
            <v>0</v>
          </cell>
        </row>
        <row r="226">
          <cell r="C226" t="str">
            <v>Orleans</v>
          </cell>
          <cell r="D226">
            <v>2004</v>
          </cell>
          <cell r="E226">
            <v>0</v>
          </cell>
          <cell r="F226">
            <v>0</v>
          </cell>
          <cell r="G226" t="str">
            <v>N/A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/>
          <cell r="M226">
            <v>0</v>
          </cell>
          <cell r="N226" t="str">
            <v>N/A</v>
          </cell>
          <cell r="O226" t="str">
            <v>manual</v>
          </cell>
          <cell r="P226"/>
          <cell r="Q226">
            <v>0</v>
          </cell>
        </row>
        <row r="227">
          <cell r="C227" t="str">
            <v>Otis</v>
          </cell>
          <cell r="D227">
            <v>2004</v>
          </cell>
          <cell r="E227">
            <v>0</v>
          </cell>
          <cell r="F227">
            <v>0</v>
          </cell>
          <cell r="G227" t="str">
            <v>N/A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/>
          <cell r="M227">
            <v>0</v>
          </cell>
          <cell r="N227" t="str">
            <v>N/A</v>
          </cell>
          <cell r="O227" t="str">
            <v>manual</v>
          </cell>
          <cell r="P227"/>
          <cell r="Q227">
            <v>0</v>
          </cell>
        </row>
        <row r="228">
          <cell r="C228" t="str">
            <v>Oxford</v>
          </cell>
          <cell r="D228">
            <v>2004</v>
          </cell>
          <cell r="E228">
            <v>0</v>
          </cell>
          <cell r="F228">
            <v>0</v>
          </cell>
          <cell r="G228" t="str">
            <v>N/A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/>
          <cell r="M228">
            <v>0</v>
          </cell>
          <cell r="N228" t="str">
            <v>N/A</v>
          </cell>
          <cell r="O228" t="str">
            <v>manual</v>
          </cell>
          <cell r="P228"/>
          <cell r="Q228">
            <v>0</v>
          </cell>
        </row>
        <row r="229">
          <cell r="C229" t="str">
            <v>Palmer</v>
          </cell>
          <cell r="D229">
            <v>2004</v>
          </cell>
          <cell r="E229">
            <v>0</v>
          </cell>
          <cell r="F229">
            <v>0</v>
          </cell>
          <cell r="G229" t="str">
            <v>N/A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/>
          <cell r="M229">
            <v>0</v>
          </cell>
          <cell r="N229" t="str">
            <v>N/A</v>
          </cell>
          <cell r="O229" t="str">
            <v>manual</v>
          </cell>
          <cell r="P229"/>
          <cell r="Q229">
            <v>0</v>
          </cell>
        </row>
        <row r="230">
          <cell r="C230" t="str">
            <v>Paxton</v>
          </cell>
          <cell r="D230">
            <v>2004</v>
          </cell>
          <cell r="E230">
            <v>0</v>
          </cell>
          <cell r="F230">
            <v>0</v>
          </cell>
          <cell r="G230" t="str">
            <v>N/A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/>
          <cell r="M230">
            <v>0</v>
          </cell>
          <cell r="N230" t="str">
            <v>N/A</v>
          </cell>
          <cell r="O230" t="str">
            <v>manual</v>
          </cell>
          <cell r="P230"/>
          <cell r="Q230">
            <v>0</v>
          </cell>
        </row>
        <row r="231">
          <cell r="C231" t="str">
            <v>Peabody</v>
          </cell>
          <cell r="D231">
            <v>2004</v>
          </cell>
          <cell r="E231">
            <v>0</v>
          </cell>
          <cell r="F231">
            <v>0</v>
          </cell>
          <cell r="G231" t="str">
            <v>N/A</v>
          </cell>
          <cell r="H231">
            <v>497490.92</v>
          </cell>
          <cell r="I231">
            <v>7210.26</v>
          </cell>
          <cell r="J231">
            <v>0</v>
          </cell>
          <cell r="K231">
            <v>490280.66</v>
          </cell>
          <cell r="L231"/>
          <cell r="M231">
            <v>490280.66</v>
          </cell>
          <cell r="N231" t="str">
            <v>N/A</v>
          </cell>
          <cell r="O231" t="str">
            <v>manual</v>
          </cell>
          <cell r="P231"/>
          <cell r="Q231">
            <v>490280.66</v>
          </cell>
        </row>
        <row r="232">
          <cell r="C232" t="str">
            <v>Pelham</v>
          </cell>
          <cell r="D232">
            <v>2004</v>
          </cell>
          <cell r="E232">
            <v>0</v>
          </cell>
          <cell r="F232">
            <v>0</v>
          </cell>
          <cell r="G232" t="str">
            <v>N/A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/>
          <cell r="M232">
            <v>0</v>
          </cell>
          <cell r="N232" t="str">
            <v>N/A</v>
          </cell>
          <cell r="O232" t="str">
            <v>manual</v>
          </cell>
          <cell r="P232"/>
          <cell r="Q232">
            <v>0</v>
          </cell>
        </row>
        <row r="233">
          <cell r="C233" t="str">
            <v>Pembroke</v>
          </cell>
          <cell r="D233">
            <v>2004</v>
          </cell>
          <cell r="E233">
            <v>0</v>
          </cell>
          <cell r="F233">
            <v>0</v>
          </cell>
          <cell r="G233" t="str">
            <v>N/A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/>
          <cell r="M233">
            <v>0</v>
          </cell>
          <cell r="N233" t="str">
            <v>N/A</v>
          </cell>
          <cell r="O233" t="str">
            <v>manual</v>
          </cell>
          <cell r="P233"/>
          <cell r="Q233">
            <v>0</v>
          </cell>
        </row>
        <row r="234">
          <cell r="C234" t="str">
            <v>Pepperell</v>
          </cell>
          <cell r="D234">
            <v>2004</v>
          </cell>
          <cell r="E234">
            <v>0</v>
          </cell>
          <cell r="F234">
            <v>0</v>
          </cell>
          <cell r="G234" t="str">
            <v>N/A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/>
          <cell r="M234">
            <v>0</v>
          </cell>
          <cell r="N234" t="str">
            <v>N/A</v>
          </cell>
          <cell r="O234" t="str">
            <v>manual</v>
          </cell>
          <cell r="P234"/>
          <cell r="Q234">
            <v>0</v>
          </cell>
        </row>
        <row r="235">
          <cell r="C235" t="str">
            <v>Peru</v>
          </cell>
          <cell r="D235">
            <v>2004</v>
          </cell>
          <cell r="E235">
            <v>0</v>
          </cell>
          <cell r="F235">
            <v>0</v>
          </cell>
          <cell r="G235" t="str">
            <v>N/A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/>
          <cell r="M235">
            <v>0</v>
          </cell>
          <cell r="N235" t="str">
            <v>N/A</v>
          </cell>
          <cell r="O235" t="str">
            <v>manual</v>
          </cell>
          <cell r="P235"/>
          <cell r="Q235">
            <v>0</v>
          </cell>
        </row>
        <row r="236">
          <cell r="C236" t="str">
            <v>Petersham</v>
          </cell>
          <cell r="D236">
            <v>2004</v>
          </cell>
          <cell r="E236">
            <v>0</v>
          </cell>
          <cell r="F236">
            <v>0</v>
          </cell>
          <cell r="G236" t="str">
            <v>N/A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/>
          <cell r="M236">
            <v>0</v>
          </cell>
          <cell r="N236" t="str">
            <v>N/A</v>
          </cell>
          <cell r="O236" t="str">
            <v>manual</v>
          </cell>
          <cell r="P236"/>
          <cell r="Q236">
            <v>0</v>
          </cell>
        </row>
        <row r="237">
          <cell r="C237" t="str">
            <v>Phillipston</v>
          </cell>
          <cell r="D237">
            <v>2004</v>
          </cell>
          <cell r="E237">
            <v>0</v>
          </cell>
          <cell r="F237">
            <v>0</v>
          </cell>
          <cell r="G237" t="str">
            <v>N/A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/>
          <cell r="M237">
            <v>0</v>
          </cell>
          <cell r="N237" t="str">
            <v>N/A</v>
          </cell>
          <cell r="O237" t="str">
            <v>manual</v>
          </cell>
          <cell r="P237"/>
          <cell r="Q237">
            <v>0</v>
          </cell>
        </row>
        <row r="238">
          <cell r="C238" t="str">
            <v>Pittsfield</v>
          </cell>
          <cell r="D238">
            <v>2004</v>
          </cell>
          <cell r="E238">
            <v>0</v>
          </cell>
          <cell r="F238">
            <v>0</v>
          </cell>
          <cell r="G238" t="str">
            <v>N/A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/>
          <cell r="M238">
            <v>0</v>
          </cell>
          <cell r="N238" t="str">
            <v>N/A</v>
          </cell>
          <cell r="O238" t="str">
            <v>manual</v>
          </cell>
          <cell r="P238"/>
          <cell r="Q238">
            <v>0</v>
          </cell>
        </row>
        <row r="239">
          <cell r="C239" t="str">
            <v>Plainfield</v>
          </cell>
          <cell r="D239">
            <v>2004</v>
          </cell>
          <cell r="E239">
            <v>0</v>
          </cell>
          <cell r="F239">
            <v>0</v>
          </cell>
          <cell r="G239" t="str">
            <v>N/A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/>
          <cell r="M239">
            <v>0</v>
          </cell>
          <cell r="N239" t="str">
            <v>N/A</v>
          </cell>
          <cell r="O239" t="str">
            <v>manual</v>
          </cell>
          <cell r="P239"/>
          <cell r="Q239">
            <v>0</v>
          </cell>
        </row>
        <row r="240">
          <cell r="C240" t="str">
            <v>Plainville</v>
          </cell>
          <cell r="D240">
            <v>2004</v>
          </cell>
          <cell r="E240">
            <v>0</v>
          </cell>
          <cell r="F240">
            <v>0</v>
          </cell>
          <cell r="G240" t="str">
            <v>N/A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/>
          <cell r="M240">
            <v>0</v>
          </cell>
          <cell r="N240" t="str">
            <v>N/A</v>
          </cell>
          <cell r="O240" t="str">
            <v>manual</v>
          </cell>
          <cell r="P240"/>
          <cell r="Q240">
            <v>0</v>
          </cell>
        </row>
        <row r="241">
          <cell r="C241" t="str">
            <v>Plymouth</v>
          </cell>
          <cell r="D241">
            <v>2004</v>
          </cell>
          <cell r="E241">
            <v>0</v>
          </cell>
          <cell r="F241">
            <v>0</v>
          </cell>
          <cell r="G241" t="str">
            <v>N/A</v>
          </cell>
          <cell r="H241">
            <v>1085948.47</v>
          </cell>
          <cell r="I241">
            <v>4355.17</v>
          </cell>
          <cell r="J241">
            <v>0</v>
          </cell>
          <cell r="K241">
            <v>1081593.3</v>
          </cell>
          <cell r="L241"/>
          <cell r="M241">
            <v>1081593.3</v>
          </cell>
          <cell r="N241" t="str">
            <v>N/A</v>
          </cell>
          <cell r="O241" t="str">
            <v>manual</v>
          </cell>
          <cell r="P241"/>
          <cell r="Q241">
            <v>1081593.3</v>
          </cell>
        </row>
        <row r="242">
          <cell r="C242" t="str">
            <v>Plympton</v>
          </cell>
          <cell r="D242">
            <v>2004</v>
          </cell>
          <cell r="E242">
            <v>0</v>
          </cell>
          <cell r="F242">
            <v>0</v>
          </cell>
          <cell r="G242" t="str">
            <v>N/A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/>
          <cell r="M242">
            <v>0</v>
          </cell>
          <cell r="N242" t="str">
            <v>N/A</v>
          </cell>
          <cell r="O242" t="str">
            <v>manual</v>
          </cell>
          <cell r="P242"/>
          <cell r="Q242">
            <v>0</v>
          </cell>
        </row>
        <row r="243">
          <cell r="C243" t="str">
            <v>Princeton</v>
          </cell>
          <cell r="D243">
            <v>2004</v>
          </cell>
          <cell r="E243">
            <v>0</v>
          </cell>
          <cell r="F243">
            <v>0</v>
          </cell>
          <cell r="G243" t="str">
            <v>N/A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/>
          <cell r="M243">
            <v>0</v>
          </cell>
          <cell r="N243" t="str">
            <v>N/A</v>
          </cell>
          <cell r="O243" t="str">
            <v>manual</v>
          </cell>
          <cell r="P243"/>
          <cell r="Q243">
            <v>0</v>
          </cell>
        </row>
        <row r="244">
          <cell r="C244" t="str">
            <v>Provincetown</v>
          </cell>
          <cell r="D244">
            <v>2004</v>
          </cell>
          <cell r="E244">
            <v>0</v>
          </cell>
          <cell r="F244">
            <v>0</v>
          </cell>
          <cell r="G244" t="str">
            <v>N/A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/>
          <cell r="M244">
            <v>0</v>
          </cell>
          <cell r="N244" t="str">
            <v>N/A</v>
          </cell>
          <cell r="O244" t="str">
            <v>manual</v>
          </cell>
          <cell r="P244"/>
          <cell r="Q244">
            <v>0</v>
          </cell>
        </row>
        <row r="245">
          <cell r="C245" t="str">
            <v>Quincy</v>
          </cell>
          <cell r="D245">
            <v>2004</v>
          </cell>
          <cell r="E245">
            <v>0</v>
          </cell>
          <cell r="F245">
            <v>0</v>
          </cell>
          <cell r="G245" t="str">
            <v>N/A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/>
          <cell r="M245">
            <v>0</v>
          </cell>
          <cell r="N245" t="str">
            <v>N/A</v>
          </cell>
          <cell r="O245" t="str">
            <v>manual</v>
          </cell>
          <cell r="P245"/>
          <cell r="Q245">
            <v>0</v>
          </cell>
        </row>
        <row r="246">
          <cell r="C246" t="str">
            <v>Randolph</v>
          </cell>
          <cell r="D246">
            <v>2004</v>
          </cell>
          <cell r="E246">
            <v>0</v>
          </cell>
          <cell r="F246">
            <v>0</v>
          </cell>
          <cell r="G246" t="str">
            <v>N/A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/>
          <cell r="M246">
            <v>0</v>
          </cell>
          <cell r="N246" t="str">
            <v>N/A</v>
          </cell>
          <cell r="O246" t="str">
            <v>manual</v>
          </cell>
          <cell r="P246"/>
          <cell r="Q246">
            <v>0</v>
          </cell>
        </row>
        <row r="247">
          <cell r="C247" t="str">
            <v>Raynham</v>
          </cell>
          <cell r="D247">
            <v>2004</v>
          </cell>
          <cell r="E247">
            <v>0</v>
          </cell>
          <cell r="F247">
            <v>0</v>
          </cell>
          <cell r="G247" t="str">
            <v>N/A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/>
          <cell r="M247">
            <v>0</v>
          </cell>
          <cell r="N247" t="str">
            <v>N/A</v>
          </cell>
          <cell r="O247" t="str">
            <v>manual</v>
          </cell>
          <cell r="P247"/>
          <cell r="Q247">
            <v>0</v>
          </cell>
        </row>
        <row r="248">
          <cell r="C248" t="str">
            <v>Reading</v>
          </cell>
          <cell r="D248">
            <v>2004</v>
          </cell>
          <cell r="E248">
            <v>0</v>
          </cell>
          <cell r="F248">
            <v>0</v>
          </cell>
          <cell r="G248" t="str">
            <v>N/A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/>
          <cell r="M248">
            <v>0</v>
          </cell>
          <cell r="N248" t="str">
            <v>N/A</v>
          </cell>
          <cell r="O248" t="str">
            <v>manual</v>
          </cell>
          <cell r="P248"/>
          <cell r="Q248">
            <v>0</v>
          </cell>
        </row>
        <row r="249">
          <cell r="C249" t="str">
            <v>Rehoboth</v>
          </cell>
          <cell r="D249">
            <v>2004</v>
          </cell>
          <cell r="E249">
            <v>0</v>
          </cell>
          <cell r="F249">
            <v>0</v>
          </cell>
          <cell r="G249" t="str">
            <v>N/A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/>
          <cell r="M249">
            <v>0</v>
          </cell>
          <cell r="N249" t="str">
            <v>N/A</v>
          </cell>
          <cell r="O249" t="str">
            <v>manual</v>
          </cell>
          <cell r="P249"/>
          <cell r="Q249">
            <v>0</v>
          </cell>
        </row>
        <row r="250">
          <cell r="C250" t="str">
            <v>Revere</v>
          </cell>
          <cell r="D250">
            <v>2004</v>
          </cell>
          <cell r="E250">
            <v>0</v>
          </cell>
          <cell r="F250">
            <v>0</v>
          </cell>
          <cell r="G250" t="str">
            <v>N/A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/>
          <cell r="M250">
            <v>0</v>
          </cell>
          <cell r="N250" t="str">
            <v>N/A</v>
          </cell>
          <cell r="O250" t="str">
            <v>manual</v>
          </cell>
          <cell r="P250"/>
          <cell r="Q250">
            <v>0</v>
          </cell>
        </row>
        <row r="251">
          <cell r="C251" t="str">
            <v>Richmond</v>
          </cell>
          <cell r="D251">
            <v>2004</v>
          </cell>
          <cell r="E251">
            <v>0</v>
          </cell>
          <cell r="F251">
            <v>0</v>
          </cell>
          <cell r="G251" t="str">
            <v>N/A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/>
          <cell r="M251">
            <v>0</v>
          </cell>
          <cell r="N251" t="str">
            <v>N/A</v>
          </cell>
          <cell r="O251" t="str">
            <v>manual</v>
          </cell>
          <cell r="P251"/>
          <cell r="Q251">
            <v>0</v>
          </cell>
        </row>
        <row r="252">
          <cell r="C252" t="str">
            <v>Rochester</v>
          </cell>
          <cell r="D252">
            <v>2004</v>
          </cell>
          <cell r="E252">
            <v>0</v>
          </cell>
          <cell r="F252">
            <v>0</v>
          </cell>
          <cell r="G252" t="str">
            <v>N/A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/>
          <cell r="M252">
            <v>0</v>
          </cell>
          <cell r="N252" t="str">
            <v>N/A</v>
          </cell>
          <cell r="O252" t="str">
            <v>manual</v>
          </cell>
          <cell r="P252"/>
          <cell r="Q252">
            <v>0</v>
          </cell>
        </row>
        <row r="253">
          <cell r="C253" t="str">
            <v>Rockland</v>
          </cell>
          <cell r="D253">
            <v>2004</v>
          </cell>
          <cell r="E253">
            <v>0</v>
          </cell>
          <cell r="F253">
            <v>0</v>
          </cell>
          <cell r="G253" t="str">
            <v>N/A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/>
          <cell r="M253">
            <v>0</v>
          </cell>
          <cell r="N253" t="str">
            <v>N/A</v>
          </cell>
          <cell r="O253" t="str">
            <v>manual</v>
          </cell>
          <cell r="P253"/>
          <cell r="Q253">
            <v>0</v>
          </cell>
        </row>
        <row r="254">
          <cell r="C254" t="str">
            <v>Rockport</v>
          </cell>
          <cell r="D254">
            <v>2004</v>
          </cell>
          <cell r="E254">
            <v>0</v>
          </cell>
          <cell r="F254">
            <v>0</v>
          </cell>
          <cell r="G254" t="str">
            <v>N/A</v>
          </cell>
          <cell r="H254">
            <v>309091.09000000003</v>
          </cell>
          <cell r="I254">
            <v>9396.4699999999993</v>
          </cell>
          <cell r="J254">
            <v>0</v>
          </cell>
          <cell r="K254">
            <v>299694.62000000005</v>
          </cell>
          <cell r="L254"/>
          <cell r="M254">
            <v>299694.62000000005</v>
          </cell>
          <cell r="N254" t="str">
            <v>N/A</v>
          </cell>
          <cell r="O254" t="str">
            <v>manual</v>
          </cell>
          <cell r="P254"/>
          <cell r="Q254">
            <v>299694.62000000005</v>
          </cell>
        </row>
        <row r="255">
          <cell r="C255" t="str">
            <v>Rowe</v>
          </cell>
          <cell r="D255">
            <v>2004</v>
          </cell>
          <cell r="E255">
            <v>0</v>
          </cell>
          <cell r="F255">
            <v>0</v>
          </cell>
          <cell r="G255" t="str">
            <v>N/A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/>
          <cell r="M255">
            <v>0</v>
          </cell>
          <cell r="N255" t="str">
            <v>N/A</v>
          </cell>
          <cell r="O255" t="str">
            <v>manual</v>
          </cell>
          <cell r="P255"/>
          <cell r="Q255">
            <v>0</v>
          </cell>
        </row>
        <row r="256">
          <cell r="C256" t="str">
            <v>Rowley</v>
          </cell>
          <cell r="D256">
            <v>2004</v>
          </cell>
          <cell r="E256">
            <v>0</v>
          </cell>
          <cell r="F256">
            <v>0</v>
          </cell>
          <cell r="G256" t="str">
            <v>N/A</v>
          </cell>
          <cell r="H256">
            <v>230795.44</v>
          </cell>
          <cell r="I256">
            <v>3940.21</v>
          </cell>
          <cell r="J256">
            <v>0</v>
          </cell>
          <cell r="K256">
            <v>226855.23</v>
          </cell>
          <cell r="L256"/>
          <cell r="M256">
            <v>226855.23</v>
          </cell>
          <cell r="N256" t="str">
            <v>N/A</v>
          </cell>
          <cell r="O256" t="str">
            <v>manual</v>
          </cell>
          <cell r="P256"/>
          <cell r="Q256">
            <v>226855.23</v>
          </cell>
        </row>
        <row r="257">
          <cell r="C257" t="str">
            <v>Royalston</v>
          </cell>
          <cell r="D257">
            <v>2004</v>
          </cell>
          <cell r="E257">
            <v>0</v>
          </cell>
          <cell r="F257">
            <v>0</v>
          </cell>
          <cell r="G257" t="str">
            <v>N/A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/>
          <cell r="M257">
            <v>0</v>
          </cell>
          <cell r="N257" t="str">
            <v>N/A</v>
          </cell>
          <cell r="O257" t="str">
            <v>manual</v>
          </cell>
          <cell r="P257"/>
          <cell r="Q257">
            <v>0</v>
          </cell>
        </row>
        <row r="258">
          <cell r="C258" t="str">
            <v>Russell</v>
          </cell>
          <cell r="D258">
            <v>2004</v>
          </cell>
          <cell r="E258">
            <v>0</v>
          </cell>
          <cell r="F258">
            <v>0</v>
          </cell>
          <cell r="G258" t="str">
            <v>N/A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/>
          <cell r="M258">
            <v>0</v>
          </cell>
          <cell r="N258" t="str">
            <v>N/A</v>
          </cell>
          <cell r="O258" t="str">
            <v>manual</v>
          </cell>
          <cell r="P258"/>
          <cell r="Q258">
            <v>0</v>
          </cell>
        </row>
        <row r="259">
          <cell r="C259" t="str">
            <v>Rutland</v>
          </cell>
          <cell r="D259">
            <v>2004</v>
          </cell>
          <cell r="E259">
            <v>0</v>
          </cell>
          <cell r="F259">
            <v>0</v>
          </cell>
          <cell r="G259" t="str">
            <v>N/A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 t="str">
            <v>N/A</v>
          </cell>
          <cell r="O259" t="str">
            <v>manual</v>
          </cell>
          <cell r="P259"/>
          <cell r="Q259">
            <v>0</v>
          </cell>
        </row>
        <row r="260">
          <cell r="C260" t="str">
            <v>Salem</v>
          </cell>
          <cell r="D260">
            <v>2004</v>
          </cell>
          <cell r="E260">
            <v>0</v>
          </cell>
          <cell r="F260">
            <v>0</v>
          </cell>
          <cell r="G260" t="str">
            <v>N/A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/>
          <cell r="M260">
            <v>0</v>
          </cell>
          <cell r="N260" t="str">
            <v>N/A</v>
          </cell>
          <cell r="O260" t="str">
            <v>manual</v>
          </cell>
          <cell r="P260"/>
          <cell r="Q260">
            <v>0</v>
          </cell>
        </row>
        <row r="261">
          <cell r="C261" t="str">
            <v>Salisbury</v>
          </cell>
          <cell r="D261">
            <v>2004</v>
          </cell>
          <cell r="E261">
            <v>0</v>
          </cell>
          <cell r="F261">
            <v>0</v>
          </cell>
          <cell r="G261" t="str">
            <v>N/A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/>
          <cell r="M261">
            <v>0</v>
          </cell>
          <cell r="N261" t="str">
            <v>N/A</v>
          </cell>
          <cell r="O261" t="str">
            <v>manual</v>
          </cell>
          <cell r="P261"/>
          <cell r="Q261">
            <v>0</v>
          </cell>
        </row>
        <row r="262">
          <cell r="C262" t="str">
            <v>Sandisfield</v>
          </cell>
          <cell r="D262">
            <v>2004</v>
          </cell>
          <cell r="E262">
            <v>0</v>
          </cell>
          <cell r="F262">
            <v>0</v>
          </cell>
          <cell r="G262" t="str">
            <v>N/A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/>
          <cell r="M262">
            <v>0</v>
          </cell>
          <cell r="N262" t="str">
            <v>N/A</v>
          </cell>
          <cell r="O262" t="str">
            <v>manual</v>
          </cell>
          <cell r="P262"/>
          <cell r="Q262">
            <v>0</v>
          </cell>
        </row>
        <row r="263">
          <cell r="C263" t="str">
            <v>Sandwich</v>
          </cell>
          <cell r="D263">
            <v>2004</v>
          </cell>
          <cell r="E263">
            <v>0</v>
          </cell>
          <cell r="F263">
            <v>0</v>
          </cell>
          <cell r="G263" t="str">
            <v>N/A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/>
          <cell r="M263">
            <v>0</v>
          </cell>
          <cell r="N263" t="str">
            <v>N/A</v>
          </cell>
          <cell r="O263" t="str">
            <v>manual</v>
          </cell>
          <cell r="P263"/>
          <cell r="Q263">
            <v>0</v>
          </cell>
        </row>
        <row r="264">
          <cell r="C264" t="str">
            <v>Saugus</v>
          </cell>
          <cell r="D264">
            <v>2004</v>
          </cell>
          <cell r="E264">
            <v>0</v>
          </cell>
          <cell r="F264">
            <v>0</v>
          </cell>
          <cell r="G264" t="str">
            <v>N/A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/>
          <cell r="M264">
            <v>0</v>
          </cell>
          <cell r="N264" t="str">
            <v>N/A</v>
          </cell>
          <cell r="O264" t="str">
            <v>manual</v>
          </cell>
          <cell r="P264"/>
          <cell r="Q264">
            <v>0</v>
          </cell>
        </row>
        <row r="265">
          <cell r="C265" t="str">
            <v>Savoy</v>
          </cell>
          <cell r="D265">
            <v>2004</v>
          </cell>
          <cell r="E265">
            <v>0</v>
          </cell>
          <cell r="F265">
            <v>0</v>
          </cell>
          <cell r="G265" t="str">
            <v>N/A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/>
          <cell r="M265">
            <v>0</v>
          </cell>
          <cell r="N265" t="str">
            <v>N/A</v>
          </cell>
          <cell r="O265" t="str">
            <v>manual</v>
          </cell>
          <cell r="P265"/>
          <cell r="Q265">
            <v>0</v>
          </cell>
        </row>
        <row r="266">
          <cell r="C266" t="str">
            <v>Scituate</v>
          </cell>
          <cell r="D266">
            <v>2004</v>
          </cell>
          <cell r="E266">
            <v>0</v>
          </cell>
          <cell r="F266">
            <v>0</v>
          </cell>
          <cell r="G266" t="str">
            <v>N/A</v>
          </cell>
          <cell r="H266">
            <v>691443.69</v>
          </cell>
          <cell r="I266">
            <v>5221.5</v>
          </cell>
          <cell r="J266">
            <v>0</v>
          </cell>
          <cell r="K266">
            <v>686222.19</v>
          </cell>
          <cell r="L266"/>
          <cell r="M266">
            <v>686222.19</v>
          </cell>
          <cell r="N266" t="str">
            <v>N/A</v>
          </cell>
          <cell r="O266" t="str">
            <v>manual</v>
          </cell>
          <cell r="P266"/>
          <cell r="Q266">
            <v>686222.19</v>
          </cell>
        </row>
        <row r="267">
          <cell r="C267" t="str">
            <v>Seekonk</v>
          </cell>
          <cell r="D267">
            <v>2004</v>
          </cell>
          <cell r="E267">
            <v>0</v>
          </cell>
          <cell r="F267">
            <v>0</v>
          </cell>
          <cell r="G267" t="str">
            <v>N/A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/>
          <cell r="M267">
            <v>0</v>
          </cell>
          <cell r="N267" t="str">
            <v>N/A</v>
          </cell>
          <cell r="O267" t="str">
            <v>manual</v>
          </cell>
          <cell r="P267"/>
          <cell r="Q267">
            <v>0</v>
          </cell>
        </row>
        <row r="268">
          <cell r="C268" t="str">
            <v>Sharon</v>
          </cell>
          <cell r="D268">
            <v>2004</v>
          </cell>
          <cell r="E268">
            <v>0</v>
          </cell>
          <cell r="F268">
            <v>0</v>
          </cell>
          <cell r="G268" t="str">
            <v>N/A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/>
          <cell r="M268">
            <v>0</v>
          </cell>
          <cell r="N268" t="str">
            <v>N/A</v>
          </cell>
          <cell r="O268" t="str">
            <v>manual</v>
          </cell>
          <cell r="P268"/>
          <cell r="Q268">
            <v>0</v>
          </cell>
        </row>
        <row r="269">
          <cell r="C269" t="str">
            <v>Sheffield</v>
          </cell>
          <cell r="D269">
            <v>2004</v>
          </cell>
          <cell r="E269">
            <v>0</v>
          </cell>
          <cell r="F269">
            <v>0</v>
          </cell>
          <cell r="G269" t="str">
            <v>N/A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/>
          <cell r="M269">
            <v>0</v>
          </cell>
          <cell r="N269" t="str">
            <v>N/A</v>
          </cell>
          <cell r="O269" t="str">
            <v>manual</v>
          </cell>
          <cell r="P269"/>
          <cell r="Q269">
            <v>0</v>
          </cell>
        </row>
        <row r="270">
          <cell r="C270" t="str">
            <v>Shelburne</v>
          </cell>
          <cell r="D270">
            <v>2004</v>
          </cell>
          <cell r="E270">
            <v>0</v>
          </cell>
          <cell r="F270">
            <v>0</v>
          </cell>
          <cell r="G270" t="str">
            <v>N/A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/>
          <cell r="M270">
            <v>0</v>
          </cell>
          <cell r="N270" t="str">
            <v>N/A</v>
          </cell>
          <cell r="O270" t="str">
            <v>manual</v>
          </cell>
          <cell r="P270"/>
          <cell r="Q270">
            <v>0</v>
          </cell>
        </row>
        <row r="271">
          <cell r="C271" t="str">
            <v>Sherborn</v>
          </cell>
          <cell r="D271">
            <v>2004</v>
          </cell>
          <cell r="E271">
            <v>0</v>
          </cell>
          <cell r="F271">
            <v>0</v>
          </cell>
          <cell r="G271" t="str">
            <v>N/A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/>
          <cell r="M271">
            <v>0</v>
          </cell>
          <cell r="N271" t="str">
            <v>N/A</v>
          </cell>
          <cell r="O271" t="str">
            <v>manual</v>
          </cell>
          <cell r="P271"/>
          <cell r="Q271">
            <v>0</v>
          </cell>
        </row>
        <row r="272">
          <cell r="C272" t="str">
            <v>Shirley</v>
          </cell>
          <cell r="D272">
            <v>2004</v>
          </cell>
          <cell r="E272">
            <v>0</v>
          </cell>
          <cell r="F272">
            <v>0</v>
          </cell>
          <cell r="G272" t="str">
            <v>N/A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/>
          <cell r="M272">
            <v>0</v>
          </cell>
          <cell r="N272" t="str">
            <v>N/A</v>
          </cell>
          <cell r="O272" t="str">
            <v>manual</v>
          </cell>
          <cell r="P272"/>
          <cell r="Q272">
            <v>0</v>
          </cell>
        </row>
        <row r="273">
          <cell r="C273" t="str">
            <v>Shrewsbury</v>
          </cell>
          <cell r="D273">
            <v>2004</v>
          </cell>
          <cell r="E273">
            <v>0</v>
          </cell>
          <cell r="F273">
            <v>0</v>
          </cell>
          <cell r="G273" t="str">
            <v>N/A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/>
          <cell r="M273">
            <v>0</v>
          </cell>
          <cell r="N273" t="str">
            <v>N/A</v>
          </cell>
          <cell r="O273" t="str">
            <v>manual</v>
          </cell>
          <cell r="P273"/>
          <cell r="Q273">
            <v>0</v>
          </cell>
        </row>
        <row r="274">
          <cell r="C274" t="str">
            <v>Shutesbury</v>
          </cell>
          <cell r="D274">
            <v>2004</v>
          </cell>
          <cell r="E274">
            <v>0</v>
          </cell>
          <cell r="F274">
            <v>0</v>
          </cell>
          <cell r="G274" t="str">
            <v>N/A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/>
          <cell r="M274">
            <v>0</v>
          </cell>
          <cell r="N274" t="str">
            <v>N/A</v>
          </cell>
          <cell r="O274" t="str">
            <v>manual</v>
          </cell>
          <cell r="P274"/>
          <cell r="Q274">
            <v>0</v>
          </cell>
        </row>
        <row r="275">
          <cell r="C275" t="str">
            <v>Somerset</v>
          </cell>
          <cell r="D275">
            <v>2004</v>
          </cell>
          <cell r="E275">
            <v>0</v>
          </cell>
          <cell r="F275">
            <v>0</v>
          </cell>
          <cell r="G275" t="str">
            <v>N/A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/>
          <cell r="M275">
            <v>0</v>
          </cell>
          <cell r="N275" t="str">
            <v>N/A</v>
          </cell>
          <cell r="O275" t="str">
            <v>manual</v>
          </cell>
          <cell r="P275"/>
          <cell r="Q275">
            <v>0</v>
          </cell>
        </row>
        <row r="276">
          <cell r="C276" t="str">
            <v>Somerville</v>
          </cell>
          <cell r="D276">
            <v>2004</v>
          </cell>
          <cell r="E276">
            <v>0</v>
          </cell>
          <cell r="F276">
            <v>0</v>
          </cell>
          <cell r="G276" t="str">
            <v>N/A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/>
          <cell r="M276">
            <v>0</v>
          </cell>
          <cell r="N276" t="str">
            <v>N/A</v>
          </cell>
          <cell r="O276" t="str">
            <v>manual</v>
          </cell>
          <cell r="P276"/>
          <cell r="Q276">
            <v>0</v>
          </cell>
        </row>
        <row r="277">
          <cell r="C277" t="str">
            <v>South Hadley</v>
          </cell>
          <cell r="D277">
            <v>2004</v>
          </cell>
          <cell r="E277">
            <v>0</v>
          </cell>
          <cell r="F277">
            <v>0</v>
          </cell>
          <cell r="G277" t="str">
            <v>N/A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/>
          <cell r="M277">
            <v>0</v>
          </cell>
          <cell r="N277" t="str">
            <v>N/A</v>
          </cell>
          <cell r="O277" t="str">
            <v>manual</v>
          </cell>
          <cell r="P277"/>
          <cell r="Q277">
            <v>0</v>
          </cell>
        </row>
        <row r="278">
          <cell r="C278" t="str">
            <v>Southampton</v>
          </cell>
          <cell r="D278">
            <v>2004</v>
          </cell>
          <cell r="E278">
            <v>0</v>
          </cell>
          <cell r="F278">
            <v>0</v>
          </cell>
          <cell r="G278" t="str">
            <v>N/A</v>
          </cell>
          <cell r="H278">
            <v>86414.6</v>
          </cell>
          <cell r="I278">
            <v>1067.47</v>
          </cell>
          <cell r="J278">
            <v>0</v>
          </cell>
          <cell r="K278">
            <v>85347.13</v>
          </cell>
          <cell r="L278"/>
          <cell r="M278">
            <v>85347.13</v>
          </cell>
          <cell r="N278" t="str">
            <v>N/A</v>
          </cell>
          <cell r="O278" t="str">
            <v>manual</v>
          </cell>
          <cell r="P278"/>
          <cell r="Q278">
            <v>85347.13</v>
          </cell>
        </row>
        <row r="279">
          <cell r="C279" t="str">
            <v>Southborough</v>
          </cell>
          <cell r="D279">
            <v>2004</v>
          </cell>
          <cell r="E279">
            <v>0</v>
          </cell>
          <cell r="F279">
            <v>0</v>
          </cell>
          <cell r="G279" t="str">
            <v>N/A</v>
          </cell>
          <cell r="H279">
            <v>191260.4</v>
          </cell>
          <cell r="I279">
            <v>2607.88</v>
          </cell>
          <cell r="J279">
            <v>0</v>
          </cell>
          <cell r="K279">
            <v>188652.52</v>
          </cell>
          <cell r="L279"/>
          <cell r="M279">
            <v>188652.52</v>
          </cell>
          <cell r="N279" t="str">
            <v>N/A</v>
          </cell>
          <cell r="O279" t="str">
            <v>manual</v>
          </cell>
          <cell r="P279"/>
          <cell r="Q279">
            <v>188652.52</v>
          </cell>
        </row>
        <row r="280">
          <cell r="C280" t="str">
            <v>Southbridge</v>
          </cell>
          <cell r="D280">
            <v>2004</v>
          </cell>
          <cell r="E280">
            <v>0</v>
          </cell>
          <cell r="F280">
            <v>0</v>
          </cell>
          <cell r="G280" t="str">
            <v>N/A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/>
          <cell r="M280">
            <v>0</v>
          </cell>
          <cell r="N280" t="str">
            <v>N/A</v>
          </cell>
          <cell r="O280" t="str">
            <v>manual</v>
          </cell>
          <cell r="P280"/>
          <cell r="Q280">
            <v>0</v>
          </cell>
        </row>
        <row r="281">
          <cell r="C281" t="str">
            <v>Southwick</v>
          </cell>
          <cell r="D281">
            <v>2004</v>
          </cell>
          <cell r="E281">
            <v>0</v>
          </cell>
          <cell r="F281">
            <v>0</v>
          </cell>
          <cell r="G281" t="str">
            <v>N/A</v>
          </cell>
          <cell r="H281">
            <v>142444.95000000001</v>
          </cell>
          <cell r="I281">
            <v>1533.83</v>
          </cell>
          <cell r="J281">
            <v>0</v>
          </cell>
          <cell r="K281">
            <v>140911.12000000002</v>
          </cell>
          <cell r="L281"/>
          <cell r="M281">
            <v>140911.12000000002</v>
          </cell>
          <cell r="N281" t="str">
            <v>N/A</v>
          </cell>
          <cell r="O281" t="str">
            <v>manual</v>
          </cell>
          <cell r="P281"/>
          <cell r="Q281">
            <v>140911.12000000002</v>
          </cell>
        </row>
        <row r="282">
          <cell r="C282" t="str">
            <v>Spencer</v>
          </cell>
          <cell r="D282">
            <v>2004</v>
          </cell>
          <cell r="E282">
            <v>0</v>
          </cell>
          <cell r="F282">
            <v>0</v>
          </cell>
          <cell r="G282" t="str">
            <v>N/A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/>
          <cell r="M282">
            <v>0</v>
          </cell>
          <cell r="N282" t="str">
            <v>N/A</v>
          </cell>
          <cell r="O282" t="str">
            <v>manual</v>
          </cell>
          <cell r="P282"/>
          <cell r="Q282">
            <v>0</v>
          </cell>
        </row>
        <row r="283">
          <cell r="C283" t="str">
            <v>Springfield</v>
          </cell>
          <cell r="D283">
            <v>2004</v>
          </cell>
          <cell r="E283">
            <v>0</v>
          </cell>
          <cell r="F283">
            <v>0</v>
          </cell>
          <cell r="G283" t="str">
            <v>N/A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/>
          <cell r="M283">
            <v>0</v>
          </cell>
          <cell r="N283" t="str">
            <v>N/A</v>
          </cell>
          <cell r="O283" t="str">
            <v>manual</v>
          </cell>
          <cell r="P283"/>
          <cell r="Q283">
            <v>0</v>
          </cell>
        </row>
        <row r="284">
          <cell r="C284" t="str">
            <v>Sterling</v>
          </cell>
          <cell r="D284">
            <v>2004</v>
          </cell>
          <cell r="E284">
            <v>0</v>
          </cell>
          <cell r="F284">
            <v>0</v>
          </cell>
          <cell r="G284" t="str">
            <v>N/A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/>
          <cell r="M284">
            <v>0</v>
          </cell>
          <cell r="N284" t="str">
            <v>N/A</v>
          </cell>
          <cell r="O284" t="str">
            <v>manual</v>
          </cell>
          <cell r="P284"/>
          <cell r="Q284">
            <v>0</v>
          </cell>
        </row>
        <row r="285">
          <cell r="C285" t="str">
            <v>Stockbridge</v>
          </cell>
          <cell r="D285">
            <v>2004</v>
          </cell>
          <cell r="E285">
            <v>0</v>
          </cell>
          <cell r="F285">
            <v>0</v>
          </cell>
          <cell r="G285" t="str">
            <v>N/A</v>
          </cell>
          <cell r="H285">
            <v>74041.789999999994</v>
          </cell>
          <cell r="I285">
            <v>1062.25</v>
          </cell>
          <cell r="J285">
            <v>0</v>
          </cell>
          <cell r="K285">
            <v>72979.539999999994</v>
          </cell>
          <cell r="L285"/>
          <cell r="M285">
            <v>72979.539999999994</v>
          </cell>
          <cell r="N285" t="str">
            <v>N/A</v>
          </cell>
          <cell r="O285" t="str">
            <v>manual</v>
          </cell>
          <cell r="P285"/>
          <cell r="Q285">
            <v>72979.539999999994</v>
          </cell>
        </row>
        <row r="286">
          <cell r="C286" t="str">
            <v>Stoneham</v>
          </cell>
          <cell r="D286">
            <v>2004</v>
          </cell>
          <cell r="E286">
            <v>0</v>
          </cell>
          <cell r="F286">
            <v>0</v>
          </cell>
          <cell r="G286" t="str">
            <v>N/A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/>
          <cell r="M286">
            <v>0</v>
          </cell>
          <cell r="N286" t="str">
            <v>N/A</v>
          </cell>
          <cell r="O286" t="str">
            <v>manual</v>
          </cell>
          <cell r="P286"/>
          <cell r="Q286">
            <v>0</v>
          </cell>
        </row>
        <row r="287">
          <cell r="C287" t="str">
            <v>Stoughton</v>
          </cell>
          <cell r="D287">
            <v>2004</v>
          </cell>
          <cell r="E287">
            <v>0</v>
          </cell>
          <cell r="F287">
            <v>0</v>
          </cell>
          <cell r="G287" t="str">
            <v>N/A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/>
          <cell r="M287">
            <v>0</v>
          </cell>
          <cell r="N287" t="str">
            <v>N/A</v>
          </cell>
          <cell r="O287" t="str">
            <v>manual</v>
          </cell>
          <cell r="P287"/>
          <cell r="Q287">
            <v>0</v>
          </cell>
        </row>
        <row r="288">
          <cell r="C288" t="str">
            <v>Stow</v>
          </cell>
          <cell r="D288">
            <v>2004</v>
          </cell>
          <cell r="E288">
            <v>0</v>
          </cell>
          <cell r="F288">
            <v>0</v>
          </cell>
          <cell r="G288" t="str">
            <v>N/A</v>
          </cell>
          <cell r="H288">
            <v>312217.43</v>
          </cell>
          <cell r="I288">
            <v>9981.74</v>
          </cell>
          <cell r="J288">
            <v>0</v>
          </cell>
          <cell r="K288">
            <v>302235.69</v>
          </cell>
          <cell r="L288"/>
          <cell r="M288">
            <v>302235.69</v>
          </cell>
          <cell r="N288" t="str">
            <v>N/A</v>
          </cell>
          <cell r="O288" t="str">
            <v>manual</v>
          </cell>
          <cell r="P288"/>
          <cell r="Q288">
            <v>302235.69</v>
          </cell>
        </row>
        <row r="289">
          <cell r="C289" t="str">
            <v>Sturbridge</v>
          </cell>
          <cell r="D289">
            <v>2004</v>
          </cell>
          <cell r="E289">
            <v>0</v>
          </cell>
          <cell r="F289">
            <v>0</v>
          </cell>
          <cell r="G289" t="str">
            <v>N/A</v>
          </cell>
          <cell r="H289">
            <v>214106.97</v>
          </cell>
          <cell r="I289">
            <v>868.16</v>
          </cell>
          <cell r="J289">
            <v>0</v>
          </cell>
          <cell r="K289">
            <v>213238.81</v>
          </cell>
          <cell r="L289"/>
          <cell r="M289">
            <v>213238.81</v>
          </cell>
          <cell r="N289" t="str">
            <v>N/A</v>
          </cell>
          <cell r="O289" t="str">
            <v>manual</v>
          </cell>
          <cell r="P289"/>
          <cell r="Q289">
            <v>213238.81</v>
          </cell>
        </row>
        <row r="290">
          <cell r="C290" t="str">
            <v>Sudbury</v>
          </cell>
          <cell r="D290">
            <v>2004</v>
          </cell>
          <cell r="E290">
            <v>0</v>
          </cell>
          <cell r="F290">
            <v>0</v>
          </cell>
          <cell r="G290" t="str">
            <v>N/A</v>
          </cell>
          <cell r="H290">
            <v>1121507.23</v>
          </cell>
          <cell r="I290">
            <v>30734.76</v>
          </cell>
          <cell r="J290">
            <v>0</v>
          </cell>
          <cell r="K290">
            <v>1090772.47</v>
          </cell>
          <cell r="L290"/>
          <cell r="M290">
            <v>1090772.47</v>
          </cell>
          <cell r="N290" t="str">
            <v>N/A</v>
          </cell>
          <cell r="O290" t="str">
            <v>manual</v>
          </cell>
          <cell r="P290"/>
          <cell r="Q290">
            <v>1090772.47</v>
          </cell>
        </row>
        <row r="291">
          <cell r="C291" t="str">
            <v>Sunderland</v>
          </cell>
          <cell r="D291">
            <v>2004</v>
          </cell>
          <cell r="E291">
            <v>0</v>
          </cell>
          <cell r="F291">
            <v>0</v>
          </cell>
          <cell r="G291" t="str">
            <v>N/A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/>
          <cell r="M291">
            <v>0</v>
          </cell>
          <cell r="N291" t="str">
            <v>N/A</v>
          </cell>
          <cell r="O291" t="str">
            <v>manual</v>
          </cell>
          <cell r="P291"/>
          <cell r="Q291">
            <v>0</v>
          </cell>
        </row>
        <row r="292">
          <cell r="C292" t="str">
            <v>Sutton</v>
          </cell>
          <cell r="D292">
            <v>2004</v>
          </cell>
          <cell r="E292">
            <v>0</v>
          </cell>
          <cell r="F292">
            <v>0</v>
          </cell>
          <cell r="G292" t="str">
            <v>N/A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/>
          <cell r="M292">
            <v>0</v>
          </cell>
          <cell r="N292" t="str">
            <v>N/A</v>
          </cell>
          <cell r="O292" t="str">
            <v>manual</v>
          </cell>
          <cell r="P292"/>
          <cell r="Q292">
            <v>0</v>
          </cell>
        </row>
        <row r="293">
          <cell r="C293" t="str">
            <v>Swampscott</v>
          </cell>
          <cell r="D293">
            <v>2004</v>
          </cell>
          <cell r="E293">
            <v>0</v>
          </cell>
          <cell r="F293">
            <v>0</v>
          </cell>
          <cell r="G293" t="str">
            <v>N/A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/>
          <cell r="M293">
            <v>0</v>
          </cell>
          <cell r="N293" t="str">
            <v>N/A</v>
          </cell>
          <cell r="O293" t="str">
            <v>manual</v>
          </cell>
          <cell r="P293"/>
          <cell r="Q293">
            <v>0</v>
          </cell>
        </row>
        <row r="294">
          <cell r="C294" t="str">
            <v>Swansea</v>
          </cell>
          <cell r="D294">
            <v>2004</v>
          </cell>
          <cell r="E294">
            <v>0</v>
          </cell>
          <cell r="F294">
            <v>0</v>
          </cell>
          <cell r="G294" t="str">
            <v>N/A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/>
          <cell r="M294">
            <v>0</v>
          </cell>
          <cell r="N294" t="str">
            <v>N/A</v>
          </cell>
          <cell r="O294" t="str">
            <v>manual</v>
          </cell>
          <cell r="P294"/>
          <cell r="Q294">
            <v>0</v>
          </cell>
        </row>
        <row r="295">
          <cell r="C295" t="str">
            <v>Taunton</v>
          </cell>
          <cell r="D295">
            <v>2004</v>
          </cell>
          <cell r="E295">
            <v>0</v>
          </cell>
          <cell r="F295">
            <v>0</v>
          </cell>
          <cell r="G295" t="str">
            <v>N/A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/>
          <cell r="M295">
            <v>0</v>
          </cell>
          <cell r="N295" t="str">
            <v>N/A</v>
          </cell>
          <cell r="O295" t="str">
            <v>manual</v>
          </cell>
          <cell r="P295"/>
          <cell r="Q295">
            <v>0</v>
          </cell>
        </row>
        <row r="296">
          <cell r="C296" t="str">
            <v>Templeton</v>
          </cell>
          <cell r="D296">
            <v>2004</v>
          </cell>
          <cell r="E296">
            <v>0</v>
          </cell>
          <cell r="F296">
            <v>0</v>
          </cell>
          <cell r="G296" t="str">
            <v>N/A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/>
          <cell r="M296">
            <v>0</v>
          </cell>
          <cell r="N296" t="str">
            <v>N/A</v>
          </cell>
          <cell r="O296" t="str">
            <v>manual</v>
          </cell>
          <cell r="P296"/>
          <cell r="Q296">
            <v>0</v>
          </cell>
        </row>
        <row r="297">
          <cell r="C297" t="str">
            <v>Tewksbury</v>
          </cell>
          <cell r="D297">
            <v>2004</v>
          </cell>
          <cell r="E297">
            <v>0</v>
          </cell>
          <cell r="F297">
            <v>0</v>
          </cell>
          <cell r="G297" t="str">
            <v>N/A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/>
          <cell r="M297">
            <v>0</v>
          </cell>
          <cell r="N297" t="str">
            <v>N/A</v>
          </cell>
          <cell r="O297" t="str">
            <v>manual</v>
          </cell>
          <cell r="P297"/>
          <cell r="Q297">
            <v>0</v>
          </cell>
        </row>
        <row r="298">
          <cell r="C298" t="str">
            <v>Tisbury</v>
          </cell>
          <cell r="D298">
            <v>2004</v>
          </cell>
          <cell r="E298">
            <v>0</v>
          </cell>
          <cell r="F298">
            <v>0</v>
          </cell>
          <cell r="G298" t="str">
            <v>N/A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/>
          <cell r="M298">
            <v>0</v>
          </cell>
          <cell r="N298" t="str">
            <v>N/A</v>
          </cell>
          <cell r="O298" t="str">
            <v>manual</v>
          </cell>
          <cell r="P298"/>
          <cell r="Q298">
            <v>0</v>
          </cell>
        </row>
        <row r="299">
          <cell r="C299" t="str">
            <v>Tolland</v>
          </cell>
          <cell r="D299">
            <v>2004</v>
          </cell>
          <cell r="E299">
            <v>0</v>
          </cell>
          <cell r="F299">
            <v>0</v>
          </cell>
          <cell r="G299" t="str">
            <v>N/A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/>
          <cell r="M299">
            <v>0</v>
          </cell>
          <cell r="N299" t="str">
            <v>N/A</v>
          </cell>
          <cell r="O299" t="str">
            <v>manual</v>
          </cell>
          <cell r="P299"/>
          <cell r="Q299">
            <v>0</v>
          </cell>
        </row>
        <row r="300">
          <cell r="C300" t="str">
            <v>Topsfield</v>
          </cell>
          <cell r="D300">
            <v>2004</v>
          </cell>
          <cell r="E300">
            <v>0</v>
          </cell>
          <cell r="F300">
            <v>0</v>
          </cell>
          <cell r="G300" t="str">
            <v>N/A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/>
          <cell r="M300">
            <v>0</v>
          </cell>
          <cell r="N300" t="str">
            <v>N/A</v>
          </cell>
          <cell r="O300" t="str">
            <v>manual</v>
          </cell>
          <cell r="P300"/>
          <cell r="Q300">
            <v>0</v>
          </cell>
        </row>
        <row r="301">
          <cell r="C301" t="str">
            <v>Townsend</v>
          </cell>
          <cell r="D301">
            <v>2004</v>
          </cell>
          <cell r="E301">
            <v>0</v>
          </cell>
          <cell r="F301">
            <v>0</v>
          </cell>
          <cell r="G301" t="str">
            <v>N/A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/>
          <cell r="M301">
            <v>0</v>
          </cell>
          <cell r="N301" t="str">
            <v>N/A</v>
          </cell>
          <cell r="O301" t="str">
            <v>manual</v>
          </cell>
          <cell r="P301"/>
          <cell r="Q301">
            <v>0</v>
          </cell>
        </row>
        <row r="302">
          <cell r="C302" t="str">
            <v>Truro</v>
          </cell>
          <cell r="D302">
            <v>2004</v>
          </cell>
          <cell r="E302">
            <v>0</v>
          </cell>
          <cell r="F302">
            <v>0</v>
          </cell>
          <cell r="G302" t="str">
            <v>N/A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/>
          <cell r="M302">
            <v>0</v>
          </cell>
          <cell r="N302" t="str">
            <v>N/A</v>
          </cell>
          <cell r="O302" t="str">
            <v>manual</v>
          </cell>
          <cell r="P302"/>
          <cell r="Q302">
            <v>0</v>
          </cell>
        </row>
        <row r="303">
          <cell r="C303" t="str">
            <v>Tyngsborough</v>
          </cell>
          <cell r="D303">
            <v>2004</v>
          </cell>
          <cell r="E303">
            <v>0</v>
          </cell>
          <cell r="F303">
            <v>0</v>
          </cell>
          <cell r="G303" t="str">
            <v>N/A</v>
          </cell>
          <cell r="H303">
            <v>314503.75</v>
          </cell>
          <cell r="I303">
            <v>4016.69</v>
          </cell>
          <cell r="J303">
            <v>0</v>
          </cell>
          <cell r="K303">
            <v>310487.06</v>
          </cell>
          <cell r="L303"/>
          <cell r="M303">
            <v>310487.06</v>
          </cell>
          <cell r="N303" t="str">
            <v>N/A</v>
          </cell>
          <cell r="O303" t="str">
            <v>manual</v>
          </cell>
          <cell r="P303"/>
          <cell r="Q303">
            <v>310487.06</v>
          </cell>
        </row>
        <row r="304">
          <cell r="C304" t="str">
            <v>Tyringham</v>
          </cell>
          <cell r="D304">
            <v>2004</v>
          </cell>
          <cell r="E304">
            <v>0</v>
          </cell>
          <cell r="F304">
            <v>0</v>
          </cell>
          <cell r="G304" t="str">
            <v>N/A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/>
          <cell r="M304">
            <v>0</v>
          </cell>
          <cell r="N304" t="str">
            <v>N/A</v>
          </cell>
          <cell r="O304" t="str">
            <v>manual</v>
          </cell>
          <cell r="P304"/>
          <cell r="Q304">
            <v>0</v>
          </cell>
        </row>
        <row r="305">
          <cell r="C305" t="str">
            <v>Upton</v>
          </cell>
          <cell r="D305">
            <v>2004</v>
          </cell>
          <cell r="E305">
            <v>0</v>
          </cell>
          <cell r="F305">
            <v>0</v>
          </cell>
          <cell r="G305" t="str">
            <v>N/A</v>
          </cell>
          <cell r="H305">
            <v>178634.63</v>
          </cell>
          <cell r="I305">
            <v>802.82</v>
          </cell>
          <cell r="J305">
            <v>0</v>
          </cell>
          <cell r="K305">
            <v>177831.81</v>
          </cell>
          <cell r="L305"/>
          <cell r="M305">
            <v>177831.81</v>
          </cell>
          <cell r="N305" t="str">
            <v>N/A</v>
          </cell>
          <cell r="O305" t="str">
            <v>manual</v>
          </cell>
          <cell r="P305"/>
          <cell r="Q305">
            <v>177831.81</v>
          </cell>
        </row>
        <row r="306">
          <cell r="C306" t="str">
            <v>Uxbridge</v>
          </cell>
          <cell r="D306">
            <v>2004</v>
          </cell>
          <cell r="E306">
            <v>0</v>
          </cell>
          <cell r="F306">
            <v>0</v>
          </cell>
          <cell r="G306" t="str">
            <v>N/A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/>
          <cell r="M306">
            <v>0</v>
          </cell>
          <cell r="N306" t="str">
            <v>N/A</v>
          </cell>
          <cell r="O306" t="str">
            <v>manual</v>
          </cell>
          <cell r="P306"/>
          <cell r="Q306">
            <v>0</v>
          </cell>
        </row>
        <row r="307">
          <cell r="C307" t="str">
            <v>Wakefield</v>
          </cell>
          <cell r="D307">
            <v>2004</v>
          </cell>
          <cell r="E307">
            <v>0</v>
          </cell>
          <cell r="F307">
            <v>0</v>
          </cell>
          <cell r="G307" t="str">
            <v>N/A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/>
          <cell r="M307">
            <v>0</v>
          </cell>
          <cell r="N307" t="str">
            <v>N/A</v>
          </cell>
          <cell r="O307" t="str">
            <v>manual</v>
          </cell>
          <cell r="P307"/>
          <cell r="Q307">
            <v>0</v>
          </cell>
        </row>
        <row r="308">
          <cell r="C308" t="str">
            <v>Wales</v>
          </cell>
          <cell r="D308">
            <v>2004</v>
          </cell>
          <cell r="E308">
            <v>0</v>
          </cell>
          <cell r="F308">
            <v>0</v>
          </cell>
          <cell r="G308" t="str">
            <v>N/A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/>
          <cell r="M308">
            <v>0</v>
          </cell>
          <cell r="N308" t="str">
            <v>N/A</v>
          </cell>
          <cell r="O308" t="str">
            <v>manual</v>
          </cell>
          <cell r="P308"/>
          <cell r="Q308">
            <v>0</v>
          </cell>
        </row>
        <row r="309">
          <cell r="C309" t="str">
            <v>Walpole</v>
          </cell>
          <cell r="D309">
            <v>2004</v>
          </cell>
          <cell r="E309">
            <v>0</v>
          </cell>
          <cell r="F309">
            <v>0</v>
          </cell>
          <cell r="G309" t="str">
            <v>N/A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/>
          <cell r="M309">
            <v>0</v>
          </cell>
          <cell r="N309" t="str">
            <v>N/A</v>
          </cell>
          <cell r="O309" t="str">
            <v>manual</v>
          </cell>
          <cell r="P309"/>
          <cell r="Q309">
            <v>0</v>
          </cell>
        </row>
        <row r="310">
          <cell r="C310" t="str">
            <v>Waltham</v>
          </cell>
          <cell r="D310">
            <v>2004</v>
          </cell>
          <cell r="E310">
            <v>0</v>
          </cell>
          <cell r="F310">
            <v>0</v>
          </cell>
          <cell r="G310" t="str">
            <v>N/A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/>
          <cell r="M310">
            <v>0</v>
          </cell>
          <cell r="N310" t="str">
            <v>N/A</v>
          </cell>
          <cell r="O310" t="str">
            <v>manual</v>
          </cell>
          <cell r="P310"/>
          <cell r="Q310">
            <v>0</v>
          </cell>
        </row>
        <row r="311">
          <cell r="C311" t="str">
            <v>Ware</v>
          </cell>
          <cell r="D311">
            <v>2004</v>
          </cell>
          <cell r="E311">
            <v>0</v>
          </cell>
          <cell r="F311">
            <v>0</v>
          </cell>
          <cell r="G311" t="str">
            <v>N/A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/>
          <cell r="M311">
            <v>0</v>
          </cell>
          <cell r="N311" t="str">
            <v>N/A</v>
          </cell>
          <cell r="O311" t="str">
            <v>manual</v>
          </cell>
          <cell r="P311"/>
          <cell r="Q311">
            <v>0</v>
          </cell>
        </row>
        <row r="312">
          <cell r="C312" t="str">
            <v>Wareham</v>
          </cell>
          <cell r="D312">
            <v>2004</v>
          </cell>
          <cell r="E312">
            <v>0</v>
          </cell>
          <cell r="F312">
            <v>0</v>
          </cell>
          <cell r="G312" t="str">
            <v>N/A</v>
          </cell>
          <cell r="H312">
            <v>353959.63</v>
          </cell>
          <cell r="I312">
            <v>4021.58</v>
          </cell>
          <cell r="J312">
            <v>0</v>
          </cell>
          <cell r="K312">
            <v>349938.05</v>
          </cell>
          <cell r="L312"/>
          <cell r="M312">
            <v>349938.05</v>
          </cell>
          <cell r="N312" t="str">
            <v>N/A</v>
          </cell>
          <cell r="O312" t="str">
            <v>manual</v>
          </cell>
          <cell r="P312"/>
          <cell r="Q312">
            <v>349938.05</v>
          </cell>
        </row>
        <row r="313">
          <cell r="C313" t="str">
            <v>Warren</v>
          </cell>
          <cell r="D313">
            <v>2004</v>
          </cell>
          <cell r="E313">
            <v>0</v>
          </cell>
          <cell r="F313">
            <v>0</v>
          </cell>
          <cell r="G313" t="str">
            <v>N/A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 t="str">
            <v>N/A</v>
          </cell>
          <cell r="O313" t="str">
            <v>manual</v>
          </cell>
          <cell r="P313"/>
          <cell r="Q313">
            <v>0</v>
          </cell>
        </row>
        <row r="314">
          <cell r="C314" t="str">
            <v>Warwick</v>
          </cell>
          <cell r="D314">
            <v>2004</v>
          </cell>
          <cell r="E314">
            <v>0</v>
          </cell>
          <cell r="F314">
            <v>0</v>
          </cell>
          <cell r="G314" t="str">
            <v>N/A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/>
          <cell r="M314">
            <v>0</v>
          </cell>
          <cell r="N314" t="str">
            <v>N/A</v>
          </cell>
          <cell r="O314" t="str">
            <v>manual</v>
          </cell>
          <cell r="P314"/>
          <cell r="Q314">
            <v>0</v>
          </cell>
        </row>
        <row r="315">
          <cell r="C315" t="str">
            <v>Washington</v>
          </cell>
          <cell r="D315">
            <v>2004</v>
          </cell>
          <cell r="E315">
            <v>0</v>
          </cell>
          <cell r="F315">
            <v>0</v>
          </cell>
          <cell r="G315" t="str">
            <v>N/A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/>
          <cell r="M315">
            <v>0</v>
          </cell>
          <cell r="N315" t="str">
            <v>N/A</v>
          </cell>
          <cell r="O315" t="str">
            <v>manual</v>
          </cell>
          <cell r="P315"/>
          <cell r="Q315">
            <v>0</v>
          </cell>
        </row>
        <row r="316">
          <cell r="C316" t="str">
            <v>Watertown</v>
          </cell>
          <cell r="D316">
            <v>2004</v>
          </cell>
          <cell r="E316">
            <v>0</v>
          </cell>
          <cell r="F316">
            <v>0</v>
          </cell>
          <cell r="G316" t="str">
            <v>N/A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/>
          <cell r="M316">
            <v>0</v>
          </cell>
          <cell r="N316" t="str">
            <v>N/A</v>
          </cell>
          <cell r="O316" t="str">
            <v>manual</v>
          </cell>
          <cell r="P316"/>
          <cell r="Q316">
            <v>0</v>
          </cell>
        </row>
        <row r="317">
          <cell r="C317" t="str">
            <v>Wayland</v>
          </cell>
          <cell r="D317">
            <v>2004</v>
          </cell>
          <cell r="E317">
            <v>0</v>
          </cell>
          <cell r="F317">
            <v>0</v>
          </cell>
          <cell r="G317" t="str">
            <v>N/A</v>
          </cell>
          <cell r="H317">
            <v>453354.43</v>
          </cell>
          <cell r="I317">
            <v>5898.76</v>
          </cell>
          <cell r="J317">
            <v>0</v>
          </cell>
          <cell r="K317">
            <v>447455.67</v>
          </cell>
          <cell r="L317"/>
          <cell r="M317">
            <v>447455.67</v>
          </cell>
          <cell r="N317" t="str">
            <v>N/A</v>
          </cell>
          <cell r="O317" t="str">
            <v>manual</v>
          </cell>
          <cell r="P317"/>
          <cell r="Q317">
            <v>447455.67</v>
          </cell>
        </row>
        <row r="318">
          <cell r="C318" t="str">
            <v>Webster</v>
          </cell>
          <cell r="D318">
            <v>2004</v>
          </cell>
          <cell r="E318">
            <v>0</v>
          </cell>
          <cell r="F318">
            <v>0</v>
          </cell>
          <cell r="G318" t="str">
            <v>N/A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/>
          <cell r="M318">
            <v>0</v>
          </cell>
          <cell r="N318" t="str">
            <v>N/A</v>
          </cell>
          <cell r="O318" t="str">
            <v>manual</v>
          </cell>
          <cell r="P318"/>
          <cell r="Q318">
            <v>0</v>
          </cell>
        </row>
        <row r="319">
          <cell r="C319" t="str">
            <v>Wellesley</v>
          </cell>
          <cell r="D319">
            <v>2004</v>
          </cell>
          <cell r="E319">
            <v>0</v>
          </cell>
          <cell r="F319">
            <v>0</v>
          </cell>
          <cell r="G319" t="str">
            <v>N/A</v>
          </cell>
          <cell r="H319">
            <v>563518.99</v>
          </cell>
          <cell r="I319">
            <v>3802.14</v>
          </cell>
          <cell r="J319">
            <v>0</v>
          </cell>
          <cell r="K319">
            <v>559716.85</v>
          </cell>
          <cell r="L319"/>
          <cell r="M319">
            <v>559716.85</v>
          </cell>
          <cell r="N319" t="str">
            <v>N/A</v>
          </cell>
          <cell r="O319" t="str">
            <v>manual</v>
          </cell>
          <cell r="P319"/>
          <cell r="Q319">
            <v>559716.85</v>
          </cell>
        </row>
        <row r="320">
          <cell r="C320" t="str">
            <v>Wellfleet</v>
          </cell>
          <cell r="D320">
            <v>2004</v>
          </cell>
          <cell r="E320">
            <v>0</v>
          </cell>
          <cell r="F320">
            <v>0</v>
          </cell>
          <cell r="G320" t="str">
            <v>N/A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/>
          <cell r="M320">
            <v>0</v>
          </cell>
          <cell r="N320" t="str">
            <v>N/A</v>
          </cell>
          <cell r="O320" t="str">
            <v>manual</v>
          </cell>
          <cell r="P320"/>
          <cell r="Q320">
            <v>0</v>
          </cell>
        </row>
        <row r="321">
          <cell r="C321" t="str">
            <v>Wendell</v>
          </cell>
          <cell r="D321">
            <v>2004</v>
          </cell>
          <cell r="E321">
            <v>0</v>
          </cell>
          <cell r="F321">
            <v>0</v>
          </cell>
          <cell r="G321" t="str">
            <v>N/A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/>
          <cell r="M321">
            <v>0</v>
          </cell>
          <cell r="N321" t="str">
            <v>N/A</v>
          </cell>
          <cell r="O321" t="str">
            <v>manual</v>
          </cell>
          <cell r="P321"/>
          <cell r="Q321">
            <v>0</v>
          </cell>
        </row>
        <row r="322">
          <cell r="C322" t="str">
            <v>Wenham</v>
          </cell>
          <cell r="D322">
            <v>2004</v>
          </cell>
          <cell r="E322">
            <v>0</v>
          </cell>
          <cell r="F322">
            <v>0</v>
          </cell>
          <cell r="G322" t="str">
            <v>N/A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/>
          <cell r="M322">
            <v>0</v>
          </cell>
          <cell r="N322" t="str">
            <v>N/A</v>
          </cell>
          <cell r="O322" t="str">
            <v>manual</v>
          </cell>
          <cell r="P322"/>
          <cell r="Q322">
            <v>0</v>
          </cell>
        </row>
        <row r="323">
          <cell r="C323" t="str">
            <v>West Boylston</v>
          </cell>
          <cell r="D323">
            <v>2004</v>
          </cell>
          <cell r="E323">
            <v>0</v>
          </cell>
          <cell r="F323">
            <v>0</v>
          </cell>
          <cell r="G323" t="str">
            <v>N/A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/>
          <cell r="M323">
            <v>0</v>
          </cell>
          <cell r="N323" t="str">
            <v>N/A</v>
          </cell>
          <cell r="O323" t="str">
            <v>manual</v>
          </cell>
          <cell r="P323"/>
          <cell r="Q323">
            <v>0</v>
          </cell>
        </row>
        <row r="324">
          <cell r="C324" t="str">
            <v>West Bridgewater</v>
          </cell>
          <cell r="D324">
            <v>2004</v>
          </cell>
          <cell r="E324">
            <v>0</v>
          </cell>
          <cell r="F324">
            <v>0</v>
          </cell>
          <cell r="G324" t="str">
            <v>N/A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/>
          <cell r="M324">
            <v>0</v>
          </cell>
          <cell r="N324" t="str">
            <v>N/A</v>
          </cell>
          <cell r="O324" t="str">
            <v>manual</v>
          </cell>
          <cell r="P324"/>
          <cell r="Q324">
            <v>0</v>
          </cell>
        </row>
        <row r="325">
          <cell r="C325" t="str">
            <v>West Brookfield</v>
          </cell>
          <cell r="D325">
            <v>2004</v>
          </cell>
          <cell r="E325">
            <v>0</v>
          </cell>
          <cell r="F325">
            <v>0</v>
          </cell>
          <cell r="G325" t="str">
            <v>N/A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/>
          <cell r="M325">
            <v>0</v>
          </cell>
          <cell r="N325" t="str">
            <v>N/A</v>
          </cell>
          <cell r="O325" t="str">
            <v>manual</v>
          </cell>
          <cell r="P325"/>
          <cell r="Q325">
            <v>0</v>
          </cell>
        </row>
        <row r="326">
          <cell r="C326" t="str">
            <v>West Newbury</v>
          </cell>
          <cell r="D326">
            <v>2004</v>
          </cell>
          <cell r="E326">
            <v>0</v>
          </cell>
          <cell r="F326">
            <v>0</v>
          </cell>
          <cell r="G326" t="str">
            <v>N/A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/>
          <cell r="M326">
            <v>0</v>
          </cell>
          <cell r="N326" t="str">
            <v>N/A</v>
          </cell>
          <cell r="O326" t="str">
            <v>manual</v>
          </cell>
          <cell r="P326"/>
          <cell r="Q326">
            <v>0</v>
          </cell>
        </row>
        <row r="327">
          <cell r="C327" t="str">
            <v>West Springfield</v>
          </cell>
          <cell r="D327">
            <v>2004</v>
          </cell>
          <cell r="E327">
            <v>0</v>
          </cell>
          <cell r="F327">
            <v>0</v>
          </cell>
          <cell r="G327" t="str">
            <v>N/A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/>
          <cell r="M327">
            <v>0</v>
          </cell>
          <cell r="N327" t="str">
            <v>N/A</v>
          </cell>
          <cell r="O327" t="str">
            <v>manual</v>
          </cell>
          <cell r="P327"/>
          <cell r="Q327">
            <v>0</v>
          </cell>
        </row>
        <row r="328">
          <cell r="C328" t="str">
            <v>West Stockbridge</v>
          </cell>
          <cell r="D328">
            <v>2004</v>
          </cell>
          <cell r="E328">
            <v>0</v>
          </cell>
          <cell r="F328">
            <v>0</v>
          </cell>
          <cell r="G328" t="str">
            <v>N/A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/>
          <cell r="M328">
            <v>0</v>
          </cell>
          <cell r="N328" t="str">
            <v>N/A</v>
          </cell>
          <cell r="O328" t="str">
            <v>manual</v>
          </cell>
          <cell r="P328"/>
          <cell r="Q328">
            <v>0</v>
          </cell>
        </row>
        <row r="329">
          <cell r="C329" t="str">
            <v>West Tisbury</v>
          </cell>
          <cell r="D329">
            <v>2004</v>
          </cell>
          <cell r="E329">
            <v>0</v>
          </cell>
          <cell r="F329">
            <v>0</v>
          </cell>
          <cell r="G329" t="str">
            <v>N/A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/>
          <cell r="M329">
            <v>0</v>
          </cell>
          <cell r="N329" t="str">
            <v>N/A</v>
          </cell>
          <cell r="O329" t="str">
            <v>manual</v>
          </cell>
          <cell r="P329"/>
          <cell r="Q329">
            <v>0</v>
          </cell>
        </row>
        <row r="330">
          <cell r="C330" t="str">
            <v>Westborough</v>
          </cell>
          <cell r="D330">
            <v>2004</v>
          </cell>
          <cell r="E330">
            <v>0</v>
          </cell>
          <cell r="F330">
            <v>0</v>
          </cell>
          <cell r="G330" t="str">
            <v>N/A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/>
          <cell r="M330">
            <v>0</v>
          </cell>
          <cell r="N330" t="str">
            <v>N/A</v>
          </cell>
          <cell r="O330" t="str">
            <v>manual</v>
          </cell>
          <cell r="P330"/>
          <cell r="Q330">
            <v>0</v>
          </cell>
        </row>
        <row r="331">
          <cell r="C331" t="str">
            <v>Westfield</v>
          </cell>
          <cell r="D331">
            <v>2004</v>
          </cell>
          <cell r="E331">
            <v>0</v>
          </cell>
          <cell r="F331">
            <v>0</v>
          </cell>
          <cell r="G331" t="str">
            <v>N/A</v>
          </cell>
          <cell r="H331">
            <v>226201.28</v>
          </cell>
          <cell r="I331">
            <v>1964.96</v>
          </cell>
          <cell r="J331">
            <v>0</v>
          </cell>
          <cell r="K331">
            <v>224236.32</v>
          </cell>
          <cell r="L331"/>
          <cell r="M331">
            <v>224236.32</v>
          </cell>
          <cell r="N331" t="str">
            <v>N/A</v>
          </cell>
          <cell r="O331" t="str">
            <v>manual</v>
          </cell>
          <cell r="P331"/>
          <cell r="Q331">
            <v>224236.32</v>
          </cell>
        </row>
        <row r="332">
          <cell r="C332" t="str">
            <v>Westford</v>
          </cell>
          <cell r="D332">
            <v>2004</v>
          </cell>
          <cell r="E332">
            <v>0</v>
          </cell>
          <cell r="F332">
            <v>0</v>
          </cell>
          <cell r="G332" t="str">
            <v>N/A</v>
          </cell>
          <cell r="H332">
            <v>1024976.37</v>
          </cell>
          <cell r="I332">
            <v>19521.89</v>
          </cell>
          <cell r="J332">
            <v>0</v>
          </cell>
          <cell r="K332">
            <v>1005454.48</v>
          </cell>
          <cell r="L332"/>
          <cell r="M332">
            <v>1005454.48</v>
          </cell>
          <cell r="N332" t="str">
            <v>N/A</v>
          </cell>
          <cell r="O332" t="str">
            <v>manual</v>
          </cell>
          <cell r="P332"/>
          <cell r="Q332">
            <v>1005454.48</v>
          </cell>
        </row>
        <row r="333">
          <cell r="C333" t="str">
            <v>Westhampton</v>
          </cell>
          <cell r="D333">
            <v>2004</v>
          </cell>
          <cell r="E333">
            <v>0</v>
          </cell>
          <cell r="F333">
            <v>0</v>
          </cell>
          <cell r="G333" t="str">
            <v>N/A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/>
          <cell r="M333">
            <v>0</v>
          </cell>
          <cell r="N333" t="str">
            <v>N/A</v>
          </cell>
          <cell r="O333" t="str">
            <v>manual</v>
          </cell>
          <cell r="P333"/>
          <cell r="Q333">
            <v>0</v>
          </cell>
        </row>
        <row r="334">
          <cell r="C334" t="str">
            <v>Westminster</v>
          </cell>
          <cell r="D334">
            <v>2004</v>
          </cell>
          <cell r="E334">
            <v>0</v>
          </cell>
          <cell r="F334">
            <v>0</v>
          </cell>
          <cell r="G334" t="str">
            <v>N/A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/>
          <cell r="M334">
            <v>0</v>
          </cell>
          <cell r="N334" t="str">
            <v>N/A</v>
          </cell>
          <cell r="O334" t="str">
            <v>manual</v>
          </cell>
          <cell r="P334"/>
          <cell r="Q334">
            <v>0</v>
          </cell>
        </row>
        <row r="335">
          <cell r="C335" t="str">
            <v>Weston</v>
          </cell>
          <cell r="D335">
            <v>2004</v>
          </cell>
          <cell r="E335">
            <v>0</v>
          </cell>
          <cell r="F335">
            <v>0</v>
          </cell>
          <cell r="G335" t="str">
            <v>N/A</v>
          </cell>
          <cell r="H335">
            <v>1136769.56</v>
          </cell>
          <cell r="I335">
            <v>14433.19</v>
          </cell>
          <cell r="J335">
            <v>0</v>
          </cell>
          <cell r="K335">
            <v>1122336.3700000001</v>
          </cell>
          <cell r="L335"/>
          <cell r="M335">
            <v>1122336.3700000001</v>
          </cell>
          <cell r="N335" t="str">
            <v>N/A</v>
          </cell>
          <cell r="O335" t="str">
            <v>manual</v>
          </cell>
          <cell r="P335"/>
          <cell r="Q335">
            <v>1122336.3700000001</v>
          </cell>
        </row>
        <row r="336">
          <cell r="C336" t="str">
            <v>Westport</v>
          </cell>
          <cell r="D336">
            <v>2004</v>
          </cell>
          <cell r="E336">
            <v>0</v>
          </cell>
          <cell r="F336">
            <v>0</v>
          </cell>
          <cell r="G336" t="str">
            <v>N/A</v>
          </cell>
          <cell r="H336">
            <v>298768.23</v>
          </cell>
          <cell r="I336">
            <v>2617.84</v>
          </cell>
          <cell r="J336">
            <v>0</v>
          </cell>
          <cell r="K336">
            <v>296150.38999999996</v>
          </cell>
          <cell r="L336"/>
          <cell r="M336">
            <v>296150.38999999996</v>
          </cell>
          <cell r="N336" t="str">
            <v>N/A</v>
          </cell>
          <cell r="O336" t="str">
            <v>manual</v>
          </cell>
          <cell r="P336"/>
          <cell r="Q336">
            <v>296150.38999999996</v>
          </cell>
        </row>
        <row r="337">
          <cell r="C337" t="str">
            <v>Westwood</v>
          </cell>
          <cell r="D337">
            <v>2004</v>
          </cell>
          <cell r="E337">
            <v>0</v>
          </cell>
          <cell r="F337">
            <v>0</v>
          </cell>
          <cell r="G337" t="str">
            <v>N/A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/>
          <cell r="M337">
            <v>0</v>
          </cell>
          <cell r="N337" t="str">
            <v>N/A</v>
          </cell>
          <cell r="O337" t="str">
            <v>manual</v>
          </cell>
          <cell r="P337"/>
          <cell r="Q337">
            <v>0</v>
          </cell>
        </row>
        <row r="338">
          <cell r="C338" t="str">
            <v>Weymouth</v>
          </cell>
          <cell r="D338">
            <v>2004</v>
          </cell>
          <cell r="E338">
            <v>0</v>
          </cell>
          <cell r="F338">
            <v>0</v>
          </cell>
          <cell r="G338" t="str">
            <v>N/A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/>
          <cell r="M338">
            <v>0</v>
          </cell>
          <cell r="N338" t="str">
            <v>N/A</v>
          </cell>
          <cell r="O338" t="str">
            <v>manual</v>
          </cell>
          <cell r="P338"/>
          <cell r="Q338">
            <v>0</v>
          </cell>
        </row>
        <row r="339">
          <cell r="C339" t="str">
            <v>Whately</v>
          </cell>
          <cell r="D339">
            <v>2004</v>
          </cell>
          <cell r="E339">
            <v>0</v>
          </cell>
          <cell r="F339">
            <v>0</v>
          </cell>
          <cell r="G339" t="str">
            <v>N/A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/>
          <cell r="M339">
            <v>0</v>
          </cell>
          <cell r="N339" t="str">
            <v>N/A</v>
          </cell>
          <cell r="O339" t="str">
            <v>manual</v>
          </cell>
          <cell r="P339"/>
          <cell r="Q339">
            <v>0</v>
          </cell>
        </row>
        <row r="340">
          <cell r="C340" t="str">
            <v>Whitman</v>
          </cell>
          <cell r="D340">
            <v>2004</v>
          </cell>
          <cell r="E340">
            <v>0</v>
          </cell>
          <cell r="F340">
            <v>0</v>
          </cell>
          <cell r="G340" t="str">
            <v>N/A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/>
          <cell r="M340">
            <v>0</v>
          </cell>
          <cell r="N340" t="str">
            <v>N/A</v>
          </cell>
          <cell r="O340" t="str">
            <v>manual</v>
          </cell>
          <cell r="P340"/>
          <cell r="Q340">
            <v>0</v>
          </cell>
        </row>
        <row r="341">
          <cell r="C341" t="str">
            <v>Wilbraham</v>
          </cell>
          <cell r="D341">
            <v>2004</v>
          </cell>
          <cell r="E341">
            <v>0</v>
          </cell>
          <cell r="F341">
            <v>0</v>
          </cell>
          <cell r="G341" t="str">
            <v>N/A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/>
          <cell r="M341">
            <v>0</v>
          </cell>
          <cell r="N341" t="str">
            <v>N/A</v>
          </cell>
          <cell r="O341" t="str">
            <v>manual</v>
          </cell>
          <cell r="P341"/>
          <cell r="Q341">
            <v>0</v>
          </cell>
        </row>
        <row r="342">
          <cell r="C342" t="str">
            <v>Williamsburg</v>
          </cell>
          <cell r="D342">
            <v>2004</v>
          </cell>
          <cell r="E342">
            <v>0</v>
          </cell>
          <cell r="F342">
            <v>0</v>
          </cell>
          <cell r="G342" t="str">
            <v>N/A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/>
          <cell r="M342">
            <v>0</v>
          </cell>
          <cell r="N342" t="str">
            <v>N/A</v>
          </cell>
          <cell r="O342" t="str">
            <v>manual</v>
          </cell>
          <cell r="P342"/>
          <cell r="Q342">
            <v>0</v>
          </cell>
        </row>
        <row r="343">
          <cell r="C343" t="str">
            <v>Williamstown</v>
          </cell>
          <cell r="D343">
            <v>2004</v>
          </cell>
          <cell r="E343">
            <v>0</v>
          </cell>
          <cell r="F343">
            <v>0</v>
          </cell>
          <cell r="G343" t="str">
            <v>N/A</v>
          </cell>
          <cell r="H343">
            <v>126107.46</v>
          </cell>
          <cell r="I343">
            <v>230.36</v>
          </cell>
          <cell r="J343">
            <v>0</v>
          </cell>
          <cell r="K343">
            <v>125877.1</v>
          </cell>
          <cell r="L343"/>
          <cell r="M343">
            <v>125877.1</v>
          </cell>
          <cell r="N343" t="str">
            <v>N/A</v>
          </cell>
          <cell r="O343" t="str">
            <v>manual</v>
          </cell>
          <cell r="P343"/>
          <cell r="Q343">
            <v>125877.1</v>
          </cell>
        </row>
        <row r="344">
          <cell r="C344" t="str">
            <v>Wilmington</v>
          </cell>
          <cell r="D344">
            <v>2004</v>
          </cell>
          <cell r="E344">
            <v>0</v>
          </cell>
          <cell r="F344">
            <v>0</v>
          </cell>
          <cell r="G344" t="str">
            <v>N/A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/>
          <cell r="M344">
            <v>0</v>
          </cell>
          <cell r="N344" t="str">
            <v>N/A</v>
          </cell>
          <cell r="O344" t="str">
            <v>manual</v>
          </cell>
          <cell r="P344"/>
          <cell r="Q344">
            <v>0</v>
          </cell>
        </row>
        <row r="345">
          <cell r="C345" t="str">
            <v>Winchendon</v>
          </cell>
          <cell r="D345">
            <v>2004</v>
          </cell>
          <cell r="E345">
            <v>0</v>
          </cell>
          <cell r="F345">
            <v>0</v>
          </cell>
          <cell r="G345" t="str">
            <v>N/A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/>
          <cell r="M345">
            <v>0</v>
          </cell>
          <cell r="N345" t="str">
            <v>N/A</v>
          </cell>
          <cell r="O345" t="str">
            <v>manual</v>
          </cell>
          <cell r="P345"/>
          <cell r="Q345">
            <v>0</v>
          </cell>
        </row>
        <row r="346">
          <cell r="C346" t="str">
            <v>Winchester</v>
          </cell>
          <cell r="D346">
            <v>2004</v>
          </cell>
          <cell r="E346">
            <v>0</v>
          </cell>
          <cell r="F346">
            <v>0</v>
          </cell>
          <cell r="G346" t="str">
            <v>N/A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/>
          <cell r="M346">
            <v>0</v>
          </cell>
          <cell r="N346" t="str">
            <v>N/A</v>
          </cell>
          <cell r="O346" t="str">
            <v>manual</v>
          </cell>
          <cell r="P346"/>
          <cell r="Q346">
            <v>0</v>
          </cell>
        </row>
        <row r="347">
          <cell r="C347" t="str">
            <v>Windsor</v>
          </cell>
          <cell r="D347">
            <v>2004</v>
          </cell>
          <cell r="E347">
            <v>0</v>
          </cell>
          <cell r="F347">
            <v>0</v>
          </cell>
          <cell r="G347" t="str">
            <v>N/A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/>
          <cell r="M347">
            <v>0</v>
          </cell>
          <cell r="N347" t="str">
            <v>N/A</v>
          </cell>
          <cell r="O347" t="str">
            <v>manual</v>
          </cell>
          <cell r="P347"/>
          <cell r="Q347">
            <v>0</v>
          </cell>
        </row>
        <row r="348">
          <cell r="C348" t="str">
            <v>Winthrop</v>
          </cell>
          <cell r="D348">
            <v>2004</v>
          </cell>
          <cell r="E348">
            <v>0</v>
          </cell>
          <cell r="F348">
            <v>0</v>
          </cell>
          <cell r="G348" t="str">
            <v>N/A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/>
          <cell r="M348">
            <v>0</v>
          </cell>
          <cell r="N348" t="str">
            <v>N/A</v>
          </cell>
          <cell r="O348" t="str">
            <v>manual</v>
          </cell>
          <cell r="P348"/>
          <cell r="Q348">
            <v>0</v>
          </cell>
        </row>
        <row r="349">
          <cell r="C349" t="str">
            <v>Woburn</v>
          </cell>
          <cell r="D349">
            <v>2004</v>
          </cell>
          <cell r="E349">
            <v>0</v>
          </cell>
          <cell r="F349">
            <v>0</v>
          </cell>
          <cell r="G349" t="str">
            <v>N/A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/>
          <cell r="M349">
            <v>0</v>
          </cell>
          <cell r="N349" t="str">
            <v>N/A</v>
          </cell>
          <cell r="O349" t="str">
            <v>manual</v>
          </cell>
          <cell r="P349"/>
          <cell r="Q349">
            <v>0</v>
          </cell>
        </row>
        <row r="350">
          <cell r="C350" t="str">
            <v>Worcester</v>
          </cell>
          <cell r="D350">
            <v>2004</v>
          </cell>
          <cell r="E350">
            <v>0</v>
          </cell>
          <cell r="F350">
            <v>0</v>
          </cell>
          <cell r="G350" t="str">
            <v>N/A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/>
          <cell r="M350">
            <v>0</v>
          </cell>
          <cell r="N350" t="str">
            <v>N/A</v>
          </cell>
          <cell r="O350" t="str">
            <v>manual</v>
          </cell>
          <cell r="P350"/>
          <cell r="Q350">
            <v>0</v>
          </cell>
        </row>
        <row r="351">
          <cell r="C351" t="str">
            <v>Worthington</v>
          </cell>
          <cell r="D351">
            <v>2004</v>
          </cell>
          <cell r="E351">
            <v>0</v>
          </cell>
          <cell r="F351">
            <v>0</v>
          </cell>
          <cell r="G351" t="str">
            <v>N/A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/>
          <cell r="M351">
            <v>0</v>
          </cell>
          <cell r="N351" t="str">
            <v>N/A</v>
          </cell>
          <cell r="O351" t="str">
            <v>manual</v>
          </cell>
          <cell r="P351"/>
          <cell r="Q351">
            <v>0</v>
          </cell>
        </row>
        <row r="352">
          <cell r="C352" t="str">
            <v>Wrentham</v>
          </cell>
          <cell r="D352">
            <v>2004</v>
          </cell>
          <cell r="E352">
            <v>0</v>
          </cell>
          <cell r="F352">
            <v>0</v>
          </cell>
          <cell r="G352" t="str">
            <v>N/A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/>
          <cell r="M352">
            <v>0</v>
          </cell>
          <cell r="N352" t="str">
            <v>N/A</v>
          </cell>
          <cell r="O352" t="str">
            <v>manual</v>
          </cell>
          <cell r="P352"/>
          <cell r="Q352">
            <v>0</v>
          </cell>
        </row>
        <row r="353">
          <cell r="C353" t="str">
            <v>Yarmouth</v>
          </cell>
          <cell r="D353">
            <v>2004</v>
          </cell>
          <cell r="E353">
            <v>0</v>
          </cell>
          <cell r="F353">
            <v>0</v>
          </cell>
          <cell r="G353" t="str">
            <v>N/A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/>
          <cell r="M353">
            <v>0</v>
          </cell>
          <cell r="N353" t="str">
            <v>N/A</v>
          </cell>
          <cell r="O353" t="str">
            <v>manual</v>
          </cell>
          <cell r="P353"/>
          <cell r="Q353">
            <v>0</v>
          </cell>
        </row>
        <row r="356">
          <cell r="C356" t="str">
            <v>Abington</v>
          </cell>
          <cell r="D356">
            <v>2005</v>
          </cell>
          <cell r="E356">
            <v>0</v>
          </cell>
          <cell r="F356">
            <v>0</v>
          </cell>
          <cell r="G356" t="str">
            <v>N/A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0</v>
          </cell>
          <cell r="N356" t="str">
            <v>N/A</v>
          </cell>
          <cell r="O356" t="str">
            <v/>
          </cell>
          <cell r="P356"/>
          <cell r="Q356">
            <v>0</v>
          </cell>
        </row>
        <row r="357">
          <cell r="C357" t="str">
            <v>Acton</v>
          </cell>
          <cell r="D357">
            <v>2005</v>
          </cell>
          <cell r="E357">
            <v>1.5</v>
          </cell>
          <cell r="F357">
            <v>1.5</v>
          </cell>
          <cell r="G357" t="str">
            <v>Yes</v>
          </cell>
          <cell r="H357">
            <v>575991.34</v>
          </cell>
          <cell r="I357">
            <v>7827.03</v>
          </cell>
          <cell r="J357">
            <v>0</v>
          </cell>
          <cell r="K357">
            <v>568164.30999999994</v>
          </cell>
          <cell r="L357"/>
          <cell r="M357">
            <v>568164.30999999994</v>
          </cell>
          <cell r="N357" t="str">
            <v>FORM SUBMIT</v>
          </cell>
          <cell r="O357">
            <v>39652</v>
          </cell>
          <cell r="P357"/>
          <cell r="Q357">
            <v>568164.30999999994</v>
          </cell>
        </row>
        <row r="358">
          <cell r="C358" t="str">
            <v>Acushnet</v>
          </cell>
          <cell r="D358">
            <v>2005</v>
          </cell>
          <cell r="E358">
            <v>1.5</v>
          </cell>
          <cell r="F358">
            <v>1.5</v>
          </cell>
          <cell r="G358" t="str">
            <v>Yes</v>
          </cell>
          <cell r="H358">
            <v>95220.07</v>
          </cell>
          <cell r="I358">
            <v>1987.01</v>
          </cell>
          <cell r="J358">
            <v>0</v>
          </cell>
          <cell r="K358">
            <v>93233.060000000012</v>
          </cell>
          <cell r="L358"/>
          <cell r="M358">
            <v>93233.060000000012</v>
          </cell>
          <cell r="N358" t="str">
            <v>FORM SUBMIT</v>
          </cell>
          <cell r="O358">
            <v>39652</v>
          </cell>
          <cell r="P358"/>
          <cell r="Q358">
            <v>93233.060000000012</v>
          </cell>
        </row>
        <row r="359">
          <cell r="C359" t="str">
            <v>Adams</v>
          </cell>
          <cell r="D359">
            <v>2005</v>
          </cell>
          <cell r="E359">
            <v>0</v>
          </cell>
          <cell r="F359">
            <v>0</v>
          </cell>
          <cell r="G359" t="str">
            <v>N/A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/>
          <cell r="M359">
            <v>0</v>
          </cell>
          <cell r="N359" t="str">
            <v>N/A</v>
          </cell>
          <cell r="O359" t="str">
            <v/>
          </cell>
          <cell r="P359"/>
          <cell r="Q359">
            <v>0</v>
          </cell>
        </row>
        <row r="360">
          <cell r="C360" t="str">
            <v>Agawam</v>
          </cell>
          <cell r="D360">
            <v>2005</v>
          </cell>
          <cell r="E360">
            <v>1</v>
          </cell>
          <cell r="F360">
            <v>1</v>
          </cell>
          <cell r="G360" t="str">
            <v>Yes</v>
          </cell>
          <cell r="H360">
            <v>342982.49</v>
          </cell>
          <cell r="I360">
            <v>1478.48</v>
          </cell>
          <cell r="J360">
            <v>0</v>
          </cell>
          <cell r="K360">
            <v>341504.01</v>
          </cell>
          <cell r="L360"/>
          <cell r="M360">
            <v>341504.01</v>
          </cell>
          <cell r="N360" t="str">
            <v>FORM SUBMIT</v>
          </cell>
          <cell r="O360">
            <v>39652</v>
          </cell>
          <cell r="P360"/>
          <cell r="Q360">
            <v>341504.01</v>
          </cell>
        </row>
        <row r="361">
          <cell r="C361" t="str">
            <v>Alford</v>
          </cell>
          <cell r="D361">
            <v>2005</v>
          </cell>
          <cell r="E361">
            <v>0</v>
          </cell>
          <cell r="F361">
            <v>0</v>
          </cell>
          <cell r="G361" t="str">
            <v>N/A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/>
          <cell r="M361">
            <v>0</v>
          </cell>
          <cell r="N361" t="str">
            <v>N/A</v>
          </cell>
          <cell r="O361" t="str">
            <v/>
          </cell>
          <cell r="P361"/>
          <cell r="Q361">
            <v>0</v>
          </cell>
        </row>
        <row r="362">
          <cell r="C362" t="str">
            <v>Amesbury</v>
          </cell>
          <cell r="D362">
            <v>2005</v>
          </cell>
          <cell r="E362">
            <v>0</v>
          </cell>
          <cell r="F362">
            <v>0</v>
          </cell>
          <cell r="G362" t="str">
            <v>N/A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/>
          <cell r="M362">
            <v>0</v>
          </cell>
          <cell r="N362" t="str">
            <v>N/A</v>
          </cell>
          <cell r="O362" t="str">
            <v/>
          </cell>
          <cell r="P362"/>
          <cell r="Q362">
            <v>0</v>
          </cell>
        </row>
        <row r="363">
          <cell r="C363" t="str">
            <v>Amherst</v>
          </cell>
          <cell r="D363">
            <v>2005</v>
          </cell>
          <cell r="E363">
            <v>1</v>
          </cell>
          <cell r="F363">
            <v>3</v>
          </cell>
          <cell r="G363" t="str">
            <v>No</v>
          </cell>
          <cell r="H363">
            <v>184934.88</v>
          </cell>
          <cell r="I363">
            <v>1138.03</v>
          </cell>
          <cell r="J363">
            <v>0</v>
          </cell>
          <cell r="K363">
            <v>183796.85</v>
          </cell>
          <cell r="L363"/>
          <cell r="M363">
            <v>183796.85</v>
          </cell>
          <cell r="N363" t="str">
            <v>FORM SUBMIT</v>
          </cell>
          <cell r="O363">
            <v>39652</v>
          </cell>
          <cell r="P363"/>
          <cell r="Q363">
            <v>183796.85</v>
          </cell>
        </row>
        <row r="364">
          <cell r="C364" t="str">
            <v>Andover</v>
          </cell>
          <cell r="D364">
            <v>2005</v>
          </cell>
          <cell r="E364">
            <v>0</v>
          </cell>
          <cell r="F364">
            <v>0</v>
          </cell>
          <cell r="G364" t="str">
            <v>N/A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/>
          <cell r="M364">
            <v>0</v>
          </cell>
          <cell r="N364" t="str">
            <v>N/A</v>
          </cell>
          <cell r="O364" t="str">
            <v/>
          </cell>
          <cell r="P364"/>
          <cell r="Q364">
            <v>0</v>
          </cell>
        </row>
        <row r="365">
          <cell r="C365" t="str">
            <v>Arlington</v>
          </cell>
          <cell r="D365">
            <v>2005</v>
          </cell>
          <cell r="E365">
            <v>0</v>
          </cell>
          <cell r="F365">
            <v>0</v>
          </cell>
          <cell r="G365" t="str">
            <v>N/A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/>
          <cell r="M365">
            <v>0</v>
          </cell>
          <cell r="N365" t="str">
            <v>N/A</v>
          </cell>
          <cell r="O365" t="str">
            <v/>
          </cell>
          <cell r="P365"/>
          <cell r="Q365">
            <v>0</v>
          </cell>
        </row>
        <row r="366">
          <cell r="C366" t="str">
            <v>Ashburnham</v>
          </cell>
          <cell r="D366">
            <v>2005</v>
          </cell>
          <cell r="E366">
            <v>0</v>
          </cell>
          <cell r="F366">
            <v>0</v>
          </cell>
          <cell r="G366" t="str">
            <v>N/A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/>
          <cell r="M366">
            <v>0</v>
          </cell>
          <cell r="N366" t="str">
            <v>N/A</v>
          </cell>
          <cell r="O366" t="str">
            <v/>
          </cell>
          <cell r="P366"/>
          <cell r="Q366">
            <v>0</v>
          </cell>
        </row>
        <row r="367">
          <cell r="C367" t="str">
            <v>Ashby</v>
          </cell>
          <cell r="D367">
            <v>2005</v>
          </cell>
          <cell r="E367">
            <v>0</v>
          </cell>
          <cell r="F367">
            <v>0</v>
          </cell>
          <cell r="G367" t="str">
            <v>N/A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/>
          <cell r="M367">
            <v>0</v>
          </cell>
          <cell r="N367" t="str">
            <v>N/A</v>
          </cell>
          <cell r="O367" t="str">
            <v/>
          </cell>
          <cell r="P367"/>
          <cell r="Q367">
            <v>0</v>
          </cell>
        </row>
        <row r="368">
          <cell r="C368" t="str">
            <v>Ashfield</v>
          </cell>
          <cell r="D368">
            <v>2005</v>
          </cell>
          <cell r="E368">
            <v>0</v>
          </cell>
          <cell r="F368">
            <v>0</v>
          </cell>
          <cell r="G368" t="str">
            <v>N/A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/>
          <cell r="M368">
            <v>0</v>
          </cell>
          <cell r="N368" t="str">
            <v>N/A</v>
          </cell>
          <cell r="O368" t="str">
            <v/>
          </cell>
          <cell r="P368"/>
          <cell r="Q368">
            <v>0</v>
          </cell>
        </row>
        <row r="369">
          <cell r="C369" t="str">
            <v>Ashland</v>
          </cell>
          <cell r="D369">
            <v>2005</v>
          </cell>
          <cell r="E369">
            <v>3</v>
          </cell>
          <cell r="F369">
            <v>3</v>
          </cell>
          <cell r="G369" t="str">
            <v>Yes</v>
          </cell>
          <cell r="H369">
            <v>570535.31000000006</v>
          </cell>
          <cell r="I369">
            <v>1741.07</v>
          </cell>
          <cell r="J369">
            <v>0</v>
          </cell>
          <cell r="K369">
            <v>568794.24000000011</v>
          </cell>
          <cell r="L369"/>
          <cell r="M369">
            <v>568794.24000000011</v>
          </cell>
          <cell r="N369" t="str">
            <v>FORM SUBMIT</v>
          </cell>
          <cell r="O369">
            <v>39652</v>
          </cell>
          <cell r="P369"/>
          <cell r="Q369">
            <v>568794.24000000011</v>
          </cell>
        </row>
        <row r="370">
          <cell r="C370" t="str">
            <v>Athol</v>
          </cell>
          <cell r="D370">
            <v>2005</v>
          </cell>
          <cell r="E370">
            <v>0</v>
          </cell>
          <cell r="F370">
            <v>0</v>
          </cell>
          <cell r="G370" t="str">
            <v>N/A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/>
          <cell r="M370">
            <v>0</v>
          </cell>
          <cell r="N370" t="str">
            <v>N/A</v>
          </cell>
          <cell r="O370" t="str">
            <v/>
          </cell>
          <cell r="P370"/>
          <cell r="Q370">
            <v>0</v>
          </cell>
        </row>
        <row r="371">
          <cell r="C371" t="str">
            <v>Attleboro</v>
          </cell>
          <cell r="D371">
            <v>2005</v>
          </cell>
          <cell r="E371">
            <v>0</v>
          </cell>
          <cell r="F371">
            <v>0</v>
          </cell>
          <cell r="G371" t="str">
            <v>N/A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/>
          <cell r="M371">
            <v>0</v>
          </cell>
          <cell r="N371" t="str">
            <v>N/A</v>
          </cell>
          <cell r="O371" t="str">
            <v/>
          </cell>
          <cell r="P371"/>
          <cell r="Q371">
            <v>0</v>
          </cell>
        </row>
        <row r="372">
          <cell r="C372" t="str">
            <v>Auburn</v>
          </cell>
          <cell r="D372">
            <v>2005</v>
          </cell>
          <cell r="E372">
            <v>0</v>
          </cell>
          <cell r="F372">
            <v>0</v>
          </cell>
          <cell r="G372" t="str">
            <v>N/A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/>
          <cell r="M372">
            <v>0</v>
          </cell>
          <cell r="N372" t="str">
            <v>N/A</v>
          </cell>
          <cell r="O372" t="str">
            <v/>
          </cell>
          <cell r="P372"/>
          <cell r="Q372">
            <v>0</v>
          </cell>
        </row>
        <row r="373">
          <cell r="C373" t="str">
            <v>Avon</v>
          </cell>
          <cell r="D373">
            <v>2005</v>
          </cell>
          <cell r="E373">
            <v>0</v>
          </cell>
          <cell r="F373">
            <v>0</v>
          </cell>
          <cell r="G373" t="str">
            <v>N/A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/>
          <cell r="M373">
            <v>0</v>
          </cell>
          <cell r="N373" t="str">
            <v>N/A</v>
          </cell>
          <cell r="O373" t="str">
            <v/>
          </cell>
          <cell r="P373"/>
          <cell r="Q373">
            <v>0</v>
          </cell>
        </row>
        <row r="374">
          <cell r="C374" t="str">
            <v>Ayer</v>
          </cell>
          <cell r="D374">
            <v>2005</v>
          </cell>
          <cell r="E374">
            <v>1</v>
          </cell>
          <cell r="F374">
            <v>1</v>
          </cell>
          <cell r="G374" t="str">
            <v>Yes</v>
          </cell>
          <cell r="H374">
            <v>94513.75</v>
          </cell>
          <cell r="I374">
            <v>979.87</v>
          </cell>
          <cell r="J374">
            <v>0</v>
          </cell>
          <cell r="K374">
            <v>93533.88</v>
          </cell>
          <cell r="L374"/>
          <cell r="M374">
            <v>93533.88</v>
          </cell>
          <cell r="N374" t="str">
            <v>FORM SUBMIT</v>
          </cell>
          <cell r="O374">
            <v>39652</v>
          </cell>
          <cell r="P374"/>
          <cell r="Q374">
            <v>93533.88</v>
          </cell>
        </row>
        <row r="375">
          <cell r="C375" t="str">
            <v>Barnstable</v>
          </cell>
          <cell r="D375">
            <v>2005</v>
          </cell>
          <cell r="E375">
            <v>3</v>
          </cell>
          <cell r="F375">
            <v>3</v>
          </cell>
          <cell r="G375" t="str">
            <v>Yes</v>
          </cell>
          <cell r="H375">
            <v>2288509.2799999998</v>
          </cell>
          <cell r="I375">
            <v>9888.73</v>
          </cell>
          <cell r="J375">
            <v>0</v>
          </cell>
          <cell r="K375">
            <v>2278620.5499999998</v>
          </cell>
          <cell r="L375"/>
          <cell r="M375">
            <v>2278620.5499999998</v>
          </cell>
          <cell r="N375" t="str">
            <v>FORM SUBMIT</v>
          </cell>
          <cell r="O375">
            <v>39652</v>
          </cell>
          <cell r="P375"/>
          <cell r="Q375">
            <v>2278620.5499999998</v>
          </cell>
        </row>
        <row r="376">
          <cell r="C376" t="str">
            <v>Barre</v>
          </cell>
          <cell r="D376">
            <v>2005</v>
          </cell>
          <cell r="E376">
            <v>0</v>
          </cell>
          <cell r="F376">
            <v>0</v>
          </cell>
          <cell r="G376" t="str">
            <v>N/A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/>
          <cell r="M376">
            <v>0</v>
          </cell>
          <cell r="N376" t="str">
            <v>N/A</v>
          </cell>
          <cell r="O376" t="str">
            <v/>
          </cell>
          <cell r="P376"/>
          <cell r="Q376">
            <v>0</v>
          </cell>
        </row>
        <row r="377">
          <cell r="C377" t="str">
            <v>Becket</v>
          </cell>
          <cell r="D377">
            <v>2005</v>
          </cell>
          <cell r="E377">
            <v>0</v>
          </cell>
          <cell r="F377">
            <v>0</v>
          </cell>
          <cell r="G377" t="str">
            <v>N/A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/>
          <cell r="M377">
            <v>0</v>
          </cell>
          <cell r="N377" t="str">
            <v>N/A</v>
          </cell>
          <cell r="O377" t="str">
            <v/>
          </cell>
          <cell r="P377"/>
          <cell r="Q377">
            <v>0</v>
          </cell>
        </row>
        <row r="378">
          <cell r="C378" t="str">
            <v>Bedford</v>
          </cell>
          <cell r="D378">
            <v>2005</v>
          </cell>
          <cell r="E378">
            <v>3</v>
          </cell>
          <cell r="F378">
            <v>3</v>
          </cell>
          <cell r="G378" t="str">
            <v>Yes</v>
          </cell>
          <cell r="H378">
            <v>925378.84</v>
          </cell>
          <cell r="I378">
            <v>7337.47</v>
          </cell>
          <cell r="J378">
            <v>0</v>
          </cell>
          <cell r="K378">
            <v>918041.37</v>
          </cell>
          <cell r="L378"/>
          <cell r="M378">
            <v>918041.37</v>
          </cell>
          <cell r="N378" t="str">
            <v>FORM SUBMIT</v>
          </cell>
          <cell r="O378">
            <v>39652</v>
          </cell>
          <cell r="P378"/>
          <cell r="Q378">
            <v>918041.37</v>
          </cell>
        </row>
        <row r="379">
          <cell r="C379" t="str">
            <v>Belchertown</v>
          </cell>
          <cell r="D379">
            <v>2005</v>
          </cell>
          <cell r="E379">
            <v>0</v>
          </cell>
          <cell r="F379">
            <v>0</v>
          </cell>
          <cell r="G379" t="str">
            <v>N/A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/>
          <cell r="M379">
            <v>0</v>
          </cell>
          <cell r="N379" t="str">
            <v>N/A</v>
          </cell>
          <cell r="O379" t="str">
            <v/>
          </cell>
          <cell r="P379"/>
          <cell r="Q379">
            <v>0</v>
          </cell>
        </row>
        <row r="380">
          <cell r="C380" t="str">
            <v>Bellingham</v>
          </cell>
          <cell r="D380">
            <v>2005</v>
          </cell>
          <cell r="E380">
            <v>0</v>
          </cell>
          <cell r="F380">
            <v>0</v>
          </cell>
          <cell r="G380" t="str">
            <v>N/A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/>
          <cell r="M380">
            <v>0</v>
          </cell>
          <cell r="N380" t="str">
            <v>N/A</v>
          </cell>
          <cell r="O380" t="str">
            <v/>
          </cell>
          <cell r="P380"/>
          <cell r="Q380">
            <v>0</v>
          </cell>
        </row>
        <row r="381">
          <cell r="C381" t="str">
            <v>Belmont</v>
          </cell>
          <cell r="D381">
            <v>2005</v>
          </cell>
          <cell r="E381">
            <v>0</v>
          </cell>
          <cell r="F381">
            <v>0</v>
          </cell>
          <cell r="G381" t="str">
            <v>N/A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/>
          <cell r="M381">
            <v>0</v>
          </cell>
          <cell r="N381" t="str">
            <v>N/A</v>
          </cell>
          <cell r="O381" t="str">
            <v/>
          </cell>
          <cell r="P381"/>
          <cell r="Q381">
            <v>0</v>
          </cell>
        </row>
        <row r="382">
          <cell r="C382" t="str">
            <v>Berkley</v>
          </cell>
          <cell r="D382">
            <v>2005</v>
          </cell>
          <cell r="E382">
            <v>0</v>
          </cell>
          <cell r="F382">
            <v>0</v>
          </cell>
          <cell r="G382" t="str">
            <v>N/A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/>
          <cell r="M382">
            <v>0</v>
          </cell>
          <cell r="N382" t="str">
            <v>N/A</v>
          </cell>
          <cell r="O382" t="str">
            <v/>
          </cell>
          <cell r="P382"/>
          <cell r="Q382">
            <v>0</v>
          </cell>
        </row>
        <row r="383">
          <cell r="C383" t="str">
            <v>Berlin</v>
          </cell>
          <cell r="D383">
            <v>2005</v>
          </cell>
          <cell r="E383">
            <v>0</v>
          </cell>
          <cell r="F383">
            <v>0</v>
          </cell>
          <cell r="G383" t="str">
            <v>N/A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/>
          <cell r="M383">
            <v>0</v>
          </cell>
          <cell r="N383" t="str">
            <v>N/A</v>
          </cell>
          <cell r="O383" t="str">
            <v/>
          </cell>
          <cell r="P383"/>
          <cell r="Q383">
            <v>0</v>
          </cell>
        </row>
        <row r="384">
          <cell r="C384" t="str">
            <v>Bernardston</v>
          </cell>
          <cell r="D384">
            <v>2005</v>
          </cell>
          <cell r="E384">
            <v>0</v>
          </cell>
          <cell r="F384">
            <v>0</v>
          </cell>
          <cell r="G384" t="str">
            <v>N/A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/>
          <cell r="M384">
            <v>0</v>
          </cell>
          <cell r="N384" t="str">
            <v>N/A</v>
          </cell>
          <cell r="O384" t="str">
            <v/>
          </cell>
          <cell r="P384"/>
          <cell r="Q384">
            <v>0</v>
          </cell>
        </row>
        <row r="385">
          <cell r="C385" t="str">
            <v>Beverly</v>
          </cell>
          <cell r="D385">
            <v>2005</v>
          </cell>
          <cell r="E385">
            <v>0</v>
          </cell>
          <cell r="F385">
            <v>0</v>
          </cell>
          <cell r="G385" t="str">
            <v>N/A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/>
          <cell r="M385">
            <v>0</v>
          </cell>
          <cell r="N385" t="str">
            <v>N/A</v>
          </cell>
          <cell r="O385" t="str">
            <v/>
          </cell>
          <cell r="P385"/>
          <cell r="Q385">
            <v>0</v>
          </cell>
        </row>
        <row r="386">
          <cell r="C386" t="str">
            <v>Billerica</v>
          </cell>
          <cell r="D386">
            <v>2005</v>
          </cell>
          <cell r="E386">
            <v>0</v>
          </cell>
          <cell r="F386">
            <v>0</v>
          </cell>
          <cell r="G386" t="str">
            <v>N/A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/>
          <cell r="M386">
            <v>0</v>
          </cell>
          <cell r="N386" t="str">
            <v>N/A</v>
          </cell>
          <cell r="O386" t="str">
            <v/>
          </cell>
          <cell r="P386"/>
          <cell r="Q386">
            <v>0</v>
          </cell>
        </row>
        <row r="387">
          <cell r="C387" t="str">
            <v>Blackstone</v>
          </cell>
          <cell r="D387">
            <v>2005</v>
          </cell>
          <cell r="E387">
            <v>0</v>
          </cell>
          <cell r="F387">
            <v>0</v>
          </cell>
          <cell r="G387" t="str">
            <v>N/A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/>
          <cell r="M387">
            <v>0</v>
          </cell>
          <cell r="N387" t="str">
            <v>N/A</v>
          </cell>
          <cell r="O387" t="str">
            <v/>
          </cell>
          <cell r="P387"/>
          <cell r="Q387">
            <v>0</v>
          </cell>
        </row>
        <row r="388">
          <cell r="C388" t="str">
            <v>Blandford</v>
          </cell>
          <cell r="D388">
            <v>2005</v>
          </cell>
          <cell r="E388">
            <v>0</v>
          </cell>
          <cell r="F388">
            <v>0</v>
          </cell>
          <cell r="G388" t="str">
            <v>N/A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/>
          <cell r="M388">
            <v>0</v>
          </cell>
          <cell r="N388" t="str">
            <v>N/A</v>
          </cell>
          <cell r="O388" t="str">
            <v/>
          </cell>
          <cell r="P388"/>
          <cell r="Q388">
            <v>0</v>
          </cell>
        </row>
        <row r="389">
          <cell r="C389" t="str">
            <v>Bolton</v>
          </cell>
          <cell r="D389">
            <v>2005</v>
          </cell>
          <cell r="E389">
            <v>0</v>
          </cell>
          <cell r="F389">
            <v>0</v>
          </cell>
          <cell r="G389" t="str">
            <v>N/A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/>
          <cell r="M389">
            <v>0</v>
          </cell>
          <cell r="N389" t="str">
            <v>N/A</v>
          </cell>
          <cell r="O389" t="str">
            <v/>
          </cell>
          <cell r="P389"/>
          <cell r="Q389">
            <v>0</v>
          </cell>
        </row>
        <row r="390">
          <cell r="C390" t="str">
            <v>Boston</v>
          </cell>
          <cell r="D390">
            <v>2005</v>
          </cell>
          <cell r="E390">
            <v>0</v>
          </cell>
          <cell r="F390">
            <v>0</v>
          </cell>
          <cell r="G390" t="str">
            <v>N/A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/>
          <cell r="M390">
            <v>0</v>
          </cell>
          <cell r="N390" t="str">
            <v>N/A</v>
          </cell>
          <cell r="O390" t="str">
            <v/>
          </cell>
          <cell r="P390"/>
          <cell r="Q390">
            <v>0</v>
          </cell>
        </row>
        <row r="391">
          <cell r="C391" t="str">
            <v>Bourne</v>
          </cell>
          <cell r="D391">
            <v>2005</v>
          </cell>
          <cell r="E391">
            <v>3</v>
          </cell>
          <cell r="F391">
            <v>3</v>
          </cell>
          <cell r="G391" t="str">
            <v>Yes</v>
          </cell>
          <cell r="H391">
            <v>787218.04</v>
          </cell>
          <cell r="I391">
            <v>2356.9499999999998</v>
          </cell>
          <cell r="J391">
            <v>0</v>
          </cell>
          <cell r="K391">
            <v>784861.09000000008</v>
          </cell>
          <cell r="L391"/>
          <cell r="M391">
            <v>784861.09000000008</v>
          </cell>
          <cell r="N391" t="str">
            <v>FORM SUBMIT</v>
          </cell>
          <cell r="O391">
            <v>39652</v>
          </cell>
          <cell r="P391"/>
          <cell r="Q391">
            <v>784861.09000000008</v>
          </cell>
        </row>
        <row r="392">
          <cell r="C392" t="str">
            <v>Boxborough</v>
          </cell>
          <cell r="D392">
            <v>2005</v>
          </cell>
          <cell r="E392">
            <v>0</v>
          </cell>
          <cell r="F392">
            <v>0</v>
          </cell>
          <cell r="G392" t="str">
            <v>N/A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/>
          <cell r="M392">
            <v>0</v>
          </cell>
          <cell r="N392" t="str">
            <v>N/A</v>
          </cell>
          <cell r="O392" t="str">
            <v/>
          </cell>
          <cell r="P392"/>
          <cell r="Q392">
            <v>0</v>
          </cell>
        </row>
        <row r="393">
          <cell r="C393" t="str">
            <v>Boxford</v>
          </cell>
          <cell r="D393">
            <v>2005</v>
          </cell>
          <cell r="E393">
            <v>3</v>
          </cell>
          <cell r="F393">
            <v>3</v>
          </cell>
          <cell r="G393" t="str">
            <v>Yes</v>
          </cell>
          <cell r="H393">
            <v>436982.32</v>
          </cell>
          <cell r="I393">
            <v>11479.36</v>
          </cell>
          <cell r="J393">
            <v>0</v>
          </cell>
          <cell r="K393">
            <v>425502.96</v>
          </cell>
          <cell r="L393"/>
          <cell r="M393">
            <v>425502.96</v>
          </cell>
          <cell r="N393" t="str">
            <v>FORM SUBMIT</v>
          </cell>
          <cell r="O393">
            <v>39652</v>
          </cell>
          <cell r="P393"/>
          <cell r="Q393">
            <v>425502.96</v>
          </cell>
        </row>
        <row r="394">
          <cell r="C394" t="str">
            <v>Boylston</v>
          </cell>
          <cell r="D394">
            <v>2005</v>
          </cell>
          <cell r="E394">
            <v>0</v>
          </cell>
          <cell r="F394">
            <v>0</v>
          </cell>
          <cell r="G394" t="str">
            <v>N/A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/>
          <cell r="M394">
            <v>0</v>
          </cell>
          <cell r="N394" t="str">
            <v>N/A</v>
          </cell>
          <cell r="O394" t="str">
            <v/>
          </cell>
          <cell r="P394"/>
          <cell r="Q394">
            <v>0</v>
          </cell>
        </row>
        <row r="395">
          <cell r="C395" t="str">
            <v>Braintree</v>
          </cell>
          <cell r="D395">
            <v>2005</v>
          </cell>
          <cell r="E395">
            <v>1</v>
          </cell>
          <cell r="F395">
            <v>1</v>
          </cell>
          <cell r="G395" t="str">
            <v>Yes</v>
          </cell>
          <cell r="H395">
            <v>437562.6</v>
          </cell>
          <cell r="I395">
            <v>1522.45</v>
          </cell>
          <cell r="J395">
            <v>0</v>
          </cell>
          <cell r="K395">
            <v>436040.14999999997</v>
          </cell>
          <cell r="L395"/>
          <cell r="M395">
            <v>436040.14999999997</v>
          </cell>
          <cell r="N395" t="str">
            <v>FORM SUBMIT</v>
          </cell>
          <cell r="O395">
            <v>39652</v>
          </cell>
          <cell r="P395"/>
          <cell r="Q395">
            <v>436040.14999999997</v>
          </cell>
        </row>
        <row r="396">
          <cell r="C396" t="str">
            <v>Brewster</v>
          </cell>
          <cell r="D396">
            <v>2005</v>
          </cell>
          <cell r="E396">
            <v>3</v>
          </cell>
          <cell r="F396">
            <v>3</v>
          </cell>
          <cell r="G396" t="str">
            <v>Yes</v>
          </cell>
          <cell r="H396">
            <v>575396.27</v>
          </cell>
          <cell r="I396">
            <v>4080.98</v>
          </cell>
          <cell r="J396">
            <v>0</v>
          </cell>
          <cell r="K396">
            <v>571315.29</v>
          </cell>
          <cell r="L396"/>
          <cell r="M396">
            <v>571315.29</v>
          </cell>
          <cell r="N396" t="str">
            <v>FORM SUBMIT</v>
          </cell>
          <cell r="O396">
            <v>39652</v>
          </cell>
          <cell r="P396"/>
          <cell r="Q396">
            <v>571315.29</v>
          </cell>
        </row>
        <row r="397">
          <cell r="C397" t="str">
            <v>Bridgewater</v>
          </cell>
          <cell r="D397">
            <v>2005</v>
          </cell>
          <cell r="E397">
            <v>0</v>
          </cell>
          <cell r="F397">
            <v>0</v>
          </cell>
          <cell r="G397" t="str">
            <v>N/A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/>
          <cell r="M397">
            <v>0</v>
          </cell>
          <cell r="N397" t="str">
            <v>N/A</v>
          </cell>
          <cell r="O397" t="str">
            <v/>
          </cell>
          <cell r="P397"/>
          <cell r="Q397">
            <v>0</v>
          </cell>
        </row>
        <row r="398">
          <cell r="C398" t="str">
            <v>Brimfield</v>
          </cell>
          <cell r="D398">
            <v>2005</v>
          </cell>
          <cell r="E398">
            <v>0</v>
          </cell>
          <cell r="F398">
            <v>0</v>
          </cell>
          <cell r="G398" t="str">
            <v>N/A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/>
          <cell r="M398">
            <v>0</v>
          </cell>
          <cell r="N398" t="str">
            <v>N/A</v>
          </cell>
          <cell r="O398" t="str">
            <v/>
          </cell>
          <cell r="P398"/>
          <cell r="Q398">
            <v>0</v>
          </cell>
        </row>
        <row r="399">
          <cell r="C399" t="str">
            <v>Brockton</v>
          </cell>
          <cell r="D399">
            <v>2005</v>
          </cell>
          <cell r="E399">
            <v>0</v>
          </cell>
          <cell r="F399">
            <v>0</v>
          </cell>
          <cell r="G399" t="str">
            <v>N/A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/>
          <cell r="M399">
            <v>0</v>
          </cell>
          <cell r="N399" t="str">
            <v>N/A</v>
          </cell>
          <cell r="O399" t="str">
            <v/>
          </cell>
          <cell r="P399"/>
          <cell r="Q399">
            <v>0</v>
          </cell>
        </row>
        <row r="400">
          <cell r="C400" t="str">
            <v>Brookfield</v>
          </cell>
          <cell r="D400">
            <v>2005</v>
          </cell>
          <cell r="E400">
            <v>0</v>
          </cell>
          <cell r="F400">
            <v>0</v>
          </cell>
          <cell r="G400" t="str">
            <v>N/A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/>
          <cell r="M400">
            <v>0</v>
          </cell>
          <cell r="N400" t="str">
            <v>N/A</v>
          </cell>
          <cell r="O400" t="str">
            <v/>
          </cell>
          <cell r="P400"/>
          <cell r="Q400">
            <v>0</v>
          </cell>
        </row>
        <row r="401">
          <cell r="C401" t="str">
            <v>Brookline</v>
          </cell>
          <cell r="D401">
            <v>2005</v>
          </cell>
          <cell r="E401">
            <v>0</v>
          </cell>
          <cell r="F401">
            <v>0</v>
          </cell>
          <cell r="G401" t="str">
            <v>N/A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/>
          <cell r="M401">
            <v>0</v>
          </cell>
          <cell r="N401" t="str">
            <v>N/A</v>
          </cell>
          <cell r="O401" t="str">
            <v/>
          </cell>
          <cell r="P401"/>
          <cell r="Q401">
            <v>0</v>
          </cell>
        </row>
        <row r="402">
          <cell r="C402" t="str">
            <v>Buckland</v>
          </cell>
          <cell r="D402">
            <v>2005</v>
          </cell>
          <cell r="E402">
            <v>0</v>
          </cell>
          <cell r="F402">
            <v>0</v>
          </cell>
          <cell r="G402" t="str">
            <v>N/A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/>
          <cell r="M402">
            <v>0</v>
          </cell>
          <cell r="N402" t="str">
            <v>N/A</v>
          </cell>
          <cell r="O402" t="str">
            <v/>
          </cell>
          <cell r="P402"/>
          <cell r="Q402">
            <v>0</v>
          </cell>
        </row>
        <row r="403">
          <cell r="C403" t="str">
            <v>Burlington</v>
          </cell>
          <cell r="D403">
            <v>2005</v>
          </cell>
          <cell r="E403">
            <v>0</v>
          </cell>
          <cell r="F403">
            <v>0</v>
          </cell>
          <cell r="G403" t="str">
            <v>N/A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/>
          <cell r="M403">
            <v>0</v>
          </cell>
          <cell r="N403" t="str">
            <v>N/A</v>
          </cell>
          <cell r="O403" t="str">
            <v/>
          </cell>
          <cell r="P403"/>
          <cell r="Q403">
            <v>0</v>
          </cell>
        </row>
        <row r="404">
          <cell r="C404" t="str">
            <v>Cambridge</v>
          </cell>
          <cell r="D404">
            <v>2005</v>
          </cell>
          <cell r="E404">
            <v>3</v>
          </cell>
          <cell r="F404">
            <v>3</v>
          </cell>
          <cell r="G404" t="str">
            <v>Yes</v>
          </cell>
          <cell r="H404">
            <v>6430481.1100000003</v>
          </cell>
          <cell r="I404">
            <v>524658</v>
          </cell>
          <cell r="J404">
            <v>0</v>
          </cell>
          <cell r="K404">
            <v>5905823.1100000003</v>
          </cell>
          <cell r="L404"/>
          <cell r="M404">
            <v>5905823.1100000003</v>
          </cell>
          <cell r="N404" t="str">
            <v>FORM SUBMIT</v>
          </cell>
          <cell r="O404">
            <v>39652</v>
          </cell>
          <cell r="P404"/>
          <cell r="Q404">
            <v>5905823.1100000003</v>
          </cell>
        </row>
        <row r="405">
          <cell r="C405" t="str">
            <v>Canton</v>
          </cell>
          <cell r="D405">
            <v>2005</v>
          </cell>
          <cell r="E405">
            <v>0</v>
          </cell>
          <cell r="F405">
            <v>0</v>
          </cell>
          <cell r="G405" t="str">
            <v>N/A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/>
          <cell r="M405">
            <v>0</v>
          </cell>
          <cell r="N405" t="str">
            <v>N/A</v>
          </cell>
          <cell r="O405" t="str">
            <v/>
          </cell>
          <cell r="P405"/>
          <cell r="Q405">
            <v>0</v>
          </cell>
        </row>
        <row r="406">
          <cell r="C406" t="str">
            <v>Carlisle</v>
          </cell>
          <cell r="D406">
            <v>2005</v>
          </cell>
          <cell r="E406">
            <v>2</v>
          </cell>
          <cell r="F406">
            <v>2</v>
          </cell>
          <cell r="G406" t="str">
            <v>Yes</v>
          </cell>
          <cell r="H406">
            <v>274354.26</v>
          </cell>
          <cell r="I406">
            <v>3631.67</v>
          </cell>
          <cell r="J406">
            <v>0</v>
          </cell>
          <cell r="K406">
            <v>270722.59000000003</v>
          </cell>
          <cell r="L406"/>
          <cell r="M406">
            <v>270722.59000000003</v>
          </cell>
          <cell r="N406" t="str">
            <v>FORM SUBMIT</v>
          </cell>
          <cell r="O406">
            <v>39652</v>
          </cell>
          <cell r="P406"/>
          <cell r="Q406">
            <v>270722.59000000003</v>
          </cell>
        </row>
        <row r="407">
          <cell r="C407" t="str">
            <v>Carver</v>
          </cell>
          <cell r="D407">
            <v>2005</v>
          </cell>
          <cell r="E407">
            <v>0</v>
          </cell>
          <cell r="F407">
            <v>0</v>
          </cell>
          <cell r="G407" t="str">
            <v>N/A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/>
          <cell r="M407">
            <v>0</v>
          </cell>
          <cell r="N407" t="str">
            <v>N/A</v>
          </cell>
          <cell r="O407" t="str">
            <v/>
          </cell>
          <cell r="P407"/>
          <cell r="Q407">
            <v>0</v>
          </cell>
        </row>
        <row r="408">
          <cell r="C408" t="str">
            <v>Charlemont</v>
          </cell>
          <cell r="D408">
            <v>2005</v>
          </cell>
          <cell r="E408">
            <v>0</v>
          </cell>
          <cell r="F408">
            <v>0</v>
          </cell>
          <cell r="G408" t="str">
            <v>N/A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/>
          <cell r="M408">
            <v>0</v>
          </cell>
          <cell r="N408" t="str">
            <v>N/A</v>
          </cell>
          <cell r="O408" t="str">
            <v/>
          </cell>
          <cell r="P408"/>
          <cell r="Q408">
            <v>0</v>
          </cell>
        </row>
        <row r="409">
          <cell r="C409" t="str">
            <v>Charlton</v>
          </cell>
          <cell r="D409">
            <v>2005</v>
          </cell>
          <cell r="E409">
            <v>0</v>
          </cell>
          <cell r="F409">
            <v>0</v>
          </cell>
          <cell r="G409" t="str">
            <v>N/A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/>
          <cell r="M409">
            <v>0</v>
          </cell>
          <cell r="N409" t="str">
            <v>N/A</v>
          </cell>
          <cell r="O409" t="str">
            <v/>
          </cell>
          <cell r="P409"/>
          <cell r="Q409">
            <v>0</v>
          </cell>
        </row>
        <row r="410">
          <cell r="C410" t="str">
            <v>Chatham</v>
          </cell>
          <cell r="D410">
            <v>2005</v>
          </cell>
          <cell r="E410">
            <v>3</v>
          </cell>
          <cell r="F410">
            <v>3</v>
          </cell>
          <cell r="G410" t="str">
            <v>Yes</v>
          </cell>
          <cell r="H410">
            <v>542621.93999999994</v>
          </cell>
          <cell r="I410">
            <v>3105.57</v>
          </cell>
          <cell r="J410">
            <v>0</v>
          </cell>
          <cell r="K410">
            <v>539516.37</v>
          </cell>
          <cell r="L410"/>
          <cell r="M410">
            <v>539516.37</v>
          </cell>
          <cell r="N410" t="str">
            <v>FORM SUBMIT</v>
          </cell>
          <cell r="O410">
            <v>39652</v>
          </cell>
          <cell r="P410"/>
          <cell r="Q410">
            <v>539516.37</v>
          </cell>
        </row>
        <row r="411">
          <cell r="C411" t="str">
            <v>Chelmsford</v>
          </cell>
          <cell r="D411">
            <v>2005</v>
          </cell>
          <cell r="E411">
            <v>0.5</v>
          </cell>
          <cell r="F411">
            <v>1.5</v>
          </cell>
          <cell r="G411" t="str">
            <v>No</v>
          </cell>
          <cell r="H411">
            <v>206777.04</v>
          </cell>
          <cell r="I411">
            <v>1467.1</v>
          </cell>
          <cell r="J411">
            <v>0</v>
          </cell>
          <cell r="K411">
            <v>205309.94</v>
          </cell>
          <cell r="L411"/>
          <cell r="M411">
            <v>205309.94</v>
          </cell>
          <cell r="N411" t="str">
            <v>FORM SUBMIT</v>
          </cell>
          <cell r="O411">
            <v>39652</v>
          </cell>
          <cell r="P411"/>
          <cell r="Q411">
            <v>205309.94</v>
          </cell>
        </row>
        <row r="412">
          <cell r="C412" t="str">
            <v>Chelsea</v>
          </cell>
          <cell r="D412">
            <v>2005</v>
          </cell>
          <cell r="E412">
            <v>0</v>
          </cell>
          <cell r="F412">
            <v>0</v>
          </cell>
          <cell r="G412" t="str">
            <v>N/A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/>
          <cell r="M412">
            <v>0</v>
          </cell>
          <cell r="N412" t="str">
            <v>N/A</v>
          </cell>
          <cell r="O412" t="str">
            <v/>
          </cell>
          <cell r="P412"/>
          <cell r="Q412">
            <v>0</v>
          </cell>
        </row>
        <row r="413">
          <cell r="C413" t="str">
            <v>Cheshire</v>
          </cell>
          <cell r="D413">
            <v>2005</v>
          </cell>
          <cell r="E413">
            <v>0</v>
          </cell>
          <cell r="F413">
            <v>0</v>
          </cell>
          <cell r="G413" t="str">
            <v>N/A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/>
          <cell r="M413">
            <v>0</v>
          </cell>
          <cell r="N413" t="str">
            <v>N/A</v>
          </cell>
          <cell r="O413" t="str">
            <v/>
          </cell>
          <cell r="P413"/>
          <cell r="Q413">
            <v>0</v>
          </cell>
        </row>
        <row r="414">
          <cell r="C414" t="str">
            <v>Chester</v>
          </cell>
          <cell r="D414">
            <v>2005</v>
          </cell>
          <cell r="E414">
            <v>0</v>
          </cell>
          <cell r="F414">
            <v>0</v>
          </cell>
          <cell r="G414" t="str">
            <v>N/A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/>
          <cell r="M414">
            <v>0</v>
          </cell>
          <cell r="N414" t="str">
            <v>N/A</v>
          </cell>
          <cell r="O414" t="str">
            <v/>
          </cell>
          <cell r="P414"/>
          <cell r="Q414">
            <v>0</v>
          </cell>
        </row>
        <row r="415">
          <cell r="C415" t="str">
            <v>Chesterfield</v>
          </cell>
          <cell r="D415">
            <v>2005</v>
          </cell>
          <cell r="E415">
            <v>0</v>
          </cell>
          <cell r="F415">
            <v>0</v>
          </cell>
          <cell r="G415" t="str">
            <v>N/A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/>
          <cell r="M415">
            <v>0</v>
          </cell>
          <cell r="N415" t="str">
            <v>N/A</v>
          </cell>
          <cell r="O415" t="str">
            <v/>
          </cell>
          <cell r="P415"/>
          <cell r="Q415">
            <v>0</v>
          </cell>
        </row>
        <row r="416">
          <cell r="C416" t="str">
            <v>Chicopee</v>
          </cell>
          <cell r="D416">
            <v>2005</v>
          </cell>
          <cell r="E416">
            <v>0</v>
          </cell>
          <cell r="F416">
            <v>0</v>
          </cell>
          <cell r="G416" t="str">
            <v>N/A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/>
          <cell r="M416">
            <v>0</v>
          </cell>
          <cell r="N416" t="str">
            <v>N/A</v>
          </cell>
          <cell r="O416" t="str">
            <v/>
          </cell>
          <cell r="P416"/>
          <cell r="Q416">
            <v>0</v>
          </cell>
        </row>
        <row r="417">
          <cell r="C417" t="str">
            <v>Chilmark</v>
          </cell>
          <cell r="D417">
            <v>2005</v>
          </cell>
          <cell r="E417">
            <v>3</v>
          </cell>
          <cell r="F417">
            <v>3</v>
          </cell>
          <cell r="G417" t="str">
            <v>Yes</v>
          </cell>
          <cell r="H417">
            <v>135817.60000000001</v>
          </cell>
          <cell r="I417">
            <v>687.59</v>
          </cell>
          <cell r="J417">
            <v>0</v>
          </cell>
          <cell r="K417">
            <v>135130.01</v>
          </cell>
          <cell r="L417"/>
          <cell r="M417">
            <v>135130.01</v>
          </cell>
          <cell r="N417" t="str">
            <v>FORM SUBMIT</v>
          </cell>
          <cell r="O417">
            <v>39652</v>
          </cell>
          <cell r="P417"/>
          <cell r="Q417">
            <v>135130.01</v>
          </cell>
        </row>
        <row r="418">
          <cell r="C418" t="str">
            <v>Clarksburg</v>
          </cell>
          <cell r="D418">
            <v>2005</v>
          </cell>
          <cell r="E418">
            <v>0</v>
          </cell>
          <cell r="F418">
            <v>0</v>
          </cell>
          <cell r="G418" t="str">
            <v>N/A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/>
          <cell r="M418">
            <v>0</v>
          </cell>
          <cell r="N418" t="str">
            <v>N/A</v>
          </cell>
          <cell r="O418" t="str">
            <v/>
          </cell>
          <cell r="P418"/>
          <cell r="Q418">
            <v>0</v>
          </cell>
        </row>
        <row r="419">
          <cell r="C419" t="str">
            <v>Clinton</v>
          </cell>
          <cell r="D419">
            <v>2005</v>
          </cell>
          <cell r="E419">
            <v>0</v>
          </cell>
          <cell r="F419">
            <v>0</v>
          </cell>
          <cell r="G419" t="str">
            <v>N/A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/>
          <cell r="M419">
            <v>0</v>
          </cell>
          <cell r="N419" t="str">
            <v>N/A</v>
          </cell>
          <cell r="O419" t="str">
            <v/>
          </cell>
          <cell r="P419"/>
          <cell r="Q419">
            <v>0</v>
          </cell>
        </row>
        <row r="420">
          <cell r="C420" t="str">
            <v>Cohasset</v>
          </cell>
          <cell r="D420">
            <v>2005</v>
          </cell>
          <cell r="H420">
            <v>281238.75</v>
          </cell>
          <cell r="I420">
            <v>2932.5</v>
          </cell>
          <cell r="J420">
            <v>0</v>
          </cell>
          <cell r="K420">
            <v>278306.25</v>
          </cell>
          <cell r="L420"/>
          <cell r="M420">
            <v>278306.25</v>
          </cell>
          <cell r="O420" t="str">
            <v>manual</v>
          </cell>
          <cell r="P420"/>
          <cell r="Q420">
            <v>278306.25</v>
          </cell>
        </row>
        <row r="421">
          <cell r="C421" t="str">
            <v>Colrain</v>
          </cell>
          <cell r="D421">
            <v>2005</v>
          </cell>
          <cell r="E421">
            <v>0</v>
          </cell>
          <cell r="F421">
            <v>0</v>
          </cell>
          <cell r="G421" t="str">
            <v>N/A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/>
          <cell r="M421">
            <v>0</v>
          </cell>
          <cell r="N421" t="str">
            <v>N/A</v>
          </cell>
          <cell r="O421" t="str">
            <v/>
          </cell>
          <cell r="P421"/>
          <cell r="Q421">
            <v>0</v>
          </cell>
        </row>
        <row r="422">
          <cell r="C422" t="str">
            <v>Concord</v>
          </cell>
          <cell r="D422">
            <v>2005</v>
          </cell>
          <cell r="E422">
            <v>1.5</v>
          </cell>
          <cell r="F422">
            <v>1.5</v>
          </cell>
          <cell r="G422" t="str">
            <v>Yes</v>
          </cell>
          <cell r="H422">
            <v>663695.25</v>
          </cell>
          <cell r="I422">
            <v>11611.13</v>
          </cell>
          <cell r="J422">
            <v>0</v>
          </cell>
          <cell r="K422">
            <v>652084.12</v>
          </cell>
          <cell r="L422"/>
          <cell r="M422">
            <v>652084.12</v>
          </cell>
          <cell r="N422" t="str">
            <v>FORM SUBMIT</v>
          </cell>
          <cell r="O422">
            <v>39652</v>
          </cell>
          <cell r="P422"/>
          <cell r="Q422">
            <v>652084.12</v>
          </cell>
        </row>
        <row r="423">
          <cell r="C423" t="str">
            <v>Conway</v>
          </cell>
          <cell r="D423">
            <v>2005</v>
          </cell>
          <cell r="E423">
            <v>1.5</v>
          </cell>
          <cell r="F423">
            <v>3</v>
          </cell>
          <cell r="G423" t="str">
            <v>No</v>
          </cell>
          <cell r="H423">
            <v>43807.31</v>
          </cell>
          <cell r="I423">
            <v>287.49</v>
          </cell>
          <cell r="J423">
            <v>0</v>
          </cell>
          <cell r="K423">
            <v>43519.82</v>
          </cell>
          <cell r="L423"/>
          <cell r="M423">
            <v>43519.82</v>
          </cell>
          <cell r="N423" t="str">
            <v>FORM SUBMIT</v>
          </cell>
          <cell r="O423">
            <v>39652</v>
          </cell>
          <cell r="P423"/>
          <cell r="Q423">
            <v>43519.82</v>
          </cell>
        </row>
        <row r="424">
          <cell r="C424" t="str">
            <v>Cummington</v>
          </cell>
          <cell r="D424">
            <v>2005</v>
          </cell>
          <cell r="E424">
            <v>0</v>
          </cell>
          <cell r="F424">
            <v>0</v>
          </cell>
          <cell r="G424" t="str">
            <v>N/A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/>
          <cell r="M424">
            <v>0</v>
          </cell>
          <cell r="N424" t="str">
            <v>N/A</v>
          </cell>
          <cell r="O424" t="str">
            <v/>
          </cell>
          <cell r="P424"/>
          <cell r="Q424">
            <v>0</v>
          </cell>
        </row>
        <row r="425">
          <cell r="C425" t="str">
            <v>Dalton</v>
          </cell>
          <cell r="D425">
            <v>2005</v>
          </cell>
          <cell r="E425">
            <v>0</v>
          </cell>
          <cell r="F425">
            <v>0</v>
          </cell>
          <cell r="G425" t="str">
            <v>N/A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/>
          <cell r="M425">
            <v>0</v>
          </cell>
          <cell r="N425" t="str">
            <v>N/A</v>
          </cell>
          <cell r="O425" t="str">
            <v/>
          </cell>
          <cell r="P425"/>
          <cell r="Q425">
            <v>0</v>
          </cell>
        </row>
        <row r="426">
          <cell r="C426" t="str">
            <v>Danvers</v>
          </cell>
          <cell r="D426">
            <v>2005</v>
          </cell>
          <cell r="E426">
            <v>0</v>
          </cell>
          <cell r="F426">
            <v>0</v>
          </cell>
          <cell r="G426" t="str">
            <v>N/A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/>
          <cell r="M426">
            <v>0</v>
          </cell>
          <cell r="N426" t="str">
            <v>N/A</v>
          </cell>
          <cell r="O426" t="str">
            <v/>
          </cell>
          <cell r="P426"/>
          <cell r="Q426">
            <v>0</v>
          </cell>
        </row>
        <row r="427">
          <cell r="C427" t="str">
            <v>Dartmouth</v>
          </cell>
          <cell r="D427">
            <v>2005</v>
          </cell>
          <cell r="E427">
            <v>1.5</v>
          </cell>
          <cell r="F427">
            <v>1.5</v>
          </cell>
          <cell r="G427" t="str">
            <v>Yes</v>
          </cell>
          <cell r="H427">
            <v>384711.9</v>
          </cell>
          <cell r="I427">
            <v>2952.13</v>
          </cell>
          <cell r="J427">
            <v>0</v>
          </cell>
          <cell r="K427">
            <v>381759.77</v>
          </cell>
          <cell r="L427"/>
          <cell r="M427">
            <v>381759.77</v>
          </cell>
          <cell r="N427" t="str">
            <v>FORM SUBMIT</v>
          </cell>
          <cell r="O427">
            <v>39652</v>
          </cell>
          <cell r="P427"/>
          <cell r="Q427">
            <v>381759.77</v>
          </cell>
        </row>
        <row r="428">
          <cell r="C428" t="str">
            <v>Dedham</v>
          </cell>
          <cell r="D428">
            <v>2005</v>
          </cell>
          <cell r="E428">
            <v>0</v>
          </cell>
          <cell r="F428">
            <v>0</v>
          </cell>
          <cell r="G428" t="str">
            <v>N/A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/>
          <cell r="M428">
            <v>0</v>
          </cell>
          <cell r="N428" t="str">
            <v>N/A</v>
          </cell>
          <cell r="O428" t="str">
            <v/>
          </cell>
          <cell r="P428"/>
          <cell r="Q428">
            <v>0</v>
          </cell>
        </row>
        <row r="429">
          <cell r="C429" t="str">
            <v>Deerfield</v>
          </cell>
          <cell r="D429">
            <v>2005</v>
          </cell>
          <cell r="E429">
            <v>0</v>
          </cell>
          <cell r="F429">
            <v>0</v>
          </cell>
          <cell r="G429" t="str">
            <v>N/A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/>
          <cell r="M429">
            <v>0</v>
          </cell>
          <cell r="N429" t="str">
            <v>N/A</v>
          </cell>
          <cell r="O429" t="str">
            <v/>
          </cell>
          <cell r="P429"/>
          <cell r="Q429">
            <v>0</v>
          </cell>
        </row>
        <row r="430">
          <cell r="C430" t="str">
            <v>Dennis</v>
          </cell>
          <cell r="D430">
            <v>2005</v>
          </cell>
          <cell r="E430">
            <v>3</v>
          </cell>
          <cell r="F430">
            <v>3</v>
          </cell>
          <cell r="G430" t="str">
            <v>Yes</v>
          </cell>
          <cell r="H430">
            <v>759570.88</v>
          </cell>
          <cell r="I430">
            <v>612.91999999999996</v>
          </cell>
          <cell r="J430">
            <v>0</v>
          </cell>
          <cell r="K430">
            <v>758957.96</v>
          </cell>
          <cell r="L430"/>
          <cell r="M430">
            <v>758957.96</v>
          </cell>
          <cell r="N430" t="str">
            <v>FORM SUBMIT</v>
          </cell>
          <cell r="O430">
            <v>39653</v>
          </cell>
          <cell r="P430"/>
          <cell r="Q430">
            <v>758957.96</v>
          </cell>
        </row>
        <row r="431">
          <cell r="C431" t="str">
            <v>Dighton</v>
          </cell>
          <cell r="D431">
            <v>2005</v>
          </cell>
          <cell r="E431">
            <v>0</v>
          </cell>
          <cell r="F431">
            <v>0</v>
          </cell>
          <cell r="G431" t="str">
            <v>N/A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/>
          <cell r="M431">
            <v>0</v>
          </cell>
          <cell r="N431" t="str">
            <v>N/A</v>
          </cell>
          <cell r="O431" t="str">
            <v/>
          </cell>
          <cell r="P431"/>
          <cell r="Q431">
            <v>0</v>
          </cell>
        </row>
        <row r="432">
          <cell r="C432" t="str">
            <v>Douglas</v>
          </cell>
          <cell r="D432">
            <v>2005</v>
          </cell>
          <cell r="E432">
            <v>0</v>
          </cell>
          <cell r="F432">
            <v>0</v>
          </cell>
          <cell r="G432" t="str">
            <v>N/A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/>
          <cell r="M432">
            <v>0</v>
          </cell>
          <cell r="N432" t="str">
            <v>N/A</v>
          </cell>
          <cell r="O432" t="str">
            <v/>
          </cell>
          <cell r="P432"/>
          <cell r="Q432">
            <v>0</v>
          </cell>
        </row>
        <row r="433">
          <cell r="C433" t="str">
            <v>Dover</v>
          </cell>
          <cell r="D433">
            <v>2005</v>
          </cell>
          <cell r="E433">
            <v>0</v>
          </cell>
          <cell r="F433">
            <v>0</v>
          </cell>
          <cell r="G433" t="str">
            <v>N/A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/>
          <cell r="M433">
            <v>0</v>
          </cell>
          <cell r="N433" t="str">
            <v>N/A</v>
          </cell>
          <cell r="O433" t="str">
            <v/>
          </cell>
          <cell r="P433"/>
          <cell r="Q433">
            <v>0</v>
          </cell>
        </row>
        <row r="434">
          <cell r="C434" t="str">
            <v>Dracut</v>
          </cell>
          <cell r="D434">
            <v>2005</v>
          </cell>
          <cell r="E434">
            <v>2</v>
          </cell>
          <cell r="F434">
            <v>2</v>
          </cell>
          <cell r="G434" t="str">
            <v>Yes</v>
          </cell>
          <cell r="H434">
            <v>532243.17000000004</v>
          </cell>
          <cell r="I434">
            <v>4786.3</v>
          </cell>
          <cell r="J434">
            <v>0</v>
          </cell>
          <cell r="K434">
            <v>527456.87</v>
          </cell>
          <cell r="L434"/>
          <cell r="M434">
            <v>527456.87</v>
          </cell>
          <cell r="N434" t="str">
            <v>FORM SUBMIT</v>
          </cell>
          <cell r="O434">
            <v>39653</v>
          </cell>
          <cell r="P434"/>
          <cell r="Q434">
            <v>527456.87</v>
          </cell>
        </row>
        <row r="435">
          <cell r="C435" t="str">
            <v>Dudley</v>
          </cell>
          <cell r="D435">
            <v>2005</v>
          </cell>
          <cell r="E435">
            <v>0</v>
          </cell>
          <cell r="F435">
            <v>0</v>
          </cell>
          <cell r="G435" t="str">
            <v>N/A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/>
          <cell r="M435">
            <v>0</v>
          </cell>
          <cell r="N435" t="str">
            <v>N/A</v>
          </cell>
          <cell r="O435" t="str">
            <v/>
          </cell>
          <cell r="P435"/>
          <cell r="Q435">
            <v>0</v>
          </cell>
        </row>
        <row r="436">
          <cell r="C436" t="str">
            <v>Dunstable</v>
          </cell>
          <cell r="D436">
            <v>2005</v>
          </cell>
          <cell r="E436">
            <v>0</v>
          </cell>
          <cell r="F436">
            <v>0</v>
          </cell>
          <cell r="G436" t="str">
            <v>N/A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/>
          <cell r="M436">
            <v>0</v>
          </cell>
          <cell r="N436" t="str">
            <v>N/A</v>
          </cell>
          <cell r="O436" t="str">
            <v/>
          </cell>
          <cell r="P436"/>
          <cell r="Q436">
            <v>0</v>
          </cell>
        </row>
        <row r="437">
          <cell r="C437" t="str">
            <v>Duxbury</v>
          </cell>
          <cell r="D437">
            <v>2005</v>
          </cell>
          <cell r="E437">
            <v>3</v>
          </cell>
          <cell r="F437">
            <v>1</v>
          </cell>
          <cell r="G437" t="str">
            <v>No</v>
          </cell>
          <cell r="H437">
            <v>996387.83999999997</v>
          </cell>
          <cell r="I437">
            <v>28422.42</v>
          </cell>
          <cell r="J437">
            <v>0</v>
          </cell>
          <cell r="K437">
            <v>967965.41999999993</v>
          </cell>
          <cell r="L437"/>
          <cell r="M437">
            <v>967965.41999999993</v>
          </cell>
          <cell r="N437" t="str">
            <v>FORM SUBMIT</v>
          </cell>
          <cell r="O437">
            <v>39653</v>
          </cell>
          <cell r="P437"/>
          <cell r="Q437">
            <v>967965.41999999993</v>
          </cell>
        </row>
        <row r="438">
          <cell r="C438" t="str">
            <v>East Bridgewater</v>
          </cell>
          <cell r="D438">
            <v>2005</v>
          </cell>
          <cell r="E438">
            <v>0</v>
          </cell>
          <cell r="F438">
            <v>0</v>
          </cell>
          <cell r="G438" t="str">
            <v>N/A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/>
          <cell r="M438">
            <v>0</v>
          </cell>
          <cell r="N438" t="str">
            <v>N/A</v>
          </cell>
          <cell r="O438" t="str">
            <v/>
          </cell>
          <cell r="P438"/>
          <cell r="Q438">
            <v>0</v>
          </cell>
        </row>
        <row r="439">
          <cell r="C439" t="str">
            <v>East Brookfield</v>
          </cell>
          <cell r="D439">
            <v>2005</v>
          </cell>
          <cell r="E439">
            <v>0</v>
          </cell>
          <cell r="F439">
            <v>0</v>
          </cell>
          <cell r="G439" t="str">
            <v>N/A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/>
          <cell r="M439">
            <v>0</v>
          </cell>
          <cell r="N439" t="str">
            <v>N/A</v>
          </cell>
          <cell r="O439" t="str">
            <v/>
          </cell>
          <cell r="P439"/>
          <cell r="Q439">
            <v>0</v>
          </cell>
        </row>
        <row r="440">
          <cell r="C440" t="str">
            <v>East Longmeadow</v>
          </cell>
          <cell r="D440">
            <v>2005</v>
          </cell>
          <cell r="E440">
            <v>0</v>
          </cell>
          <cell r="F440">
            <v>0</v>
          </cell>
          <cell r="G440" t="str">
            <v>N/A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/>
          <cell r="M440">
            <v>0</v>
          </cell>
          <cell r="N440" t="str">
            <v>N/A</v>
          </cell>
          <cell r="O440" t="str">
            <v/>
          </cell>
          <cell r="P440"/>
          <cell r="Q440">
            <v>0</v>
          </cell>
        </row>
        <row r="441">
          <cell r="C441" t="str">
            <v>Eastham</v>
          </cell>
          <cell r="D441">
            <v>2005</v>
          </cell>
          <cell r="E441">
            <v>3</v>
          </cell>
          <cell r="F441">
            <v>3</v>
          </cell>
          <cell r="G441" t="str">
            <v>Yes</v>
          </cell>
          <cell r="H441">
            <v>384950.3</v>
          </cell>
          <cell r="I441">
            <v>972.56</v>
          </cell>
          <cell r="J441">
            <v>0</v>
          </cell>
          <cell r="K441">
            <v>383977.74</v>
          </cell>
          <cell r="L441"/>
          <cell r="M441">
            <v>383977.74</v>
          </cell>
          <cell r="N441" t="str">
            <v>FORM SUBMIT</v>
          </cell>
          <cell r="O441">
            <v>39653</v>
          </cell>
          <cell r="P441"/>
          <cell r="Q441">
            <v>383977.74</v>
          </cell>
        </row>
        <row r="442">
          <cell r="C442" t="str">
            <v>Easthampton</v>
          </cell>
          <cell r="D442">
            <v>2005</v>
          </cell>
          <cell r="E442">
            <v>3</v>
          </cell>
          <cell r="F442">
            <v>3</v>
          </cell>
          <cell r="G442" t="str">
            <v>Yes</v>
          </cell>
          <cell r="H442">
            <v>207366.76</v>
          </cell>
          <cell r="I442">
            <v>613.52</v>
          </cell>
          <cell r="J442">
            <v>0</v>
          </cell>
          <cell r="K442">
            <v>206753.24000000002</v>
          </cell>
          <cell r="L442"/>
          <cell r="M442">
            <v>206753.24000000002</v>
          </cell>
          <cell r="N442" t="str">
            <v>FORM SUBMIT</v>
          </cell>
          <cell r="O442">
            <v>39653</v>
          </cell>
          <cell r="P442"/>
          <cell r="Q442">
            <v>206753.24000000002</v>
          </cell>
        </row>
        <row r="443">
          <cell r="C443" t="str">
            <v>Easton</v>
          </cell>
          <cell r="D443">
            <v>2005</v>
          </cell>
          <cell r="E443">
            <v>3</v>
          </cell>
          <cell r="F443">
            <v>3</v>
          </cell>
          <cell r="G443" t="str">
            <v>Yes</v>
          </cell>
          <cell r="H443">
            <v>626261.72</v>
          </cell>
          <cell r="I443">
            <v>994.01</v>
          </cell>
          <cell r="J443">
            <v>0</v>
          </cell>
          <cell r="K443">
            <v>625267.71</v>
          </cell>
          <cell r="L443"/>
          <cell r="M443">
            <v>625267.71</v>
          </cell>
          <cell r="N443" t="str">
            <v>FORM SUBMIT</v>
          </cell>
          <cell r="O443">
            <v>39653</v>
          </cell>
          <cell r="P443"/>
          <cell r="Q443">
            <v>625267.71</v>
          </cell>
        </row>
        <row r="444">
          <cell r="C444" t="str">
            <v>Edgartown</v>
          </cell>
          <cell r="D444">
            <v>2005</v>
          </cell>
          <cell r="E444">
            <v>0</v>
          </cell>
          <cell r="F444">
            <v>0</v>
          </cell>
          <cell r="G444" t="str">
            <v>N/A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/>
          <cell r="M444">
            <v>0</v>
          </cell>
          <cell r="N444" t="str">
            <v>N/A</v>
          </cell>
          <cell r="O444" t="str">
            <v/>
          </cell>
          <cell r="P444"/>
          <cell r="Q444">
            <v>0</v>
          </cell>
        </row>
        <row r="445">
          <cell r="C445" t="str">
            <v>Egremont</v>
          </cell>
          <cell r="D445">
            <v>2005</v>
          </cell>
          <cell r="E445">
            <v>0</v>
          </cell>
          <cell r="F445">
            <v>0</v>
          </cell>
          <cell r="G445" t="str">
            <v>N/A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/>
          <cell r="M445">
            <v>0</v>
          </cell>
          <cell r="N445" t="str">
            <v>N/A</v>
          </cell>
          <cell r="O445" t="str">
            <v/>
          </cell>
          <cell r="P445"/>
          <cell r="Q445">
            <v>0</v>
          </cell>
        </row>
        <row r="446">
          <cell r="C446" t="str">
            <v>Erving</v>
          </cell>
          <cell r="D446">
            <v>2005</v>
          </cell>
          <cell r="E446">
            <v>0</v>
          </cell>
          <cell r="F446">
            <v>0</v>
          </cell>
          <cell r="G446" t="str">
            <v>N/A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/>
          <cell r="M446">
            <v>0</v>
          </cell>
          <cell r="N446" t="str">
            <v>N/A</v>
          </cell>
          <cell r="O446" t="str">
            <v/>
          </cell>
          <cell r="P446"/>
          <cell r="Q446">
            <v>0</v>
          </cell>
        </row>
        <row r="447">
          <cell r="C447" t="str">
            <v>Essex</v>
          </cell>
          <cell r="D447">
            <v>2005</v>
          </cell>
          <cell r="E447">
            <v>0</v>
          </cell>
          <cell r="F447">
            <v>0</v>
          </cell>
          <cell r="G447" t="str">
            <v>N/A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/>
          <cell r="M447">
            <v>0</v>
          </cell>
          <cell r="N447" t="str">
            <v>N/A</v>
          </cell>
          <cell r="O447" t="str">
            <v/>
          </cell>
          <cell r="P447"/>
          <cell r="Q447">
            <v>0</v>
          </cell>
        </row>
        <row r="448">
          <cell r="C448" t="str">
            <v>Everett</v>
          </cell>
          <cell r="D448">
            <v>2005</v>
          </cell>
          <cell r="E448">
            <v>0</v>
          </cell>
          <cell r="F448">
            <v>0</v>
          </cell>
          <cell r="G448" t="str">
            <v>N/A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/>
          <cell r="M448">
            <v>0</v>
          </cell>
          <cell r="N448" t="str">
            <v>N/A</v>
          </cell>
          <cell r="O448" t="str">
            <v/>
          </cell>
          <cell r="P448"/>
          <cell r="Q448">
            <v>0</v>
          </cell>
        </row>
        <row r="449">
          <cell r="C449" t="str">
            <v>Fairhaven</v>
          </cell>
          <cell r="D449">
            <v>2005</v>
          </cell>
          <cell r="E449">
            <v>0</v>
          </cell>
          <cell r="F449">
            <v>0</v>
          </cell>
          <cell r="G449" t="str">
            <v>N/A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/>
          <cell r="M449">
            <v>0</v>
          </cell>
          <cell r="N449" t="str">
            <v>N/A</v>
          </cell>
          <cell r="O449" t="str">
            <v/>
          </cell>
          <cell r="P449"/>
          <cell r="Q449">
            <v>0</v>
          </cell>
        </row>
        <row r="450">
          <cell r="C450" t="str">
            <v>Fall River</v>
          </cell>
          <cell r="D450">
            <v>2005</v>
          </cell>
          <cell r="E450">
            <v>0</v>
          </cell>
          <cell r="F450">
            <v>0</v>
          </cell>
          <cell r="G450" t="str">
            <v>N/A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/>
          <cell r="M450">
            <v>0</v>
          </cell>
          <cell r="N450" t="str">
            <v>N/A</v>
          </cell>
          <cell r="O450" t="str">
            <v/>
          </cell>
          <cell r="P450"/>
          <cell r="Q450">
            <v>0</v>
          </cell>
        </row>
        <row r="451">
          <cell r="C451" t="str">
            <v>Falmouth</v>
          </cell>
          <cell r="D451">
            <v>2005</v>
          </cell>
          <cell r="E451">
            <v>3</v>
          </cell>
          <cell r="F451">
            <v>3</v>
          </cell>
          <cell r="G451" t="str">
            <v>Yes</v>
          </cell>
          <cell r="H451">
            <v>1773112.86</v>
          </cell>
          <cell r="I451">
            <v>5665.03</v>
          </cell>
          <cell r="J451">
            <v>0</v>
          </cell>
          <cell r="K451">
            <v>1767447.83</v>
          </cell>
          <cell r="L451"/>
          <cell r="M451">
            <v>1767447.83</v>
          </cell>
          <cell r="N451" t="str">
            <v>FORM SUBMIT</v>
          </cell>
          <cell r="O451">
            <v>39653</v>
          </cell>
          <cell r="P451"/>
          <cell r="Q451">
            <v>1767447.83</v>
          </cell>
        </row>
        <row r="452">
          <cell r="C452" t="str">
            <v>Fitchburg</v>
          </cell>
          <cell r="D452">
            <v>2005</v>
          </cell>
          <cell r="E452">
            <v>0</v>
          </cell>
          <cell r="F452">
            <v>0</v>
          </cell>
          <cell r="G452" t="str">
            <v>N/A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/>
          <cell r="M452">
            <v>0</v>
          </cell>
          <cell r="N452" t="str">
            <v>N/A</v>
          </cell>
          <cell r="O452" t="str">
            <v/>
          </cell>
          <cell r="P452"/>
          <cell r="Q452">
            <v>0</v>
          </cell>
        </row>
        <row r="453">
          <cell r="C453" t="str">
            <v>Florida</v>
          </cell>
          <cell r="D453">
            <v>2005</v>
          </cell>
          <cell r="E453">
            <v>0</v>
          </cell>
          <cell r="F453">
            <v>0</v>
          </cell>
          <cell r="G453" t="str">
            <v>N/A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/>
          <cell r="M453">
            <v>0</v>
          </cell>
          <cell r="N453" t="str">
            <v>N/A</v>
          </cell>
          <cell r="O453" t="str">
            <v/>
          </cell>
          <cell r="P453"/>
          <cell r="Q453">
            <v>0</v>
          </cell>
        </row>
        <row r="454">
          <cell r="C454" t="str">
            <v>Foxborough</v>
          </cell>
          <cell r="D454">
            <v>2005</v>
          </cell>
          <cell r="E454">
            <v>0</v>
          </cell>
          <cell r="F454">
            <v>0</v>
          </cell>
          <cell r="G454" t="str">
            <v>N/A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/>
          <cell r="M454">
            <v>0</v>
          </cell>
          <cell r="N454" t="str">
            <v>N/A</v>
          </cell>
          <cell r="O454" t="str">
            <v/>
          </cell>
          <cell r="P454"/>
          <cell r="Q454">
            <v>0</v>
          </cell>
        </row>
        <row r="455">
          <cell r="C455" t="str">
            <v>Framingham</v>
          </cell>
          <cell r="D455">
            <v>2005</v>
          </cell>
          <cell r="E455">
            <v>0</v>
          </cell>
          <cell r="F455">
            <v>0</v>
          </cell>
          <cell r="G455" t="str">
            <v>N/A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/>
          <cell r="M455">
            <v>0</v>
          </cell>
          <cell r="N455" t="str">
            <v>N/A</v>
          </cell>
          <cell r="O455" t="str">
            <v/>
          </cell>
          <cell r="P455"/>
          <cell r="Q455">
            <v>0</v>
          </cell>
        </row>
        <row r="456">
          <cell r="C456" t="str">
            <v>Franklin</v>
          </cell>
          <cell r="D456">
            <v>2005</v>
          </cell>
          <cell r="E456">
            <v>0</v>
          </cell>
          <cell r="F456">
            <v>0</v>
          </cell>
          <cell r="G456" t="str">
            <v>N/A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/>
          <cell r="M456">
            <v>0</v>
          </cell>
          <cell r="N456" t="str">
            <v>N/A</v>
          </cell>
          <cell r="O456" t="str">
            <v/>
          </cell>
          <cell r="P456"/>
          <cell r="Q456">
            <v>0</v>
          </cell>
        </row>
        <row r="457">
          <cell r="C457" t="str">
            <v>Freetown</v>
          </cell>
          <cell r="D457">
            <v>2005</v>
          </cell>
          <cell r="E457">
            <v>0</v>
          </cell>
          <cell r="F457">
            <v>0</v>
          </cell>
          <cell r="G457" t="str">
            <v>N/A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/>
          <cell r="M457">
            <v>0</v>
          </cell>
          <cell r="N457" t="str">
            <v>N/A</v>
          </cell>
          <cell r="O457" t="str">
            <v/>
          </cell>
          <cell r="P457"/>
          <cell r="Q457">
            <v>0</v>
          </cell>
        </row>
        <row r="458">
          <cell r="C458" t="str">
            <v>Gardner</v>
          </cell>
          <cell r="D458">
            <v>2005</v>
          </cell>
          <cell r="E458">
            <v>0</v>
          </cell>
          <cell r="F458">
            <v>0</v>
          </cell>
          <cell r="G458" t="str">
            <v>N/A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/>
          <cell r="M458">
            <v>0</v>
          </cell>
          <cell r="N458" t="str">
            <v>N/A</v>
          </cell>
          <cell r="O458" t="str">
            <v/>
          </cell>
          <cell r="P458"/>
          <cell r="Q458">
            <v>0</v>
          </cell>
        </row>
        <row r="459">
          <cell r="C459" t="str">
            <v>Aquinnah</v>
          </cell>
          <cell r="D459">
            <v>2005</v>
          </cell>
          <cell r="E459">
            <v>3</v>
          </cell>
          <cell r="F459">
            <v>3</v>
          </cell>
          <cell r="G459" t="str">
            <v>Yes</v>
          </cell>
          <cell r="H459">
            <v>51866.82</v>
          </cell>
          <cell r="I459">
            <v>0</v>
          </cell>
          <cell r="J459">
            <v>0</v>
          </cell>
          <cell r="K459">
            <v>51866.82</v>
          </cell>
          <cell r="L459"/>
          <cell r="M459">
            <v>51866.82</v>
          </cell>
          <cell r="N459" t="str">
            <v>FORM SUBMIT</v>
          </cell>
          <cell r="O459">
            <v>39653</v>
          </cell>
          <cell r="P459"/>
          <cell r="Q459">
            <v>51866.82</v>
          </cell>
        </row>
        <row r="460">
          <cell r="C460" t="str">
            <v>Georgetown</v>
          </cell>
          <cell r="D460">
            <v>2005</v>
          </cell>
          <cell r="E460">
            <v>3</v>
          </cell>
          <cell r="F460">
            <v>3</v>
          </cell>
          <cell r="G460" t="str">
            <v>Yes</v>
          </cell>
          <cell r="H460">
            <v>225483.26</v>
          </cell>
          <cell r="I460">
            <v>1797.34</v>
          </cell>
          <cell r="J460">
            <v>0</v>
          </cell>
          <cell r="K460">
            <v>223685.92</v>
          </cell>
          <cell r="L460"/>
          <cell r="M460">
            <v>223685.92</v>
          </cell>
          <cell r="N460" t="str">
            <v>FORM SUBMIT</v>
          </cell>
          <cell r="O460">
            <v>39653</v>
          </cell>
          <cell r="P460"/>
          <cell r="Q460">
            <v>223685.92</v>
          </cell>
        </row>
        <row r="461">
          <cell r="C461" t="str">
            <v>Gill</v>
          </cell>
          <cell r="D461">
            <v>2005</v>
          </cell>
          <cell r="E461">
            <v>0</v>
          </cell>
          <cell r="F461">
            <v>0</v>
          </cell>
          <cell r="G461" t="str">
            <v>N/A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/>
          <cell r="M461">
            <v>0</v>
          </cell>
          <cell r="N461" t="str">
            <v>N/A</v>
          </cell>
          <cell r="O461" t="str">
            <v/>
          </cell>
          <cell r="P461"/>
          <cell r="Q461">
            <v>0</v>
          </cell>
        </row>
        <row r="462">
          <cell r="C462" t="str">
            <v>Gloucester</v>
          </cell>
          <cell r="D462">
            <v>2005</v>
          </cell>
          <cell r="E462">
            <v>0</v>
          </cell>
          <cell r="F462">
            <v>0</v>
          </cell>
          <cell r="G462" t="str">
            <v>N/A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/>
          <cell r="M462">
            <v>0</v>
          </cell>
          <cell r="N462" t="str">
            <v>N/A</v>
          </cell>
          <cell r="O462" t="str">
            <v/>
          </cell>
          <cell r="P462"/>
          <cell r="Q462">
            <v>0</v>
          </cell>
        </row>
        <row r="463">
          <cell r="C463" t="str">
            <v>Goshen</v>
          </cell>
          <cell r="D463">
            <v>2005</v>
          </cell>
          <cell r="E463">
            <v>0</v>
          </cell>
          <cell r="F463">
            <v>0</v>
          </cell>
          <cell r="G463" t="str">
            <v>N/A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/>
          <cell r="M463">
            <v>0</v>
          </cell>
          <cell r="N463" t="str">
            <v>N/A</v>
          </cell>
          <cell r="O463" t="str">
            <v/>
          </cell>
          <cell r="P463"/>
          <cell r="Q463">
            <v>0</v>
          </cell>
        </row>
        <row r="464">
          <cell r="C464" t="str">
            <v>Gosnold</v>
          </cell>
          <cell r="D464">
            <v>2005</v>
          </cell>
          <cell r="E464">
            <v>0</v>
          </cell>
          <cell r="F464">
            <v>0</v>
          </cell>
          <cell r="G464" t="str">
            <v>N/A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/>
          <cell r="M464">
            <v>0</v>
          </cell>
          <cell r="N464" t="str">
            <v>N/A</v>
          </cell>
          <cell r="O464" t="str">
            <v/>
          </cell>
          <cell r="P464"/>
          <cell r="Q464">
            <v>0</v>
          </cell>
        </row>
        <row r="465">
          <cell r="C465" t="str">
            <v>Grafton</v>
          </cell>
          <cell r="D465">
            <v>2005</v>
          </cell>
          <cell r="E465">
            <v>1.5</v>
          </cell>
          <cell r="F465">
            <v>1.5</v>
          </cell>
          <cell r="G465" t="str">
            <v>Yes</v>
          </cell>
          <cell r="H465">
            <v>200287.86</v>
          </cell>
          <cell r="I465">
            <v>1839.2</v>
          </cell>
          <cell r="J465">
            <v>0</v>
          </cell>
          <cell r="K465">
            <v>198448.65999999997</v>
          </cell>
          <cell r="L465"/>
          <cell r="M465">
            <v>198448.65999999997</v>
          </cell>
          <cell r="N465" t="str">
            <v>FORM SUBMIT</v>
          </cell>
          <cell r="O465">
            <v>39653</v>
          </cell>
          <cell r="P465"/>
          <cell r="Q465">
            <v>198448.65999999997</v>
          </cell>
        </row>
        <row r="466">
          <cell r="C466" t="str">
            <v>Granby</v>
          </cell>
          <cell r="D466">
            <v>2005</v>
          </cell>
          <cell r="E466">
            <v>0</v>
          </cell>
          <cell r="F466">
            <v>0</v>
          </cell>
          <cell r="G466" t="str">
            <v>N/A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/>
          <cell r="M466">
            <v>0</v>
          </cell>
          <cell r="N466" t="str">
            <v>N/A</v>
          </cell>
          <cell r="O466" t="str">
            <v/>
          </cell>
          <cell r="P466"/>
          <cell r="Q466">
            <v>0</v>
          </cell>
        </row>
        <row r="467">
          <cell r="C467" t="str">
            <v>Granville</v>
          </cell>
          <cell r="D467">
            <v>2005</v>
          </cell>
          <cell r="E467">
            <v>0</v>
          </cell>
          <cell r="F467">
            <v>0</v>
          </cell>
          <cell r="G467" t="str">
            <v>N/A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/>
          <cell r="M467">
            <v>0</v>
          </cell>
          <cell r="N467" t="str">
            <v>N/A</v>
          </cell>
          <cell r="O467" t="str">
            <v/>
          </cell>
          <cell r="P467"/>
          <cell r="Q467">
            <v>0</v>
          </cell>
        </row>
        <row r="468">
          <cell r="C468" t="str">
            <v>Great Barrington</v>
          </cell>
          <cell r="D468">
            <v>2005</v>
          </cell>
          <cell r="E468">
            <v>0</v>
          </cell>
          <cell r="F468">
            <v>0</v>
          </cell>
          <cell r="G468" t="str">
            <v>N/A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/>
          <cell r="M468">
            <v>0</v>
          </cell>
          <cell r="N468" t="str">
            <v>N/A</v>
          </cell>
          <cell r="O468" t="str">
            <v/>
          </cell>
          <cell r="P468"/>
          <cell r="Q468">
            <v>0</v>
          </cell>
        </row>
        <row r="469">
          <cell r="C469" t="str">
            <v>Greenfield</v>
          </cell>
          <cell r="D469">
            <v>2005</v>
          </cell>
          <cell r="E469">
            <v>0</v>
          </cell>
          <cell r="F469">
            <v>0</v>
          </cell>
          <cell r="G469" t="str">
            <v>N/A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/>
          <cell r="M469">
            <v>0</v>
          </cell>
          <cell r="N469" t="str">
            <v>N/A</v>
          </cell>
          <cell r="O469" t="str">
            <v/>
          </cell>
          <cell r="P469"/>
          <cell r="Q469">
            <v>0</v>
          </cell>
        </row>
        <row r="470">
          <cell r="C470" t="str">
            <v>Groton</v>
          </cell>
          <cell r="D470">
            <v>2005</v>
          </cell>
          <cell r="E470">
            <v>0</v>
          </cell>
          <cell r="F470">
            <v>0</v>
          </cell>
          <cell r="G470" t="str">
            <v>N/A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/>
          <cell r="M470">
            <v>0</v>
          </cell>
          <cell r="N470" t="str">
            <v>N/A</v>
          </cell>
          <cell r="O470" t="str">
            <v/>
          </cell>
          <cell r="P470"/>
          <cell r="Q470">
            <v>0</v>
          </cell>
        </row>
        <row r="471">
          <cell r="C471" t="str">
            <v>Groveland</v>
          </cell>
          <cell r="D471">
            <v>2005</v>
          </cell>
          <cell r="E471">
            <v>3</v>
          </cell>
          <cell r="F471">
            <v>3</v>
          </cell>
          <cell r="G471" t="str">
            <v>Yes</v>
          </cell>
          <cell r="H471">
            <v>173987.12</v>
          </cell>
          <cell r="I471">
            <v>1281.52</v>
          </cell>
          <cell r="J471">
            <v>0</v>
          </cell>
          <cell r="K471">
            <v>172705.6</v>
          </cell>
          <cell r="L471"/>
          <cell r="M471">
            <v>172705.6</v>
          </cell>
          <cell r="N471" t="str">
            <v>FORM SUBMIT</v>
          </cell>
          <cell r="O471">
            <v>39653</v>
          </cell>
          <cell r="P471"/>
          <cell r="Q471">
            <v>172705.6</v>
          </cell>
        </row>
        <row r="472">
          <cell r="C472" t="str">
            <v>Hadley</v>
          </cell>
          <cell r="D472">
            <v>2005</v>
          </cell>
          <cell r="E472">
            <v>3</v>
          </cell>
          <cell r="F472">
            <v>3</v>
          </cell>
          <cell r="G472" t="str">
            <v>Yes</v>
          </cell>
          <cell r="H472">
            <v>152566.44</v>
          </cell>
          <cell r="I472">
            <v>1139.8900000000001</v>
          </cell>
          <cell r="J472">
            <v>0</v>
          </cell>
          <cell r="K472">
            <v>151426.54999999999</v>
          </cell>
          <cell r="L472"/>
          <cell r="M472">
            <v>151426.54999999999</v>
          </cell>
          <cell r="N472" t="str">
            <v>FORM SUBMIT</v>
          </cell>
          <cell r="O472">
            <v>39653</v>
          </cell>
          <cell r="P472"/>
          <cell r="Q472">
            <v>151426.54999999999</v>
          </cell>
        </row>
        <row r="473">
          <cell r="C473" t="str">
            <v>Halifax</v>
          </cell>
          <cell r="D473">
            <v>2005</v>
          </cell>
          <cell r="E473">
            <v>0</v>
          </cell>
          <cell r="F473">
            <v>0</v>
          </cell>
          <cell r="G473" t="str">
            <v>N/A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/>
          <cell r="M473">
            <v>0</v>
          </cell>
          <cell r="N473" t="str">
            <v>N/A</v>
          </cell>
          <cell r="O473" t="str">
            <v/>
          </cell>
          <cell r="P473"/>
          <cell r="Q473">
            <v>0</v>
          </cell>
        </row>
        <row r="474">
          <cell r="C474" t="str">
            <v>Hamilton</v>
          </cell>
          <cell r="D474">
            <v>2005</v>
          </cell>
          <cell r="E474">
            <v>0</v>
          </cell>
          <cell r="F474">
            <v>0</v>
          </cell>
          <cell r="G474" t="str">
            <v>N/A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/>
          <cell r="M474">
            <v>0</v>
          </cell>
          <cell r="N474" t="str">
            <v>N/A</v>
          </cell>
          <cell r="O474" t="str">
            <v/>
          </cell>
          <cell r="P474"/>
          <cell r="Q474">
            <v>0</v>
          </cell>
        </row>
        <row r="475">
          <cell r="C475" t="str">
            <v>Hampden</v>
          </cell>
          <cell r="D475">
            <v>2005</v>
          </cell>
          <cell r="E475">
            <v>1</v>
          </cell>
          <cell r="F475">
            <v>1</v>
          </cell>
          <cell r="G475" t="str">
            <v>Yes</v>
          </cell>
          <cell r="H475">
            <v>38559.33</v>
          </cell>
          <cell r="I475">
            <v>187.3</v>
          </cell>
          <cell r="J475">
            <v>0</v>
          </cell>
          <cell r="K475">
            <v>38372.03</v>
          </cell>
          <cell r="L475"/>
          <cell r="M475">
            <v>38372.03</v>
          </cell>
          <cell r="N475" t="str">
            <v>FORM SUBMIT</v>
          </cell>
          <cell r="O475">
            <v>39653</v>
          </cell>
          <cell r="P475"/>
          <cell r="Q475">
            <v>38372.03</v>
          </cell>
        </row>
        <row r="476">
          <cell r="C476" t="str">
            <v>Hancock</v>
          </cell>
          <cell r="D476">
            <v>2005</v>
          </cell>
          <cell r="E476">
            <v>0</v>
          </cell>
          <cell r="F476">
            <v>0</v>
          </cell>
          <cell r="G476" t="str">
            <v>N/A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/>
          <cell r="M476">
            <v>0</v>
          </cell>
          <cell r="N476" t="str">
            <v>N/A</v>
          </cell>
          <cell r="O476" t="str">
            <v/>
          </cell>
          <cell r="P476"/>
          <cell r="Q476">
            <v>0</v>
          </cell>
        </row>
        <row r="477">
          <cell r="C477" t="str">
            <v>Hanover</v>
          </cell>
          <cell r="D477">
            <v>2005</v>
          </cell>
          <cell r="E477">
            <v>0</v>
          </cell>
          <cell r="F477">
            <v>0</v>
          </cell>
          <cell r="G477" t="str">
            <v>N/A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/>
          <cell r="M477">
            <v>0</v>
          </cell>
          <cell r="N477" t="str">
            <v>N/A</v>
          </cell>
          <cell r="O477" t="str">
            <v/>
          </cell>
          <cell r="P477"/>
          <cell r="Q477">
            <v>0</v>
          </cell>
        </row>
        <row r="478">
          <cell r="C478" t="str">
            <v>Hanson</v>
          </cell>
          <cell r="D478">
            <v>2005</v>
          </cell>
          <cell r="E478">
            <v>0</v>
          </cell>
          <cell r="F478">
            <v>0</v>
          </cell>
          <cell r="G478" t="str">
            <v>N/A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/>
          <cell r="M478">
            <v>0</v>
          </cell>
          <cell r="N478" t="str">
            <v>N/A</v>
          </cell>
          <cell r="O478" t="str">
            <v/>
          </cell>
          <cell r="P478"/>
          <cell r="Q478">
            <v>0</v>
          </cell>
        </row>
        <row r="479">
          <cell r="C479" t="str">
            <v>Hardwick</v>
          </cell>
          <cell r="D479">
            <v>2005</v>
          </cell>
          <cell r="E479">
            <v>0</v>
          </cell>
          <cell r="F479">
            <v>0</v>
          </cell>
          <cell r="G479" t="str">
            <v>N/A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/>
          <cell r="M479">
            <v>0</v>
          </cell>
          <cell r="N479" t="str">
            <v>N/A</v>
          </cell>
          <cell r="O479" t="str">
            <v/>
          </cell>
          <cell r="P479"/>
          <cell r="Q479">
            <v>0</v>
          </cell>
        </row>
        <row r="480">
          <cell r="C480" t="str">
            <v>Harvard</v>
          </cell>
          <cell r="D480">
            <v>2005</v>
          </cell>
          <cell r="E480">
            <v>1.1000000000000001</v>
          </cell>
          <cell r="F480">
            <v>1.1000000000000001</v>
          </cell>
          <cell r="G480" t="str">
            <v>Yes</v>
          </cell>
          <cell r="H480">
            <v>129102.53</v>
          </cell>
          <cell r="I480">
            <v>1339.85</v>
          </cell>
          <cell r="J480">
            <v>0</v>
          </cell>
          <cell r="K480">
            <v>127762.68</v>
          </cell>
          <cell r="L480"/>
          <cell r="M480">
            <v>127762.68</v>
          </cell>
          <cell r="N480" t="str">
            <v>FORM SUBMIT</v>
          </cell>
          <cell r="O480">
            <v>39653</v>
          </cell>
          <cell r="P480"/>
          <cell r="Q480">
            <v>127762.68</v>
          </cell>
        </row>
        <row r="481">
          <cell r="C481" t="str">
            <v>Harwich</v>
          </cell>
          <cell r="D481">
            <v>2005</v>
          </cell>
          <cell r="E481">
            <v>3</v>
          </cell>
          <cell r="F481">
            <v>3</v>
          </cell>
          <cell r="G481" t="str">
            <v>Yes</v>
          </cell>
          <cell r="H481">
            <v>842263.37</v>
          </cell>
          <cell r="I481">
            <v>2164.96</v>
          </cell>
          <cell r="J481">
            <v>0</v>
          </cell>
          <cell r="K481">
            <v>840098.41</v>
          </cell>
          <cell r="L481"/>
          <cell r="M481">
            <v>840098.41</v>
          </cell>
          <cell r="N481" t="str">
            <v>FORM SUBMIT</v>
          </cell>
          <cell r="O481">
            <v>39653</v>
          </cell>
          <cell r="P481"/>
          <cell r="Q481">
            <v>840098.41</v>
          </cell>
        </row>
        <row r="482">
          <cell r="C482" t="str">
            <v>Hatfield</v>
          </cell>
          <cell r="D482">
            <v>2005</v>
          </cell>
          <cell r="E482">
            <v>0</v>
          </cell>
          <cell r="F482">
            <v>0</v>
          </cell>
          <cell r="G482" t="str">
            <v>N/A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/>
          <cell r="M482">
            <v>0</v>
          </cell>
          <cell r="N482" t="str">
            <v>N/A</v>
          </cell>
          <cell r="O482" t="str">
            <v/>
          </cell>
          <cell r="P482"/>
          <cell r="Q482">
            <v>0</v>
          </cell>
        </row>
        <row r="483">
          <cell r="C483" t="str">
            <v>Haverhill</v>
          </cell>
          <cell r="D483">
            <v>2005</v>
          </cell>
          <cell r="E483">
            <v>0</v>
          </cell>
          <cell r="F483">
            <v>0</v>
          </cell>
          <cell r="G483" t="str">
            <v>N/A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/>
          <cell r="M483">
            <v>0</v>
          </cell>
          <cell r="N483" t="str">
            <v>N/A</v>
          </cell>
          <cell r="O483" t="str">
            <v/>
          </cell>
          <cell r="P483"/>
          <cell r="Q483">
            <v>0</v>
          </cell>
        </row>
        <row r="484">
          <cell r="C484" t="str">
            <v>Hawley</v>
          </cell>
          <cell r="D484">
            <v>2005</v>
          </cell>
          <cell r="E484">
            <v>0</v>
          </cell>
          <cell r="F484">
            <v>0</v>
          </cell>
          <cell r="G484" t="str">
            <v>N/A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/>
          <cell r="M484">
            <v>0</v>
          </cell>
          <cell r="N484" t="str">
            <v>N/A</v>
          </cell>
          <cell r="O484" t="str">
            <v/>
          </cell>
          <cell r="P484"/>
          <cell r="Q484">
            <v>0</v>
          </cell>
        </row>
        <row r="485">
          <cell r="C485" t="str">
            <v>Heath</v>
          </cell>
          <cell r="D485">
            <v>2005</v>
          </cell>
          <cell r="E485">
            <v>0</v>
          </cell>
          <cell r="F485">
            <v>0</v>
          </cell>
          <cell r="G485" t="str">
            <v>N/A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/>
          <cell r="M485">
            <v>0</v>
          </cell>
          <cell r="N485" t="str">
            <v>N/A</v>
          </cell>
          <cell r="O485" t="str">
            <v/>
          </cell>
          <cell r="P485"/>
          <cell r="Q485">
            <v>0</v>
          </cell>
        </row>
        <row r="486">
          <cell r="C486" t="str">
            <v>Hingham</v>
          </cell>
          <cell r="D486">
            <v>2005</v>
          </cell>
          <cell r="E486">
            <v>1.5</v>
          </cell>
          <cell r="F486">
            <v>1.5</v>
          </cell>
          <cell r="G486" t="str">
            <v>Yes</v>
          </cell>
          <cell r="H486">
            <v>545849.15</v>
          </cell>
          <cell r="I486">
            <v>15453.3</v>
          </cell>
          <cell r="J486">
            <v>0</v>
          </cell>
          <cell r="K486">
            <v>530395.85</v>
          </cell>
          <cell r="L486"/>
          <cell r="M486">
            <v>530395.85</v>
          </cell>
          <cell r="N486" t="str">
            <v>FORM SUBMIT</v>
          </cell>
          <cell r="O486">
            <v>39653</v>
          </cell>
          <cell r="P486"/>
          <cell r="Q486">
            <v>530395.85</v>
          </cell>
        </row>
        <row r="487">
          <cell r="C487" t="str">
            <v>Hinsdale</v>
          </cell>
          <cell r="D487">
            <v>2005</v>
          </cell>
          <cell r="E487">
            <v>0</v>
          </cell>
          <cell r="F487">
            <v>0</v>
          </cell>
          <cell r="G487" t="str">
            <v>N/A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/>
          <cell r="M487">
            <v>0</v>
          </cell>
          <cell r="N487" t="str">
            <v>N/A</v>
          </cell>
          <cell r="O487" t="str">
            <v/>
          </cell>
          <cell r="P487"/>
          <cell r="Q487">
            <v>0</v>
          </cell>
        </row>
        <row r="488">
          <cell r="C488" t="str">
            <v>Holbrook</v>
          </cell>
          <cell r="D488">
            <v>2005</v>
          </cell>
          <cell r="E488">
            <v>0</v>
          </cell>
          <cell r="F488">
            <v>0</v>
          </cell>
          <cell r="G488" t="str">
            <v>N/A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/>
          <cell r="M488">
            <v>0</v>
          </cell>
          <cell r="N488" t="str">
            <v>N/A</v>
          </cell>
          <cell r="O488" t="str">
            <v/>
          </cell>
          <cell r="P488"/>
          <cell r="Q488">
            <v>0</v>
          </cell>
        </row>
        <row r="489">
          <cell r="C489" t="str">
            <v>Holden</v>
          </cell>
          <cell r="D489">
            <v>2005</v>
          </cell>
          <cell r="E489">
            <v>0</v>
          </cell>
          <cell r="F489">
            <v>0</v>
          </cell>
          <cell r="G489" t="str">
            <v>N/A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/>
          <cell r="M489">
            <v>0</v>
          </cell>
          <cell r="N489" t="str">
            <v>N/A</v>
          </cell>
          <cell r="O489" t="str">
            <v/>
          </cell>
          <cell r="P489"/>
          <cell r="Q489">
            <v>0</v>
          </cell>
        </row>
        <row r="490">
          <cell r="C490" t="str">
            <v>Holland</v>
          </cell>
          <cell r="D490">
            <v>2005</v>
          </cell>
          <cell r="E490">
            <v>0</v>
          </cell>
          <cell r="F490">
            <v>0</v>
          </cell>
          <cell r="G490" t="str">
            <v>N/A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/>
          <cell r="M490">
            <v>0</v>
          </cell>
          <cell r="N490" t="str">
            <v>N/A</v>
          </cell>
          <cell r="O490" t="str">
            <v/>
          </cell>
          <cell r="P490"/>
          <cell r="Q490">
            <v>0</v>
          </cell>
        </row>
        <row r="491">
          <cell r="C491" t="str">
            <v>Holliston</v>
          </cell>
          <cell r="D491">
            <v>2005</v>
          </cell>
          <cell r="E491">
            <v>1.5</v>
          </cell>
          <cell r="F491">
            <v>1.5</v>
          </cell>
          <cell r="G491" t="str">
            <v>Yes</v>
          </cell>
          <cell r="H491">
            <v>287841</v>
          </cell>
          <cell r="I491">
            <v>3118.35</v>
          </cell>
          <cell r="J491">
            <v>0</v>
          </cell>
          <cell r="K491">
            <v>284722.65000000002</v>
          </cell>
          <cell r="L491"/>
          <cell r="M491">
            <v>284722.65000000002</v>
          </cell>
          <cell r="N491" t="str">
            <v>FORM SUBMIT</v>
          </cell>
          <cell r="O491">
            <v>39653</v>
          </cell>
          <cell r="P491"/>
          <cell r="Q491">
            <v>284722.65000000002</v>
          </cell>
        </row>
        <row r="492">
          <cell r="C492" t="str">
            <v>Holyoke</v>
          </cell>
          <cell r="D492">
            <v>2005</v>
          </cell>
          <cell r="E492">
            <v>0</v>
          </cell>
          <cell r="F492">
            <v>0</v>
          </cell>
          <cell r="G492" t="str">
            <v>N/A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/>
          <cell r="M492">
            <v>0</v>
          </cell>
          <cell r="N492" t="str">
            <v>N/A</v>
          </cell>
          <cell r="O492" t="str">
            <v/>
          </cell>
          <cell r="P492"/>
          <cell r="Q492">
            <v>0</v>
          </cell>
        </row>
        <row r="493">
          <cell r="C493" t="str">
            <v>Hopedale</v>
          </cell>
          <cell r="D493">
            <v>2005</v>
          </cell>
          <cell r="E493">
            <v>0</v>
          </cell>
          <cell r="F493">
            <v>0</v>
          </cell>
          <cell r="G493" t="str">
            <v>N/A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/>
          <cell r="M493">
            <v>0</v>
          </cell>
          <cell r="N493" t="str">
            <v>N/A</v>
          </cell>
          <cell r="O493" t="str">
            <v/>
          </cell>
          <cell r="P493"/>
          <cell r="Q493">
            <v>0</v>
          </cell>
        </row>
        <row r="494">
          <cell r="C494" t="str">
            <v>Hopkinton</v>
          </cell>
          <cell r="D494">
            <v>2005</v>
          </cell>
          <cell r="E494">
            <v>2</v>
          </cell>
          <cell r="F494">
            <v>2</v>
          </cell>
          <cell r="G494" t="str">
            <v>Yes</v>
          </cell>
          <cell r="H494">
            <v>538299.32999999996</v>
          </cell>
          <cell r="I494">
            <v>5585.41</v>
          </cell>
          <cell r="J494">
            <v>0</v>
          </cell>
          <cell r="K494">
            <v>532713.91999999993</v>
          </cell>
          <cell r="L494"/>
          <cell r="M494">
            <v>532713.91999999993</v>
          </cell>
          <cell r="N494" t="str">
            <v>FORM SUBMIT</v>
          </cell>
          <cell r="O494">
            <v>39653</v>
          </cell>
          <cell r="P494"/>
          <cell r="Q494">
            <v>532713.91999999993</v>
          </cell>
        </row>
        <row r="495">
          <cell r="C495" t="str">
            <v>Hubbardston</v>
          </cell>
          <cell r="D495">
            <v>2005</v>
          </cell>
          <cell r="E495">
            <v>0</v>
          </cell>
          <cell r="F495">
            <v>0</v>
          </cell>
          <cell r="G495" t="str">
            <v>N/A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/>
          <cell r="M495">
            <v>0</v>
          </cell>
          <cell r="N495" t="str">
            <v>N/A</v>
          </cell>
          <cell r="O495" t="str">
            <v/>
          </cell>
          <cell r="P495"/>
          <cell r="Q495">
            <v>0</v>
          </cell>
        </row>
        <row r="496">
          <cell r="C496" t="str">
            <v>Hudson</v>
          </cell>
          <cell r="D496">
            <v>2005</v>
          </cell>
          <cell r="E496">
            <v>0</v>
          </cell>
          <cell r="F496">
            <v>0</v>
          </cell>
          <cell r="G496" t="str">
            <v>N/A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/>
          <cell r="M496">
            <v>0</v>
          </cell>
          <cell r="N496" t="str">
            <v>N/A</v>
          </cell>
          <cell r="O496" t="str">
            <v/>
          </cell>
          <cell r="P496"/>
          <cell r="Q496">
            <v>0</v>
          </cell>
        </row>
        <row r="497">
          <cell r="C497" t="str">
            <v>Hull</v>
          </cell>
          <cell r="D497">
            <v>2005</v>
          </cell>
          <cell r="E497">
            <v>0</v>
          </cell>
          <cell r="F497">
            <v>0</v>
          </cell>
          <cell r="G497" t="str">
            <v>N/A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/>
          <cell r="M497">
            <v>0</v>
          </cell>
          <cell r="N497" t="str">
            <v>N/A</v>
          </cell>
          <cell r="O497" t="str">
            <v/>
          </cell>
          <cell r="P497"/>
          <cell r="Q497">
            <v>0</v>
          </cell>
        </row>
        <row r="498">
          <cell r="C498" t="str">
            <v>Huntington</v>
          </cell>
          <cell r="D498">
            <v>2005</v>
          </cell>
          <cell r="E498">
            <v>0</v>
          </cell>
          <cell r="F498">
            <v>0</v>
          </cell>
          <cell r="G498" t="str">
            <v>N/A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/>
          <cell r="M498">
            <v>0</v>
          </cell>
          <cell r="N498" t="str">
            <v>N/A</v>
          </cell>
          <cell r="O498" t="str">
            <v/>
          </cell>
          <cell r="P498"/>
          <cell r="Q498">
            <v>0</v>
          </cell>
        </row>
        <row r="499">
          <cell r="C499" t="str">
            <v>Ipswich</v>
          </cell>
          <cell r="D499">
            <v>2005</v>
          </cell>
          <cell r="E499">
            <v>0</v>
          </cell>
          <cell r="F499">
            <v>0</v>
          </cell>
          <cell r="G499" t="str">
            <v>N/A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/>
          <cell r="M499">
            <v>0</v>
          </cell>
          <cell r="N499" t="str">
            <v>N/A</v>
          </cell>
          <cell r="O499" t="str">
            <v/>
          </cell>
          <cell r="P499"/>
          <cell r="Q499">
            <v>0</v>
          </cell>
        </row>
        <row r="500">
          <cell r="C500" t="str">
            <v>Kingston</v>
          </cell>
          <cell r="D500">
            <v>2005</v>
          </cell>
          <cell r="E500">
            <v>0</v>
          </cell>
          <cell r="F500">
            <v>0</v>
          </cell>
          <cell r="G500" t="str">
            <v>N/A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/>
          <cell r="M500">
            <v>0</v>
          </cell>
          <cell r="N500" t="str">
            <v>N/A</v>
          </cell>
          <cell r="O500" t="str">
            <v/>
          </cell>
          <cell r="P500"/>
          <cell r="Q500">
            <v>0</v>
          </cell>
        </row>
        <row r="501">
          <cell r="C501" t="str">
            <v>Lakeville</v>
          </cell>
          <cell r="D501">
            <v>2005</v>
          </cell>
          <cell r="E501">
            <v>0</v>
          </cell>
          <cell r="F501">
            <v>0</v>
          </cell>
          <cell r="G501" t="str">
            <v>N/A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/>
          <cell r="M501">
            <v>0</v>
          </cell>
          <cell r="N501" t="str">
            <v>N/A</v>
          </cell>
          <cell r="O501" t="str">
            <v/>
          </cell>
          <cell r="P501"/>
          <cell r="Q501">
            <v>0</v>
          </cell>
        </row>
        <row r="502">
          <cell r="C502" t="str">
            <v>Lancaster</v>
          </cell>
          <cell r="D502">
            <v>2005</v>
          </cell>
          <cell r="E502">
            <v>0</v>
          </cell>
          <cell r="F502">
            <v>0</v>
          </cell>
          <cell r="G502" t="str">
            <v>N/A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/>
          <cell r="M502">
            <v>0</v>
          </cell>
          <cell r="N502" t="str">
            <v>N/A</v>
          </cell>
          <cell r="O502" t="str">
            <v/>
          </cell>
          <cell r="P502"/>
          <cell r="Q502">
            <v>0</v>
          </cell>
        </row>
        <row r="503">
          <cell r="C503" t="str">
            <v>Lanesborough</v>
          </cell>
          <cell r="D503">
            <v>2005</v>
          </cell>
          <cell r="E503">
            <v>0</v>
          </cell>
          <cell r="F503">
            <v>0</v>
          </cell>
          <cell r="G503" t="str">
            <v>N/A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/>
          <cell r="M503">
            <v>0</v>
          </cell>
          <cell r="N503" t="str">
            <v>N/A</v>
          </cell>
          <cell r="O503" t="str">
            <v/>
          </cell>
          <cell r="P503"/>
          <cell r="Q503">
            <v>0</v>
          </cell>
        </row>
        <row r="504">
          <cell r="C504" t="str">
            <v>Lawrence</v>
          </cell>
          <cell r="D504">
            <v>2005</v>
          </cell>
          <cell r="E504">
            <v>0</v>
          </cell>
          <cell r="F504">
            <v>0</v>
          </cell>
          <cell r="G504" t="str">
            <v>N/A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/>
          <cell r="M504">
            <v>0</v>
          </cell>
          <cell r="N504" t="str">
            <v>N/A</v>
          </cell>
          <cell r="O504" t="str">
            <v/>
          </cell>
          <cell r="P504"/>
          <cell r="Q504">
            <v>0</v>
          </cell>
        </row>
        <row r="505">
          <cell r="C505" t="str">
            <v>Lee</v>
          </cell>
          <cell r="D505">
            <v>2005</v>
          </cell>
          <cell r="E505">
            <v>0</v>
          </cell>
          <cell r="F505">
            <v>0</v>
          </cell>
          <cell r="G505" t="str">
            <v>N/A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/>
          <cell r="M505">
            <v>0</v>
          </cell>
          <cell r="N505" t="str">
            <v>N/A</v>
          </cell>
          <cell r="O505" t="str">
            <v/>
          </cell>
          <cell r="P505"/>
          <cell r="Q505">
            <v>0</v>
          </cell>
        </row>
        <row r="506">
          <cell r="C506" t="str">
            <v>Leicester</v>
          </cell>
          <cell r="D506">
            <v>2005</v>
          </cell>
          <cell r="E506">
            <v>0</v>
          </cell>
          <cell r="F506">
            <v>0</v>
          </cell>
          <cell r="G506" t="str">
            <v>N/A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/>
          <cell r="M506">
            <v>0</v>
          </cell>
          <cell r="N506" t="str">
            <v>N/A</v>
          </cell>
          <cell r="O506" t="str">
            <v/>
          </cell>
          <cell r="P506"/>
          <cell r="Q506">
            <v>0</v>
          </cell>
        </row>
        <row r="507">
          <cell r="C507" t="str">
            <v>Lenox</v>
          </cell>
          <cell r="D507">
            <v>2005</v>
          </cell>
          <cell r="E507">
            <v>0</v>
          </cell>
          <cell r="F507">
            <v>0</v>
          </cell>
          <cell r="G507" t="str">
            <v>N/A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/>
          <cell r="M507">
            <v>0</v>
          </cell>
          <cell r="N507" t="str">
            <v>N/A</v>
          </cell>
          <cell r="O507" t="str">
            <v/>
          </cell>
          <cell r="P507"/>
          <cell r="Q507">
            <v>0</v>
          </cell>
        </row>
        <row r="508">
          <cell r="C508" t="str">
            <v>Leominster</v>
          </cell>
          <cell r="D508">
            <v>2005</v>
          </cell>
          <cell r="E508">
            <v>0</v>
          </cell>
          <cell r="F508">
            <v>0</v>
          </cell>
          <cell r="G508" t="str">
            <v>N/A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/>
          <cell r="M508">
            <v>0</v>
          </cell>
          <cell r="N508" t="str">
            <v>N/A</v>
          </cell>
          <cell r="O508" t="str">
            <v/>
          </cell>
          <cell r="P508"/>
          <cell r="Q508">
            <v>0</v>
          </cell>
        </row>
        <row r="509">
          <cell r="C509" t="str">
            <v>Leverett</v>
          </cell>
          <cell r="D509">
            <v>2005</v>
          </cell>
          <cell r="E509">
            <v>3</v>
          </cell>
          <cell r="F509">
            <v>3</v>
          </cell>
          <cell r="G509" t="str">
            <v>Yes</v>
          </cell>
          <cell r="H509">
            <v>57039.81</v>
          </cell>
          <cell r="I509">
            <v>724.7</v>
          </cell>
          <cell r="J509">
            <v>0</v>
          </cell>
          <cell r="K509">
            <v>56315.11</v>
          </cell>
          <cell r="L509"/>
          <cell r="M509">
            <v>56315.11</v>
          </cell>
          <cell r="N509" t="str">
            <v>FORM SUBMIT</v>
          </cell>
          <cell r="O509">
            <v>39653</v>
          </cell>
          <cell r="P509"/>
          <cell r="Q509">
            <v>56315.11</v>
          </cell>
        </row>
        <row r="510">
          <cell r="C510" t="str">
            <v>Lexington</v>
          </cell>
          <cell r="D510">
            <v>2005</v>
          </cell>
          <cell r="E510">
            <v>0</v>
          </cell>
          <cell r="F510">
            <v>0</v>
          </cell>
          <cell r="G510" t="str">
            <v>N/A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/>
          <cell r="M510">
            <v>0</v>
          </cell>
          <cell r="N510" t="str">
            <v>N/A</v>
          </cell>
          <cell r="O510" t="str">
            <v/>
          </cell>
          <cell r="P510"/>
          <cell r="Q510">
            <v>0</v>
          </cell>
        </row>
        <row r="511">
          <cell r="C511" t="str">
            <v>Leyden</v>
          </cell>
          <cell r="D511">
            <v>2005</v>
          </cell>
          <cell r="E511">
            <v>0</v>
          </cell>
          <cell r="F511">
            <v>0</v>
          </cell>
          <cell r="G511" t="str">
            <v>N/A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/>
          <cell r="M511">
            <v>0</v>
          </cell>
          <cell r="N511" t="str">
            <v>N/A</v>
          </cell>
          <cell r="O511" t="str">
            <v/>
          </cell>
          <cell r="P511"/>
          <cell r="Q511">
            <v>0</v>
          </cell>
        </row>
        <row r="512">
          <cell r="C512" t="str">
            <v>Lincoln</v>
          </cell>
          <cell r="D512">
            <v>2005</v>
          </cell>
          <cell r="E512">
            <v>3</v>
          </cell>
          <cell r="F512">
            <v>3</v>
          </cell>
          <cell r="G512" t="str">
            <v>Yes</v>
          </cell>
          <cell r="H512">
            <v>463555.88</v>
          </cell>
          <cell r="I512">
            <v>2119.61</v>
          </cell>
          <cell r="J512">
            <v>0</v>
          </cell>
          <cell r="K512">
            <v>461436.27</v>
          </cell>
          <cell r="L512"/>
          <cell r="M512">
            <v>461436.27</v>
          </cell>
          <cell r="N512" t="str">
            <v>FORM SUBMIT</v>
          </cell>
          <cell r="O512">
            <v>39653</v>
          </cell>
          <cell r="P512"/>
          <cell r="Q512">
            <v>461436.27</v>
          </cell>
        </row>
        <row r="513">
          <cell r="C513" t="str">
            <v>Littleton</v>
          </cell>
          <cell r="D513">
            <v>2005</v>
          </cell>
          <cell r="E513">
            <v>0</v>
          </cell>
          <cell r="F513">
            <v>0</v>
          </cell>
          <cell r="G513" t="str">
            <v>N/A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/>
          <cell r="M513">
            <v>0</v>
          </cell>
          <cell r="N513" t="str">
            <v>N/A</v>
          </cell>
          <cell r="O513" t="str">
            <v/>
          </cell>
          <cell r="P513"/>
          <cell r="Q513">
            <v>0</v>
          </cell>
        </row>
        <row r="514">
          <cell r="C514" t="str">
            <v>Longmeadow</v>
          </cell>
          <cell r="D514">
            <v>2005</v>
          </cell>
          <cell r="E514">
            <v>0</v>
          </cell>
          <cell r="F514">
            <v>0</v>
          </cell>
          <cell r="G514" t="str">
            <v>N/A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/>
          <cell r="M514">
            <v>0</v>
          </cell>
          <cell r="N514" t="str">
            <v>N/A</v>
          </cell>
          <cell r="O514" t="str">
            <v/>
          </cell>
          <cell r="P514"/>
          <cell r="Q514">
            <v>0</v>
          </cell>
        </row>
        <row r="515">
          <cell r="C515" t="str">
            <v>Lowell</v>
          </cell>
          <cell r="D515">
            <v>2005</v>
          </cell>
          <cell r="E515">
            <v>0</v>
          </cell>
          <cell r="F515">
            <v>0</v>
          </cell>
          <cell r="G515" t="str">
            <v>N/A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/>
          <cell r="M515">
            <v>0</v>
          </cell>
          <cell r="N515" t="str">
            <v>N/A</v>
          </cell>
          <cell r="O515" t="str">
            <v/>
          </cell>
          <cell r="P515"/>
          <cell r="Q515">
            <v>0</v>
          </cell>
        </row>
        <row r="516">
          <cell r="C516" t="str">
            <v>Ludlow</v>
          </cell>
          <cell r="D516">
            <v>2005</v>
          </cell>
          <cell r="E516">
            <v>0</v>
          </cell>
          <cell r="F516">
            <v>0</v>
          </cell>
          <cell r="G516" t="str">
            <v>N/A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/>
          <cell r="M516">
            <v>0</v>
          </cell>
          <cell r="N516" t="str">
            <v>N/A</v>
          </cell>
          <cell r="O516" t="str">
            <v/>
          </cell>
          <cell r="P516"/>
          <cell r="Q516">
            <v>0</v>
          </cell>
        </row>
        <row r="517">
          <cell r="C517" t="str">
            <v>Lunenburg</v>
          </cell>
          <cell r="D517">
            <v>2005</v>
          </cell>
          <cell r="E517">
            <v>0</v>
          </cell>
          <cell r="F517">
            <v>0</v>
          </cell>
          <cell r="G517" t="str">
            <v>N/A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/>
          <cell r="M517">
            <v>0</v>
          </cell>
          <cell r="N517" t="str">
            <v>N/A</v>
          </cell>
          <cell r="O517" t="str">
            <v/>
          </cell>
          <cell r="P517"/>
          <cell r="Q517">
            <v>0</v>
          </cell>
        </row>
        <row r="518">
          <cell r="C518" t="str">
            <v>Lynn</v>
          </cell>
          <cell r="D518">
            <v>2005</v>
          </cell>
          <cell r="E518">
            <v>0</v>
          </cell>
          <cell r="F518">
            <v>0</v>
          </cell>
          <cell r="G518" t="str">
            <v>N/A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/>
          <cell r="M518">
            <v>0</v>
          </cell>
          <cell r="N518" t="str">
            <v>N/A</v>
          </cell>
          <cell r="O518" t="str">
            <v/>
          </cell>
          <cell r="P518"/>
          <cell r="Q518">
            <v>0</v>
          </cell>
        </row>
        <row r="519">
          <cell r="C519" t="str">
            <v>Lynnfield</v>
          </cell>
          <cell r="D519">
            <v>2005</v>
          </cell>
          <cell r="E519">
            <v>0</v>
          </cell>
          <cell r="F519">
            <v>0</v>
          </cell>
          <cell r="G519" t="str">
            <v>N/A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/>
          <cell r="M519">
            <v>0</v>
          </cell>
          <cell r="N519" t="str">
            <v>N/A</v>
          </cell>
          <cell r="O519" t="str">
            <v/>
          </cell>
          <cell r="P519"/>
          <cell r="Q519">
            <v>0</v>
          </cell>
        </row>
        <row r="520">
          <cell r="C520" t="str">
            <v>Malden</v>
          </cell>
          <cell r="D520">
            <v>2005</v>
          </cell>
          <cell r="E520">
            <v>0</v>
          </cell>
          <cell r="F520">
            <v>0</v>
          </cell>
          <cell r="G520" t="str">
            <v>N/A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/>
          <cell r="M520">
            <v>0</v>
          </cell>
          <cell r="N520" t="str">
            <v>N/A</v>
          </cell>
          <cell r="O520" t="str">
            <v/>
          </cell>
          <cell r="P520"/>
          <cell r="Q520">
            <v>0</v>
          </cell>
        </row>
        <row r="521">
          <cell r="C521" t="str">
            <v>Manchester By The Sea</v>
          </cell>
          <cell r="D521">
            <v>2005</v>
          </cell>
          <cell r="E521">
            <v>0</v>
          </cell>
          <cell r="F521">
            <v>0</v>
          </cell>
          <cell r="G521" t="str">
            <v>N/A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/>
          <cell r="M521">
            <v>0</v>
          </cell>
          <cell r="N521" t="str">
            <v>N/A</v>
          </cell>
          <cell r="O521" t="str">
            <v/>
          </cell>
          <cell r="P521"/>
          <cell r="Q521">
            <v>0</v>
          </cell>
        </row>
        <row r="522">
          <cell r="C522" t="str">
            <v>Mansfield</v>
          </cell>
          <cell r="D522">
            <v>2005</v>
          </cell>
          <cell r="E522">
            <v>0</v>
          </cell>
          <cell r="F522">
            <v>0</v>
          </cell>
          <cell r="G522" t="str">
            <v>N/A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/>
          <cell r="M522">
            <v>0</v>
          </cell>
          <cell r="N522" t="str">
            <v>N/A</v>
          </cell>
          <cell r="O522" t="str">
            <v/>
          </cell>
          <cell r="P522"/>
          <cell r="Q522">
            <v>0</v>
          </cell>
        </row>
        <row r="523">
          <cell r="C523" t="str">
            <v>Marblehead</v>
          </cell>
          <cell r="D523">
            <v>2005</v>
          </cell>
          <cell r="E523">
            <v>0</v>
          </cell>
          <cell r="F523">
            <v>0</v>
          </cell>
          <cell r="G523" t="str">
            <v>N/A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/>
          <cell r="M523">
            <v>0</v>
          </cell>
          <cell r="N523" t="str">
            <v>N/A</v>
          </cell>
          <cell r="O523" t="str">
            <v/>
          </cell>
          <cell r="P523"/>
          <cell r="Q523">
            <v>0</v>
          </cell>
        </row>
        <row r="524">
          <cell r="C524" t="str">
            <v>Marion</v>
          </cell>
          <cell r="D524">
            <v>2005</v>
          </cell>
          <cell r="E524">
            <v>0</v>
          </cell>
          <cell r="F524">
            <v>0</v>
          </cell>
          <cell r="G524" t="str">
            <v>N/A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/>
          <cell r="M524">
            <v>0</v>
          </cell>
          <cell r="N524" t="str">
            <v>N/A</v>
          </cell>
          <cell r="O524" t="str">
            <v/>
          </cell>
          <cell r="P524"/>
          <cell r="Q524">
            <v>0</v>
          </cell>
        </row>
        <row r="525">
          <cell r="C525" t="str">
            <v>Marlborough</v>
          </cell>
          <cell r="D525">
            <v>2005</v>
          </cell>
          <cell r="E525">
            <v>0</v>
          </cell>
          <cell r="F525">
            <v>0</v>
          </cell>
          <cell r="G525" t="str">
            <v>N/A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/>
          <cell r="M525">
            <v>0</v>
          </cell>
          <cell r="N525" t="str">
            <v>N/A</v>
          </cell>
          <cell r="O525" t="str">
            <v/>
          </cell>
          <cell r="P525"/>
          <cell r="Q525">
            <v>0</v>
          </cell>
        </row>
        <row r="526">
          <cell r="C526" t="str">
            <v>Marshfield</v>
          </cell>
          <cell r="D526">
            <v>2005</v>
          </cell>
          <cell r="E526">
            <v>3</v>
          </cell>
          <cell r="F526">
            <v>3</v>
          </cell>
          <cell r="G526" t="str">
            <v>Yes</v>
          </cell>
          <cell r="H526">
            <v>799424.84</v>
          </cell>
          <cell r="I526">
            <v>22134.84</v>
          </cell>
          <cell r="J526">
            <v>0</v>
          </cell>
          <cell r="K526">
            <v>777290</v>
          </cell>
          <cell r="L526"/>
          <cell r="M526">
            <v>777290</v>
          </cell>
          <cell r="N526" t="str">
            <v>FORM SUBMIT</v>
          </cell>
          <cell r="O526">
            <v>39653</v>
          </cell>
          <cell r="P526"/>
          <cell r="Q526">
            <v>777290</v>
          </cell>
        </row>
        <row r="527">
          <cell r="C527" t="str">
            <v>Mashpee</v>
          </cell>
          <cell r="D527">
            <v>2005</v>
          </cell>
          <cell r="E527">
            <v>3</v>
          </cell>
          <cell r="F527">
            <v>3</v>
          </cell>
          <cell r="G527" t="str">
            <v>Yes</v>
          </cell>
          <cell r="H527">
            <v>852750.77</v>
          </cell>
          <cell r="I527">
            <v>1481.04</v>
          </cell>
          <cell r="J527">
            <v>0</v>
          </cell>
          <cell r="K527">
            <v>851269.73</v>
          </cell>
          <cell r="L527"/>
          <cell r="M527">
            <v>851269.73</v>
          </cell>
          <cell r="N527" t="str">
            <v>FORM SUBMIT</v>
          </cell>
          <cell r="O527">
            <v>39653</v>
          </cell>
          <cell r="P527"/>
          <cell r="Q527">
            <v>851269.73</v>
          </cell>
        </row>
        <row r="528">
          <cell r="C528" t="str">
            <v>Mattapoisett</v>
          </cell>
          <cell r="D528">
            <v>2005</v>
          </cell>
          <cell r="E528">
            <v>0</v>
          </cell>
          <cell r="F528">
            <v>0</v>
          </cell>
          <cell r="G528" t="str">
            <v>N/A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/>
          <cell r="M528">
            <v>0</v>
          </cell>
          <cell r="N528" t="str">
            <v>N/A</v>
          </cell>
          <cell r="O528" t="str">
            <v/>
          </cell>
          <cell r="P528"/>
          <cell r="Q528">
            <v>0</v>
          </cell>
        </row>
        <row r="529">
          <cell r="C529" t="str">
            <v>Maynard</v>
          </cell>
          <cell r="D529">
            <v>2005</v>
          </cell>
          <cell r="E529">
            <v>0</v>
          </cell>
          <cell r="F529">
            <v>0</v>
          </cell>
          <cell r="G529" t="str">
            <v>N/A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/>
          <cell r="M529">
            <v>0</v>
          </cell>
          <cell r="N529" t="str">
            <v>N/A</v>
          </cell>
          <cell r="O529" t="str">
            <v/>
          </cell>
          <cell r="P529"/>
          <cell r="Q529">
            <v>0</v>
          </cell>
        </row>
        <row r="530">
          <cell r="C530" t="str">
            <v>Medfield</v>
          </cell>
          <cell r="D530">
            <v>2005</v>
          </cell>
          <cell r="E530">
            <v>0</v>
          </cell>
          <cell r="F530">
            <v>0</v>
          </cell>
          <cell r="G530" t="str">
            <v>N/A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/>
          <cell r="M530">
            <v>0</v>
          </cell>
          <cell r="N530" t="str">
            <v>N/A</v>
          </cell>
          <cell r="O530" t="str">
            <v/>
          </cell>
          <cell r="P530"/>
          <cell r="Q530">
            <v>0</v>
          </cell>
        </row>
        <row r="531">
          <cell r="C531" t="str">
            <v>Medford</v>
          </cell>
          <cell r="D531">
            <v>2005</v>
          </cell>
          <cell r="E531">
            <v>0</v>
          </cell>
          <cell r="F531">
            <v>0</v>
          </cell>
          <cell r="G531" t="str">
            <v>N/A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/>
          <cell r="M531">
            <v>0</v>
          </cell>
          <cell r="N531" t="str">
            <v>N/A</v>
          </cell>
          <cell r="O531" t="str">
            <v/>
          </cell>
          <cell r="P531"/>
          <cell r="Q531">
            <v>0</v>
          </cell>
        </row>
        <row r="532">
          <cell r="C532" t="str">
            <v>Medway</v>
          </cell>
          <cell r="D532">
            <v>2005</v>
          </cell>
          <cell r="E532">
            <v>3</v>
          </cell>
          <cell r="F532">
            <v>3</v>
          </cell>
          <cell r="G532" t="str">
            <v>Yes</v>
          </cell>
          <cell r="H532">
            <v>468659.99</v>
          </cell>
          <cell r="I532">
            <v>10978.48</v>
          </cell>
          <cell r="J532">
            <v>0</v>
          </cell>
          <cell r="K532">
            <v>457681.51</v>
          </cell>
          <cell r="L532"/>
          <cell r="M532">
            <v>457681.51</v>
          </cell>
          <cell r="N532" t="str">
            <v>FORM SUBMIT</v>
          </cell>
          <cell r="O532">
            <v>39653</v>
          </cell>
          <cell r="P532"/>
          <cell r="Q532">
            <v>457681.51</v>
          </cell>
        </row>
        <row r="533">
          <cell r="C533" t="str">
            <v>Melrose</v>
          </cell>
          <cell r="D533">
            <v>2005</v>
          </cell>
          <cell r="E533">
            <v>0</v>
          </cell>
          <cell r="F533">
            <v>0</v>
          </cell>
          <cell r="G533" t="str">
            <v>N/A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/>
          <cell r="M533">
            <v>0</v>
          </cell>
          <cell r="N533" t="str">
            <v>N/A</v>
          </cell>
          <cell r="O533" t="str">
            <v/>
          </cell>
          <cell r="P533"/>
          <cell r="Q533">
            <v>0</v>
          </cell>
        </row>
        <row r="534">
          <cell r="C534" t="str">
            <v>Mendon</v>
          </cell>
          <cell r="D534">
            <v>2005</v>
          </cell>
          <cell r="E534">
            <v>3</v>
          </cell>
          <cell r="F534">
            <v>3</v>
          </cell>
          <cell r="G534" t="str">
            <v>Yes</v>
          </cell>
          <cell r="H534">
            <v>164938.79</v>
          </cell>
          <cell r="I534">
            <v>1305.08</v>
          </cell>
          <cell r="J534">
            <v>0</v>
          </cell>
          <cell r="K534">
            <v>163633.71000000002</v>
          </cell>
          <cell r="L534"/>
          <cell r="M534">
            <v>163633.71000000002</v>
          </cell>
          <cell r="N534" t="str">
            <v>FORM SUBMIT</v>
          </cell>
          <cell r="O534">
            <v>39653</v>
          </cell>
          <cell r="P534"/>
          <cell r="Q534">
            <v>163633.71000000002</v>
          </cell>
        </row>
        <row r="535">
          <cell r="C535" t="str">
            <v>Merrimac</v>
          </cell>
          <cell r="D535">
            <v>2005</v>
          </cell>
          <cell r="E535">
            <v>0</v>
          </cell>
          <cell r="F535">
            <v>0</v>
          </cell>
          <cell r="G535" t="str">
            <v>N/A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/>
          <cell r="M535">
            <v>0</v>
          </cell>
          <cell r="N535" t="str">
            <v>N/A</v>
          </cell>
          <cell r="O535" t="str">
            <v/>
          </cell>
          <cell r="P535"/>
          <cell r="Q535">
            <v>0</v>
          </cell>
        </row>
        <row r="536">
          <cell r="C536" t="str">
            <v>Methuen</v>
          </cell>
          <cell r="D536">
            <v>2005</v>
          </cell>
          <cell r="E536">
            <v>0</v>
          </cell>
          <cell r="F536">
            <v>0</v>
          </cell>
          <cell r="G536" t="str">
            <v>N/A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/>
          <cell r="M536">
            <v>0</v>
          </cell>
          <cell r="N536" t="str">
            <v>N/A</v>
          </cell>
          <cell r="O536" t="str">
            <v/>
          </cell>
          <cell r="P536"/>
          <cell r="Q536">
            <v>0</v>
          </cell>
        </row>
        <row r="537">
          <cell r="C537" t="str">
            <v>Middleborough</v>
          </cell>
          <cell r="D537">
            <v>2005</v>
          </cell>
          <cell r="E537">
            <v>0</v>
          </cell>
          <cell r="F537">
            <v>0</v>
          </cell>
          <cell r="G537" t="str">
            <v>N/A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/>
          <cell r="M537">
            <v>0</v>
          </cell>
          <cell r="N537" t="str">
            <v>N/A</v>
          </cell>
          <cell r="O537" t="str">
            <v/>
          </cell>
          <cell r="P537"/>
          <cell r="Q537">
            <v>0</v>
          </cell>
        </row>
        <row r="538">
          <cell r="C538" t="str">
            <v>Middlefield</v>
          </cell>
          <cell r="D538">
            <v>2005</v>
          </cell>
          <cell r="E538">
            <v>0</v>
          </cell>
          <cell r="F538">
            <v>0</v>
          </cell>
          <cell r="G538" t="str">
            <v>N/A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/>
          <cell r="M538">
            <v>0</v>
          </cell>
          <cell r="N538" t="str">
            <v>N/A</v>
          </cell>
          <cell r="O538" t="str">
            <v/>
          </cell>
          <cell r="P538"/>
          <cell r="Q538">
            <v>0</v>
          </cell>
        </row>
        <row r="539">
          <cell r="C539" t="str">
            <v>Middleton</v>
          </cell>
          <cell r="D539">
            <v>2005</v>
          </cell>
          <cell r="E539">
            <v>1</v>
          </cell>
          <cell r="F539">
            <v>1</v>
          </cell>
          <cell r="G539" t="str">
            <v>Yes</v>
          </cell>
          <cell r="H539">
            <v>110872.21</v>
          </cell>
          <cell r="I539">
            <v>1185.78</v>
          </cell>
          <cell r="J539">
            <v>0</v>
          </cell>
          <cell r="K539">
            <v>109686.43000000001</v>
          </cell>
          <cell r="L539"/>
          <cell r="M539">
            <v>109686.43000000001</v>
          </cell>
          <cell r="N539" t="str">
            <v>FORM SUBMIT</v>
          </cell>
          <cell r="O539">
            <v>39653</v>
          </cell>
          <cell r="P539"/>
          <cell r="Q539">
            <v>109686.43000000001</v>
          </cell>
        </row>
        <row r="540">
          <cell r="C540" t="str">
            <v>Milford</v>
          </cell>
          <cell r="D540">
            <v>2005</v>
          </cell>
          <cell r="E540">
            <v>0</v>
          </cell>
          <cell r="F540">
            <v>0</v>
          </cell>
          <cell r="G540" t="str">
            <v>N/A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/>
          <cell r="M540">
            <v>0</v>
          </cell>
          <cell r="N540" t="str">
            <v>N/A</v>
          </cell>
          <cell r="O540" t="str">
            <v/>
          </cell>
          <cell r="P540"/>
          <cell r="Q540">
            <v>0</v>
          </cell>
        </row>
        <row r="541">
          <cell r="C541" t="str">
            <v>Millbury</v>
          </cell>
          <cell r="D541">
            <v>2005</v>
          </cell>
          <cell r="E541">
            <v>0</v>
          </cell>
          <cell r="F541">
            <v>0</v>
          </cell>
          <cell r="G541" t="str">
            <v>N/A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/>
          <cell r="M541">
            <v>0</v>
          </cell>
          <cell r="N541" t="str">
            <v>N/A</v>
          </cell>
          <cell r="O541" t="str">
            <v/>
          </cell>
          <cell r="P541"/>
          <cell r="Q541">
            <v>0</v>
          </cell>
        </row>
        <row r="542">
          <cell r="C542" t="str">
            <v>Millis</v>
          </cell>
          <cell r="D542">
            <v>2005</v>
          </cell>
          <cell r="E542">
            <v>0</v>
          </cell>
          <cell r="F542">
            <v>0</v>
          </cell>
          <cell r="G542" t="str">
            <v>N/A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/>
          <cell r="M542">
            <v>0</v>
          </cell>
          <cell r="N542" t="str">
            <v>N/A</v>
          </cell>
          <cell r="O542" t="str">
            <v/>
          </cell>
          <cell r="P542"/>
          <cell r="Q542">
            <v>0</v>
          </cell>
        </row>
        <row r="543">
          <cell r="C543" t="str">
            <v>Millville</v>
          </cell>
          <cell r="D543">
            <v>2005</v>
          </cell>
          <cell r="E543">
            <v>0</v>
          </cell>
          <cell r="F543">
            <v>0</v>
          </cell>
          <cell r="G543" t="str">
            <v>N/A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/>
          <cell r="M543">
            <v>0</v>
          </cell>
          <cell r="N543" t="str">
            <v>N/A</v>
          </cell>
          <cell r="O543" t="str">
            <v/>
          </cell>
          <cell r="P543"/>
          <cell r="Q543">
            <v>0</v>
          </cell>
        </row>
        <row r="544">
          <cell r="C544" t="str">
            <v>Milton</v>
          </cell>
          <cell r="D544">
            <v>2005</v>
          </cell>
          <cell r="E544">
            <v>0</v>
          </cell>
          <cell r="F544">
            <v>0</v>
          </cell>
          <cell r="G544" t="str">
            <v>N/A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/>
          <cell r="M544">
            <v>0</v>
          </cell>
          <cell r="N544" t="str">
            <v>N/A</v>
          </cell>
          <cell r="O544" t="str">
            <v/>
          </cell>
          <cell r="P544"/>
          <cell r="Q544">
            <v>0</v>
          </cell>
        </row>
        <row r="545">
          <cell r="C545" t="str">
            <v>Monroe</v>
          </cell>
          <cell r="D545">
            <v>2005</v>
          </cell>
          <cell r="E545">
            <v>0</v>
          </cell>
          <cell r="F545">
            <v>0</v>
          </cell>
          <cell r="G545" t="str">
            <v>N/A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/>
          <cell r="M545">
            <v>0</v>
          </cell>
          <cell r="N545" t="str">
            <v>N/A</v>
          </cell>
          <cell r="O545" t="str">
            <v/>
          </cell>
          <cell r="P545"/>
          <cell r="Q545">
            <v>0</v>
          </cell>
        </row>
        <row r="546">
          <cell r="C546" t="str">
            <v>Monson</v>
          </cell>
          <cell r="D546">
            <v>2005</v>
          </cell>
          <cell r="E546">
            <v>0</v>
          </cell>
          <cell r="F546">
            <v>0</v>
          </cell>
          <cell r="G546" t="str">
            <v>N/A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/>
          <cell r="M546">
            <v>0</v>
          </cell>
          <cell r="N546" t="str">
            <v>N/A</v>
          </cell>
          <cell r="O546" t="str">
            <v/>
          </cell>
          <cell r="P546"/>
          <cell r="Q546">
            <v>0</v>
          </cell>
        </row>
        <row r="547">
          <cell r="C547" t="str">
            <v>Montague</v>
          </cell>
          <cell r="D547">
            <v>2005</v>
          </cell>
          <cell r="E547">
            <v>0</v>
          </cell>
          <cell r="F547">
            <v>0</v>
          </cell>
          <cell r="G547" t="str">
            <v>N/A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/>
          <cell r="M547">
            <v>0</v>
          </cell>
          <cell r="N547" t="str">
            <v>N/A</v>
          </cell>
          <cell r="O547" t="str">
            <v/>
          </cell>
          <cell r="P547"/>
          <cell r="Q547">
            <v>0</v>
          </cell>
        </row>
        <row r="548">
          <cell r="C548" t="str">
            <v>Monterey</v>
          </cell>
          <cell r="D548">
            <v>2005</v>
          </cell>
          <cell r="E548">
            <v>0</v>
          </cell>
          <cell r="F548">
            <v>0</v>
          </cell>
          <cell r="G548" t="str">
            <v>N/A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/>
          <cell r="M548">
            <v>0</v>
          </cell>
          <cell r="N548" t="str">
            <v>N/A</v>
          </cell>
          <cell r="O548" t="str">
            <v/>
          </cell>
          <cell r="P548"/>
          <cell r="Q548">
            <v>0</v>
          </cell>
        </row>
        <row r="549">
          <cell r="C549" t="str">
            <v>Montgomery</v>
          </cell>
          <cell r="D549">
            <v>2005</v>
          </cell>
          <cell r="E549">
            <v>0</v>
          </cell>
          <cell r="F549">
            <v>0</v>
          </cell>
          <cell r="G549" t="str">
            <v>N/A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/>
          <cell r="M549">
            <v>0</v>
          </cell>
          <cell r="N549" t="str">
            <v>N/A</v>
          </cell>
          <cell r="O549" t="str">
            <v/>
          </cell>
          <cell r="P549"/>
          <cell r="Q549">
            <v>0</v>
          </cell>
        </row>
        <row r="550">
          <cell r="C550" t="str">
            <v>Mount Washington</v>
          </cell>
          <cell r="D550">
            <v>2005</v>
          </cell>
          <cell r="E550">
            <v>0</v>
          </cell>
          <cell r="F550">
            <v>0</v>
          </cell>
          <cell r="G550" t="str">
            <v>N/A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/>
          <cell r="M550">
            <v>0</v>
          </cell>
          <cell r="N550" t="str">
            <v>N/A</v>
          </cell>
          <cell r="O550" t="str">
            <v/>
          </cell>
          <cell r="P550"/>
          <cell r="Q550">
            <v>0</v>
          </cell>
        </row>
        <row r="551">
          <cell r="C551" t="str">
            <v>Nahant</v>
          </cell>
          <cell r="D551">
            <v>2005</v>
          </cell>
          <cell r="E551">
            <v>3</v>
          </cell>
          <cell r="F551">
            <v>3</v>
          </cell>
          <cell r="G551" t="str">
            <v>Yes</v>
          </cell>
          <cell r="H551">
            <v>134129.64000000001</v>
          </cell>
          <cell r="I551">
            <v>4524.04</v>
          </cell>
          <cell r="J551">
            <v>0</v>
          </cell>
          <cell r="K551">
            <v>129605.60000000002</v>
          </cell>
          <cell r="L551"/>
          <cell r="M551">
            <v>129605.60000000002</v>
          </cell>
          <cell r="N551" t="str">
            <v>FORM SUBMIT</v>
          </cell>
          <cell r="O551">
            <v>39653</v>
          </cell>
          <cell r="P551"/>
          <cell r="Q551">
            <v>129605.60000000002</v>
          </cell>
        </row>
        <row r="552">
          <cell r="C552" t="str">
            <v>Nantucket</v>
          </cell>
          <cell r="D552">
            <v>2005</v>
          </cell>
          <cell r="E552">
            <v>3</v>
          </cell>
          <cell r="F552">
            <v>3</v>
          </cell>
          <cell r="H552">
            <v>1219696.69</v>
          </cell>
          <cell r="I552">
            <v>21376.62</v>
          </cell>
          <cell r="J552">
            <v>0</v>
          </cell>
          <cell r="K552">
            <v>1198320.0699999998</v>
          </cell>
          <cell r="L552"/>
          <cell r="M552">
            <v>1198320.0699999998</v>
          </cell>
          <cell r="O552" t="str">
            <v>Manual</v>
          </cell>
          <cell r="P552"/>
          <cell r="Q552">
            <v>1198320.0699999998</v>
          </cell>
        </row>
        <row r="553">
          <cell r="C553" t="str">
            <v>Natick</v>
          </cell>
          <cell r="D553">
            <v>2005</v>
          </cell>
          <cell r="E553">
            <v>0</v>
          </cell>
          <cell r="F553">
            <v>0</v>
          </cell>
          <cell r="G553" t="str">
            <v>N/A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/>
          <cell r="M553">
            <v>0</v>
          </cell>
          <cell r="N553" t="str">
            <v>N/A</v>
          </cell>
          <cell r="O553" t="str">
            <v/>
          </cell>
          <cell r="P553"/>
          <cell r="Q553">
            <v>0</v>
          </cell>
        </row>
        <row r="554">
          <cell r="C554" t="str">
            <v>Needham</v>
          </cell>
          <cell r="D554">
            <v>2005</v>
          </cell>
          <cell r="E554">
            <v>0</v>
          </cell>
          <cell r="F554">
            <v>0</v>
          </cell>
          <cell r="G554" t="str">
            <v>N/A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/>
          <cell r="M554">
            <v>0</v>
          </cell>
          <cell r="N554" t="str">
            <v>N/A</v>
          </cell>
          <cell r="O554" t="str">
            <v/>
          </cell>
          <cell r="P554"/>
          <cell r="Q554">
            <v>0</v>
          </cell>
        </row>
        <row r="555">
          <cell r="C555" t="str">
            <v>New Ashford</v>
          </cell>
          <cell r="D555">
            <v>2005</v>
          </cell>
          <cell r="E555">
            <v>0</v>
          </cell>
          <cell r="F555">
            <v>0</v>
          </cell>
          <cell r="G555" t="str">
            <v>N/A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/>
          <cell r="M555">
            <v>0</v>
          </cell>
          <cell r="N555" t="str">
            <v>N/A</v>
          </cell>
          <cell r="O555" t="str">
            <v/>
          </cell>
          <cell r="P555"/>
          <cell r="Q555">
            <v>0</v>
          </cell>
        </row>
        <row r="556">
          <cell r="C556" t="str">
            <v>New Bedford</v>
          </cell>
          <cell r="D556">
            <v>2005</v>
          </cell>
          <cell r="E556">
            <v>0</v>
          </cell>
          <cell r="F556">
            <v>0</v>
          </cell>
          <cell r="G556" t="str">
            <v>N/A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/>
          <cell r="M556">
            <v>0</v>
          </cell>
          <cell r="N556" t="str">
            <v>N/A</v>
          </cell>
          <cell r="O556" t="str">
            <v/>
          </cell>
          <cell r="P556"/>
          <cell r="Q556">
            <v>0</v>
          </cell>
        </row>
        <row r="557">
          <cell r="C557" t="str">
            <v>New Braintree</v>
          </cell>
          <cell r="D557">
            <v>2005</v>
          </cell>
          <cell r="E557">
            <v>0</v>
          </cell>
          <cell r="F557">
            <v>0</v>
          </cell>
          <cell r="G557" t="str">
            <v>N/A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/>
          <cell r="M557">
            <v>0</v>
          </cell>
          <cell r="N557" t="str">
            <v>N/A</v>
          </cell>
          <cell r="O557" t="str">
            <v/>
          </cell>
          <cell r="P557"/>
          <cell r="Q557">
            <v>0</v>
          </cell>
        </row>
        <row r="558">
          <cell r="C558" t="str">
            <v>New Marlborough</v>
          </cell>
          <cell r="D558">
            <v>2005</v>
          </cell>
          <cell r="E558">
            <v>0</v>
          </cell>
          <cell r="F558">
            <v>0</v>
          </cell>
          <cell r="G558" t="str">
            <v>N/A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/>
          <cell r="M558">
            <v>0</v>
          </cell>
          <cell r="N558" t="str">
            <v>N/A</v>
          </cell>
          <cell r="O558" t="str">
            <v/>
          </cell>
          <cell r="P558"/>
          <cell r="Q558">
            <v>0</v>
          </cell>
        </row>
        <row r="559">
          <cell r="C559" t="str">
            <v>New Salem</v>
          </cell>
          <cell r="D559">
            <v>2005</v>
          </cell>
          <cell r="E559">
            <v>0</v>
          </cell>
          <cell r="F559">
            <v>0</v>
          </cell>
          <cell r="G559" t="str">
            <v>N/A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/>
          <cell r="M559">
            <v>0</v>
          </cell>
          <cell r="N559" t="str">
            <v>N/A</v>
          </cell>
          <cell r="O559" t="str">
            <v/>
          </cell>
          <cell r="P559"/>
          <cell r="Q559">
            <v>0</v>
          </cell>
        </row>
        <row r="560">
          <cell r="C560" t="str">
            <v>Newbury</v>
          </cell>
          <cell r="D560">
            <v>2005</v>
          </cell>
          <cell r="E560">
            <v>0</v>
          </cell>
          <cell r="F560">
            <v>0</v>
          </cell>
          <cell r="G560" t="str">
            <v>N/A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/>
          <cell r="M560">
            <v>0</v>
          </cell>
          <cell r="N560" t="str">
            <v>N/A</v>
          </cell>
          <cell r="O560" t="str">
            <v/>
          </cell>
          <cell r="P560"/>
          <cell r="Q560">
            <v>0</v>
          </cell>
        </row>
        <row r="561">
          <cell r="C561" t="str">
            <v>Newburyport</v>
          </cell>
          <cell r="D561">
            <v>2005</v>
          </cell>
          <cell r="E561">
            <v>2</v>
          </cell>
          <cell r="F561">
            <v>2</v>
          </cell>
          <cell r="G561" t="str">
            <v>Yes</v>
          </cell>
          <cell r="H561">
            <v>493656.35</v>
          </cell>
          <cell r="I561">
            <v>13275.42</v>
          </cell>
          <cell r="J561">
            <v>0</v>
          </cell>
          <cell r="K561">
            <v>480380.93</v>
          </cell>
          <cell r="L561"/>
          <cell r="M561">
            <v>480380.93</v>
          </cell>
          <cell r="N561" t="str">
            <v>FORM SUBMIT</v>
          </cell>
          <cell r="O561">
            <v>39653</v>
          </cell>
          <cell r="P561"/>
          <cell r="Q561">
            <v>480380.93</v>
          </cell>
        </row>
        <row r="562">
          <cell r="C562" t="str">
            <v>Newton</v>
          </cell>
          <cell r="D562">
            <v>2005</v>
          </cell>
          <cell r="E562">
            <v>1</v>
          </cell>
          <cell r="F562">
            <v>1</v>
          </cell>
          <cell r="G562" t="str">
            <v>Yes</v>
          </cell>
          <cell r="H562">
            <v>1909002.95</v>
          </cell>
          <cell r="I562">
            <v>9676.59</v>
          </cell>
          <cell r="J562">
            <v>0</v>
          </cell>
          <cell r="K562">
            <v>1899326.3599999999</v>
          </cell>
          <cell r="L562"/>
          <cell r="M562">
            <v>1899326.3599999999</v>
          </cell>
          <cell r="N562" t="str">
            <v>FORM SUBMIT</v>
          </cell>
          <cell r="O562">
            <v>39653</v>
          </cell>
          <cell r="P562"/>
          <cell r="Q562">
            <v>1899326.3599999999</v>
          </cell>
        </row>
        <row r="563">
          <cell r="C563" t="str">
            <v>Norfolk</v>
          </cell>
          <cell r="D563">
            <v>2005</v>
          </cell>
          <cell r="E563">
            <v>3</v>
          </cell>
          <cell r="F563">
            <v>1</v>
          </cell>
          <cell r="G563" t="str">
            <v>No</v>
          </cell>
          <cell r="H563">
            <v>340370.49</v>
          </cell>
          <cell r="I563">
            <v>3227.77</v>
          </cell>
          <cell r="J563">
            <v>0</v>
          </cell>
          <cell r="K563">
            <v>337142.72</v>
          </cell>
          <cell r="L563"/>
          <cell r="M563">
            <v>337142.72</v>
          </cell>
          <cell r="N563" t="str">
            <v>FORM SUBMIT</v>
          </cell>
          <cell r="O563">
            <v>39653</v>
          </cell>
          <cell r="P563"/>
          <cell r="Q563">
            <v>337142.72</v>
          </cell>
        </row>
        <row r="564">
          <cell r="C564" t="str">
            <v>North Adams</v>
          </cell>
          <cell r="D564">
            <v>2005</v>
          </cell>
          <cell r="E564">
            <v>0</v>
          </cell>
          <cell r="F564">
            <v>0</v>
          </cell>
          <cell r="G564" t="str">
            <v>N/A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/>
          <cell r="M564">
            <v>0</v>
          </cell>
          <cell r="N564" t="str">
            <v>N/A</v>
          </cell>
          <cell r="O564" t="str">
            <v/>
          </cell>
          <cell r="P564"/>
          <cell r="Q564">
            <v>0</v>
          </cell>
        </row>
        <row r="565">
          <cell r="C565" t="str">
            <v>North Andover</v>
          </cell>
          <cell r="D565">
            <v>2005</v>
          </cell>
          <cell r="E565">
            <v>3</v>
          </cell>
          <cell r="F565">
            <v>3</v>
          </cell>
          <cell r="G565" t="str">
            <v>Yes</v>
          </cell>
          <cell r="H565">
            <v>1054543.77</v>
          </cell>
          <cell r="I565">
            <v>3306.91</v>
          </cell>
          <cell r="J565">
            <v>0</v>
          </cell>
          <cell r="K565">
            <v>1051236.8600000001</v>
          </cell>
          <cell r="L565"/>
          <cell r="M565">
            <v>1051236.8600000001</v>
          </cell>
          <cell r="N565" t="str">
            <v>FORM SUBMIT</v>
          </cell>
          <cell r="O565">
            <v>39653</v>
          </cell>
          <cell r="P565"/>
          <cell r="Q565">
            <v>1051236.8600000001</v>
          </cell>
        </row>
        <row r="566">
          <cell r="C566" t="str">
            <v>North Attleborough</v>
          </cell>
          <cell r="D566">
            <v>2005</v>
          </cell>
          <cell r="E566">
            <v>0</v>
          </cell>
          <cell r="F566">
            <v>0</v>
          </cell>
          <cell r="G566" t="str">
            <v>N/A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/>
          <cell r="M566">
            <v>0</v>
          </cell>
          <cell r="N566" t="str">
            <v>N/A</v>
          </cell>
          <cell r="O566" t="str">
            <v/>
          </cell>
          <cell r="P566"/>
          <cell r="Q566">
            <v>0</v>
          </cell>
        </row>
        <row r="567">
          <cell r="C567" t="str">
            <v>North Brookfield</v>
          </cell>
          <cell r="D567">
            <v>2005</v>
          </cell>
          <cell r="E567">
            <v>0</v>
          </cell>
          <cell r="F567">
            <v>0</v>
          </cell>
          <cell r="G567" t="str">
            <v>N/A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/>
          <cell r="M567">
            <v>0</v>
          </cell>
          <cell r="N567" t="str">
            <v>N/A</v>
          </cell>
          <cell r="O567" t="str">
            <v/>
          </cell>
          <cell r="P567"/>
          <cell r="Q567">
            <v>0</v>
          </cell>
        </row>
        <row r="568">
          <cell r="C568" t="str">
            <v>North Reading</v>
          </cell>
          <cell r="D568">
            <v>2005</v>
          </cell>
          <cell r="E568">
            <v>0</v>
          </cell>
          <cell r="F568">
            <v>0</v>
          </cell>
          <cell r="G568" t="str">
            <v>N/A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/>
          <cell r="M568">
            <v>0</v>
          </cell>
          <cell r="N568" t="str">
            <v>N/A</v>
          </cell>
          <cell r="O568" t="str">
            <v/>
          </cell>
          <cell r="P568"/>
          <cell r="Q568">
            <v>0</v>
          </cell>
        </row>
        <row r="569">
          <cell r="C569" t="str">
            <v>Northampton</v>
          </cell>
          <cell r="D569">
            <v>2005</v>
          </cell>
          <cell r="E569">
            <v>0</v>
          </cell>
          <cell r="F569">
            <v>0</v>
          </cell>
          <cell r="G569" t="str">
            <v>N/A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/>
          <cell r="M569">
            <v>0</v>
          </cell>
          <cell r="N569" t="str">
            <v>N/A</v>
          </cell>
          <cell r="O569" t="str">
            <v/>
          </cell>
          <cell r="P569"/>
          <cell r="Q569">
            <v>0</v>
          </cell>
        </row>
        <row r="570">
          <cell r="C570" t="str">
            <v>Northborough</v>
          </cell>
          <cell r="D570">
            <v>2005</v>
          </cell>
          <cell r="E570">
            <v>0</v>
          </cell>
          <cell r="F570">
            <v>0</v>
          </cell>
          <cell r="G570" t="str">
            <v>N/A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/>
          <cell r="M570">
            <v>0</v>
          </cell>
          <cell r="N570" t="str">
            <v>N/A</v>
          </cell>
          <cell r="O570" t="str">
            <v/>
          </cell>
          <cell r="P570"/>
          <cell r="Q570">
            <v>0</v>
          </cell>
        </row>
        <row r="571">
          <cell r="C571" t="str">
            <v>Northbridge</v>
          </cell>
          <cell r="D571">
            <v>2005</v>
          </cell>
          <cell r="E571">
            <v>0</v>
          </cell>
          <cell r="F571">
            <v>0</v>
          </cell>
          <cell r="G571" t="str">
            <v>N/A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/>
          <cell r="M571">
            <v>0</v>
          </cell>
          <cell r="N571" t="str">
            <v>N/A</v>
          </cell>
          <cell r="O571" t="str">
            <v/>
          </cell>
          <cell r="P571"/>
          <cell r="Q571">
            <v>0</v>
          </cell>
        </row>
        <row r="572">
          <cell r="C572" t="str">
            <v>Northfield</v>
          </cell>
          <cell r="D572">
            <v>2005</v>
          </cell>
          <cell r="E572">
            <v>0</v>
          </cell>
          <cell r="F572">
            <v>0</v>
          </cell>
          <cell r="G572" t="str">
            <v>N/A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/>
          <cell r="M572">
            <v>0</v>
          </cell>
          <cell r="N572" t="str">
            <v>N/A</v>
          </cell>
          <cell r="O572" t="str">
            <v/>
          </cell>
          <cell r="P572"/>
          <cell r="Q572">
            <v>0</v>
          </cell>
        </row>
        <row r="573">
          <cell r="C573" t="str">
            <v>Norton</v>
          </cell>
          <cell r="D573">
            <v>2005</v>
          </cell>
          <cell r="E573">
            <v>0</v>
          </cell>
          <cell r="F573">
            <v>0</v>
          </cell>
          <cell r="G573" t="str">
            <v>N/A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/>
          <cell r="M573">
            <v>0</v>
          </cell>
          <cell r="N573" t="str">
            <v>N/A</v>
          </cell>
          <cell r="O573" t="str">
            <v/>
          </cell>
          <cell r="P573"/>
          <cell r="Q573">
            <v>0</v>
          </cell>
        </row>
        <row r="574">
          <cell r="C574" t="str">
            <v>Norwell</v>
          </cell>
          <cell r="D574">
            <v>2005</v>
          </cell>
          <cell r="E574">
            <v>3</v>
          </cell>
          <cell r="F574">
            <v>3</v>
          </cell>
          <cell r="G574" t="str">
            <v>Yes</v>
          </cell>
          <cell r="H574">
            <v>562231.93000000005</v>
          </cell>
          <cell r="I574">
            <v>2397.25</v>
          </cell>
          <cell r="J574">
            <v>0</v>
          </cell>
          <cell r="K574">
            <v>559834.68000000005</v>
          </cell>
          <cell r="L574"/>
          <cell r="M574">
            <v>559834.68000000005</v>
          </cell>
          <cell r="N574" t="str">
            <v>FORM SUBMIT</v>
          </cell>
          <cell r="O574">
            <v>39653</v>
          </cell>
          <cell r="P574"/>
          <cell r="Q574">
            <v>559834.68000000005</v>
          </cell>
        </row>
        <row r="575">
          <cell r="C575" t="str">
            <v>Norwood</v>
          </cell>
          <cell r="D575">
            <v>2005</v>
          </cell>
          <cell r="E575">
            <v>0</v>
          </cell>
          <cell r="F575">
            <v>0</v>
          </cell>
          <cell r="G575" t="str">
            <v>N/A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/>
          <cell r="M575">
            <v>0</v>
          </cell>
          <cell r="N575" t="str">
            <v>N/A</v>
          </cell>
          <cell r="O575" t="str">
            <v/>
          </cell>
          <cell r="P575"/>
          <cell r="Q575">
            <v>0</v>
          </cell>
        </row>
        <row r="576">
          <cell r="C576" t="str">
            <v>Oak Bluffs</v>
          </cell>
          <cell r="D576">
            <v>2005</v>
          </cell>
          <cell r="E576">
            <v>0</v>
          </cell>
          <cell r="F576">
            <v>0</v>
          </cell>
          <cell r="G576" t="str">
            <v>N/A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/>
          <cell r="M576">
            <v>0</v>
          </cell>
          <cell r="N576" t="str">
            <v>N/A</v>
          </cell>
          <cell r="O576" t="str">
            <v/>
          </cell>
          <cell r="P576"/>
          <cell r="Q576">
            <v>0</v>
          </cell>
        </row>
        <row r="577">
          <cell r="C577" t="str">
            <v>Oakham</v>
          </cell>
          <cell r="D577">
            <v>2005</v>
          </cell>
          <cell r="E577">
            <v>0</v>
          </cell>
          <cell r="F577">
            <v>0</v>
          </cell>
          <cell r="G577" t="str">
            <v>N/A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/>
          <cell r="M577">
            <v>0</v>
          </cell>
          <cell r="N577" t="str">
            <v>N/A</v>
          </cell>
          <cell r="O577" t="str">
            <v/>
          </cell>
          <cell r="P577"/>
          <cell r="Q577">
            <v>0</v>
          </cell>
        </row>
        <row r="578">
          <cell r="C578" t="str">
            <v>Orange</v>
          </cell>
          <cell r="D578">
            <v>2005</v>
          </cell>
          <cell r="E578">
            <v>0</v>
          </cell>
          <cell r="F578">
            <v>0</v>
          </cell>
          <cell r="G578" t="str">
            <v>N/A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/>
          <cell r="M578">
            <v>0</v>
          </cell>
          <cell r="N578" t="str">
            <v>N/A</v>
          </cell>
          <cell r="O578" t="str">
            <v/>
          </cell>
          <cell r="P578"/>
          <cell r="Q578">
            <v>0</v>
          </cell>
        </row>
        <row r="579">
          <cell r="C579" t="str">
            <v>Orleans</v>
          </cell>
          <cell r="D579">
            <v>2005</v>
          </cell>
          <cell r="E579">
            <v>3</v>
          </cell>
          <cell r="F579">
            <v>3</v>
          </cell>
          <cell r="G579" t="str">
            <v>Yes</v>
          </cell>
          <cell r="H579">
            <v>435714</v>
          </cell>
          <cell r="I579">
            <v>733</v>
          </cell>
          <cell r="J579">
            <v>0</v>
          </cell>
          <cell r="K579">
            <v>434981</v>
          </cell>
          <cell r="L579"/>
          <cell r="M579">
            <v>434981</v>
          </cell>
          <cell r="N579" t="str">
            <v>FORM SUBMIT</v>
          </cell>
          <cell r="O579">
            <v>39653</v>
          </cell>
          <cell r="P579"/>
          <cell r="Q579">
            <v>434981</v>
          </cell>
        </row>
        <row r="580">
          <cell r="C580" t="str">
            <v>Otis</v>
          </cell>
          <cell r="D580">
            <v>2005</v>
          </cell>
          <cell r="E580">
            <v>0</v>
          </cell>
          <cell r="F580">
            <v>0</v>
          </cell>
          <cell r="G580" t="str">
            <v>N/A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/>
          <cell r="M580">
            <v>0</v>
          </cell>
          <cell r="N580" t="str">
            <v>N/A</v>
          </cell>
          <cell r="O580" t="str">
            <v/>
          </cell>
          <cell r="P580"/>
          <cell r="Q580">
            <v>0</v>
          </cell>
        </row>
        <row r="581">
          <cell r="C581" t="str">
            <v>Oxford</v>
          </cell>
          <cell r="D581">
            <v>2005</v>
          </cell>
          <cell r="E581">
            <v>0</v>
          </cell>
          <cell r="F581">
            <v>0</v>
          </cell>
          <cell r="G581" t="str">
            <v>N/A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/>
          <cell r="M581">
            <v>0</v>
          </cell>
          <cell r="N581" t="str">
            <v>N/A</v>
          </cell>
          <cell r="O581" t="str">
            <v/>
          </cell>
          <cell r="P581"/>
          <cell r="Q581">
            <v>0</v>
          </cell>
        </row>
        <row r="582">
          <cell r="C582" t="str">
            <v>Palmer</v>
          </cell>
          <cell r="D582">
            <v>2005</v>
          </cell>
          <cell r="E582">
            <v>0</v>
          </cell>
          <cell r="F582">
            <v>0</v>
          </cell>
          <cell r="G582" t="str">
            <v>N/A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/>
          <cell r="M582">
            <v>0</v>
          </cell>
          <cell r="N582" t="str">
            <v>N/A</v>
          </cell>
          <cell r="O582" t="str">
            <v/>
          </cell>
          <cell r="P582"/>
          <cell r="Q582">
            <v>0</v>
          </cell>
        </row>
        <row r="583">
          <cell r="C583" t="str">
            <v>Paxton</v>
          </cell>
          <cell r="D583">
            <v>2005</v>
          </cell>
          <cell r="E583">
            <v>0</v>
          </cell>
          <cell r="F583">
            <v>0</v>
          </cell>
          <cell r="G583" t="str">
            <v>N/A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/>
          <cell r="M583">
            <v>0</v>
          </cell>
          <cell r="N583" t="str">
            <v>N/A</v>
          </cell>
          <cell r="O583" t="str">
            <v/>
          </cell>
          <cell r="P583"/>
          <cell r="Q583">
            <v>0</v>
          </cell>
        </row>
        <row r="584">
          <cell r="C584" t="str">
            <v>Peabody</v>
          </cell>
          <cell r="D584">
            <v>2005</v>
          </cell>
          <cell r="E584">
            <v>3</v>
          </cell>
          <cell r="F584">
            <v>1</v>
          </cell>
          <cell r="G584" t="str">
            <v>No</v>
          </cell>
          <cell r="H584">
            <v>525384.09</v>
          </cell>
          <cell r="I584">
            <v>7267.71</v>
          </cell>
          <cell r="J584">
            <v>0</v>
          </cell>
          <cell r="K584">
            <v>518116.37999999995</v>
          </cell>
          <cell r="L584"/>
          <cell r="M584">
            <v>518116.37999999995</v>
          </cell>
          <cell r="N584" t="str">
            <v>FORM SUBMIT</v>
          </cell>
          <cell r="O584">
            <v>39653</v>
          </cell>
          <cell r="P584"/>
          <cell r="Q584">
            <v>518116.37999999995</v>
          </cell>
        </row>
        <row r="585">
          <cell r="C585" t="str">
            <v>Pelham</v>
          </cell>
          <cell r="D585">
            <v>2005</v>
          </cell>
          <cell r="E585">
            <v>0</v>
          </cell>
          <cell r="F585">
            <v>0</v>
          </cell>
          <cell r="G585" t="str">
            <v>N/A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/>
          <cell r="M585">
            <v>0</v>
          </cell>
          <cell r="N585" t="str">
            <v>N/A</v>
          </cell>
          <cell r="O585" t="str">
            <v/>
          </cell>
          <cell r="P585"/>
          <cell r="Q585">
            <v>0</v>
          </cell>
        </row>
        <row r="586">
          <cell r="C586" t="str">
            <v>Pembroke</v>
          </cell>
          <cell r="D586">
            <v>2005</v>
          </cell>
          <cell r="E586">
            <v>0</v>
          </cell>
          <cell r="F586">
            <v>0</v>
          </cell>
          <cell r="G586" t="str">
            <v>N/A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/>
          <cell r="M586">
            <v>0</v>
          </cell>
          <cell r="N586" t="str">
            <v>N/A</v>
          </cell>
          <cell r="O586" t="str">
            <v/>
          </cell>
          <cell r="P586"/>
          <cell r="Q586">
            <v>0</v>
          </cell>
        </row>
        <row r="587">
          <cell r="C587" t="str">
            <v>Pepperell</v>
          </cell>
          <cell r="D587">
            <v>2005</v>
          </cell>
          <cell r="E587">
            <v>0</v>
          </cell>
          <cell r="F587">
            <v>0</v>
          </cell>
          <cell r="G587" t="str">
            <v>N/A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/>
          <cell r="M587">
            <v>0</v>
          </cell>
          <cell r="N587" t="str">
            <v>N/A</v>
          </cell>
          <cell r="O587" t="str">
            <v/>
          </cell>
          <cell r="P587"/>
          <cell r="Q587">
            <v>0</v>
          </cell>
        </row>
        <row r="588">
          <cell r="C588" t="str">
            <v>Peru</v>
          </cell>
          <cell r="D588">
            <v>2005</v>
          </cell>
          <cell r="E588">
            <v>0</v>
          </cell>
          <cell r="F588">
            <v>0</v>
          </cell>
          <cell r="G588" t="str">
            <v>N/A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/>
          <cell r="M588">
            <v>0</v>
          </cell>
          <cell r="N588" t="str">
            <v>N/A</v>
          </cell>
          <cell r="O588" t="str">
            <v/>
          </cell>
          <cell r="P588"/>
          <cell r="Q588">
            <v>0</v>
          </cell>
        </row>
        <row r="589">
          <cell r="C589" t="str">
            <v>Petersham</v>
          </cell>
          <cell r="D589">
            <v>2005</v>
          </cell>
          <cell r="E589">
            <v>0</v>
          </cell>
          <cell r="F589">
            <v>0</v>
          </cell>
          <cell r="G589" t="str">
            <v>N/A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/>
          <cell r="M589">
            <v>0</v>
          </cell>
          <cell r="N589" t="str">
            <v>N/A</v>
          </cell>
          <cell r="O589" t="str">
            <v/>
          </cell>
          <cell r="P589"/>
          <cell r="Q589">
            <v>0</v>
          </cell>
        </row>
        <row r="590">
          <cell r="C590" t="str">
            <v>Phillipston</v>
          </cell>
          <cell r="D590">
            <v>2005</v>
          </cell>
          <cell r="E590">
            <v>0</v>
          </cell>
          <cell r="F590">
            <v>0</v>
          </cell>
          <cell r="G590" t="str">
            <v>N/A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/>
          <cell r="M590">
            <v>0</v>
          </cell>
          <cell r="N590" t="str">
            <v>N/A</v>
          </cell>
          <cell r="O590" t="str">
            <v/>
          </cell>
          <cell r="P590"/>
          <cell r="Q590">
            <v>0</v>
          </cell>
        </row>
        <row r="591">
          <cell r="C591" t="str">
            <v>Pittsfield</v>
          </cell>
          <cell r="D591">
            <v>2005</v>
          </cell>
          <cell r="E591">
            <v>0</v>
          </cell>
          <cell r="F591">
            <v>0</v>
          </cell>
          <cell r="G591" t="str">
            <v>N/A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/>
          <cell r="M591">
            <v>0</v>
          </cell>
          <cell r="N591" t="str">
            <v>N/A</v>
          </cell>
          <cell r="O591" t="str">
            <v/>
          </cell>
          <cell r="P591"/>
          <cell r="Q591">
            <v>0</v>
          </cell>
        </row>
        <row r="592">
          <cell r="C592" t="str">
            <v>Plainfield</v>
          </cell>
          <cell r="D592">
            <v>2005</v>
          </cell>
          <cell r="E592">
            <v>0</v>
          </cell>
          <cell r="F592">
            <v>0</v>
          </cell>
          <cell r="G592" t="str">
            <v>N/A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/>
          <cell r="M592">
            <v>0</v>
          </cell>
          <cell r="N592" t="str">
            <v>N/A</v>
          </cell>
          <cell r="O592" t="str">
            <v/>
          </cell>
          <cell r="P592"/>
          <cell r="Q592">
            <v>0</v>
          </cell>
        </row>
        <row r="593">
          <cell r="C593" t="str">
            <v>Plainville</v>
          </cell>
          <cell r="D593">
            <v>2005</v>
          </cell>
          <cell r="E593">
            <v>0</v>
          </cell>
          <cell r="F593">
            <v>0</v>
          </cell>
          <cell r="G593" t="str">
            <v>N/A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/>
          <cell r="M593">
            <v>0</v>
          </cell>
          <cell r="N593" t="str">
            <v>N/A</v>
          </cell>
          <cell r="O593" t="str">
            <v/>
          </cell>
          <cell r="P593"/>
          <cell r="Q593">
            <v>0</v>
          </cell>
        </row>
        <row r="594">
          <cell r="C594" t="str">
            <v>Plymouth</v>
          </cell>
          <cell r="D594">
            <v>2005</v>
          </cell>
          <cell r="E594">
            <v>1.5</v>
          </cell>
          <cell r="F594">
            <v>1.5</v>
          </cell>
          <cell r="G594" t="str">
            <v>Yes</v>
          </cell>
          <cell r="H594">
            <v>1100257.02</v>
          </cell>
          <cell r="I594">
            <v>4582.83</v>
          </cell>
          <cell r="J594">
            <v>0</v>
          </cell>
          <cell r="K594">
            <v>1095674.19</v>
          </cell>
          <cell r="L594"/>
          <cell r="M594">
            <v>1095674.19</v>
          </cell>
          <cell r="N594" t="str">
            <v>FORM SUBMIT</v>
          </cell>
          <cell r="O594">
            <v>39653</v>
          </cell>
          <cell r="P594"/>
          <cell r="Q594">
            <v>1095674.19</v>
          </cell>
        </row>
        <row r="595">
          <cell r="C595" t="str">
            <v>Plympton</v>
          </cell>
          <cell r="D595">
            <v>2005</v>
          </cell>
          <cell r="E595">
            <v>0</v>
          </cell>
          <cell r="F595">
            <v>0</v>
          </cell>
          <cell r="G595" t="str">
            <v>N/A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/>
          <cell r="M595">
            <v>0</v>
          </cell>
          <cell r="N595" t="str">
            <v>N/A</v>
          </cell>
          <cell r="O595" t="str">
            <v/>
          </cell>
          <cell r="P595"/>
          <cell r="Q595">
            <v>0</v>
          </cell>
        </row>
        <row r="596">
          <cell r="C596" t="str">
            <v>Princeton</v>
          </cell>
          <cell r="D596">
            <v>2005</v>
          </cell>
          <cell r="E596">
            <v>0</v>
          </cell>
          <cell r="F596">
            <v>0</v>
          </cell>
          <cell r="G596" t="str">
            <v>N/A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/>
          <cell r="M596">
            <v>0</v>
          </cell>
          <cell r="N596" t="str">
            <v>N/A</v>
          </cell>
          <cell r="O596" t="str">
            <v/>
          </cell>
          <cell r="P596"/>
          <cell r="Q596">
            <v>0</v>
          </cell>
        </row>
        <row r="597">
          <cell r="C597" t="str">
            <v>Provincetown</v>
          </cell>
          <cell r="D597">
            <v>2005</v>
          </cell>
          <cell r="E597">
            <v>3</v>
          </cell>
          <cell r="F597">
            <v>3</v>
          </cell>
          <cell r="G597" t="str">
            <v>Yes</v>
          </cell>
          <cell r="H597">
            <v>281688.21000000002</v>
          </cell>
          <cell r="I597">
            <v>379.67</v>
          </cell>
          <cell r="J597">
            <v>0</v>
          </cell>
          <cell r="K597">
            <v>281308.54000000004</v>
          </cell>
          <cell r="L597"/>
          <cell r="M597">
            <v>281308.54000000004</v>
          </cell>
          <cell r="N597" t="str">
            <v>FORM SUBMIT</v>
          </cell>
          <cell r="O597">
            <v>39653</v>
          </cell>
          <cell r="P597"/>
          <cell r="Q597">
            <v>281308.54000000004</v>
          </cell>
        </row>
        <row r="598">
          <cell r="C598" t="str">
            <v>Quincy</v>
          </cell>
          <cell r="D598">
            <v>2005</v>
          </cell>
          <cell r="E598">
            <v>0</v>
          </cell>
          <cell r="F598">
            <v>0</v>
          </cell>
          <cell r="G598" t="str">
            <v>N/A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/>
          <cell r="M598">
            <v>0</v>
          </cell>
          <cell r="N598" t="str">
            <v>N/A</v>
          </cell>
          <cell r="O598" t="str">
            <v/>
          </cell>
          <cell r="P598"/>
          <cell r="Q598">
            <v>0</v>
          </cell>
        </row>
        <row r="599">
          <cell r="C599" t="str">
            <v>Randolph</v>
          </cell>
          <cell r="D599">
            <v>2005</v>
          </cell>
          <cell r="E599">
            <v>0</v>
          </cell>
          <cell r="F599">
            <v>0</v>
          </cell>
          <cell r="G599" t="str">
            <v>N/A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/>
          <cell r="M599">
            <v>0</v>
          </cell>
          <cell r="N599" t="str">
            <v>N/A</v>
          </cell>
          <cell r="O599" t="str">
            <v/>
          </cell>
          <cell r="P599"/>
          <cell r="Q599">
            <v>0</v>
          </cell>
        </row>
        <row r="600">
          <cell r="C600" t="str">
            <v>Raynham</v>
          </cell>
          <cell r="D600">
            <v>2005</v>
          </cell>
          <cell r="E600">
            <v>0</v>
          </cell>
          <cell r="F600">
            <v>0</v>
          </cell>
          <cell r="G600" t="str">
            <v>N/A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/>
          <cell r="M600">
            <v>0</v>
          </cell>
          <cell r="N600" t="str">
            <v>N/A</v>
          </cell>
          <cell r="O600" t="str">
            <v/>
          </cell>
          <cell r="P600"/>
          <cell r="Q600">
            <v>0</v>
          </cell>
        </row>
        <row r="601">
          <cell r="C601" t="str">
            <v>Reading</v>
          </cell>
          <cell r="D601">
            <v>2005</v>
          </cell>
          <cell r="E601">
            <v>0</v>
          </cell>
          <cell r="F601">
            <v>0</v>
          </cell>
          <cell r="G601" t="str">
            <v>N/A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/>
          <cell r="M601">
            <v>0</v>
          </cell>
          <cell r="N601" t="str">
            <v>N/A</v>
          </cell>
          <cell r="O601" t="str">
            <v/>
          </cell>
          <cell r="P601"/>
          <cell r="Q601">
            <v>0</v>
          </cell>
        </row>
        <row r="602">
          <cell r="C602" t="str">
            <v>Rehoboth</v>
          </cell>
          <cell r="D602">
            <v>2005</v>
          </cell>
          <cell r="E602">
            <v>0</v>
          </cell>
          <cell r="F602">
            <v>0</v>
          </cell>
          <cell r="G602" t="str">
            <v>N/A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/>
          <cell r="M602">
            <v>0</v>
          </cell>
          <cell r="N602" t="str">
            <v>N/A</v>
          </cell>
          <cell r="O602" t="str">
            <v/>
          </cell>
          <cell r="P602"/>
          <cell r="Q602">
            <v>0</v>
          </cell>
        </row>
        <row r="603">
          <cell r="C603" t="str">
            <v>Revere</v>
          </cell>
          <cell r="D603">
            <v>2005</v>
          </cell>
          <cell r="E603">
            <v>0</v>
          </cell>
          <cell r="F603">
            <v>0</v>
          </cell>
          <cell r="G603" t="str">
            <v>N/A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/>
          <cell r="M603">
            <v>0</v>
          </cell>
          <cell r="N603" t="str">
            <v>N/A</v>
          </cell>
          <cell r="O603" t="str">
            <v/>
          </cell>
          <cell r="P603"/>
          <cell r="Q603">
            <v>0</v>
          </cell>
        </row>
        <row r="604">
          <cell r="C604" t="str">
            <v>Richmond</v>
          </cell>
          <cell r="D604">
            <v>2005</v>
          </cell>
          <cell r="E604">
            <v>0</v>
          </cell>
          <cell r="F604">
            <v>0</v>
          </cell>
          <cell r="G604" t="str">
            <v>N/A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/>
          <cell r="M604">
            <v>0</v>
          </cell>
          <cell r="N604" t="str">
            <v>N/A</v>
          </cell>
          <cell r="O604" t="str">
            <v/>
          </cell>
          <cell r="P604"/>
          <cell r="Q604">
            <v>0</v>
          </cell>
        </row>
        <row r="605">
          <cell r="C605" t="str">
            <v>Rochester</v>
          </cell>
          <cell r="D605">
            <v>2005</v>
          </cell>
          <cell r="E605">
            <v>0</v>
          </cell>
          <cell r="F605">
            <v>0</v>
          </cell>
          <cell r="G605" t="str">
            <v>N/A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/>
          <cell r="M605">
            <v>0</v>
          </cell>
          <cell r="N605" t="str">
            <v>N/A</v>
          </cell>
          <cell r="O605" t="str">
            <v/>
          </cell>
          <cell r="P605"/>
          <cell r="Q605">
            <v>0</v>
          </cell>
        </row>
        <row r="606">
          <cell r="C606" t="str">
            <v>Rockland</v>
          </cell>
          <cell r="D606">
            <v>2005</v>
          </cell>
          <cell r="E606">
            <v>0</v>
          </cell>
          <cell r="F606">
            <v>0</v>
          </cell>
          <cell r="G606" t="str">
            <v>N/A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/>
          <cell r="M606">
            <v>0</v>
          </cell>
          <cell r="N606" t="str">
            <v>N/A</v>
          </cell>
          <cell r="O606" t="str">
            <v/>
          </cell>
          <cell r="P606"/>
          <cell r="Q606">
            <v>0</v>
          </cell>
        </row>
        <row r="607">
          <cell r="C607" t="str">
            <v>Rockport</v>
          </cell>
          <cell r="D607">
            <v>2005</v>
          </cell>
          <cell r="E607">
            <v>3</v>
          </cell>
          <cell r="F607">
            <v>3</v>
          </cell>
          <cell r="G607" t="str">
            <v>Yes</v>
          </cell>
          <cell r="H607">
            <v>340058.31</v>
          </cell>
          <cell r="I607">
            <v>9670.7800000000007</v>
          </cell>
          <cell r="J607">
            <v>0</v>
          </cell>
          <cell r="K607">
            <v>330387.52999999997</v>
          </cell>
          <cell r="L607"/>
          <cell r="M607">
            <v>330387.52999999997</v>
          </cell>
          <cell r="N607" t="str">
            <v>FORM SUBMIT</v>
          </cell>
          <cell r="O607">
            <v>39653</v>
          </cell>
          <cell r="P607"/>
          <cell r="Q607">
            <v>330387.52999999997</v>
          </cell>
        </row>
        <row r="608">
          <cell r="C608" t="str">
            <v>Rowe</v>
          </cell>
          <cell r="D608">
            <v>2005</v>
          </cell>
          <cell r="E608">
            <v>0</v>
          </cell>
          <cell r="F608">
            <v>0</v>
          </cell>
          <cell r="G608" t="str">
            <v>N/A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/>
          <cell r="M608">
            <v>0</v>
          </cell>
          <cell r="N608" t="str">
            <v>N/A</v>
          </cell>
          <cell r="O608" t="str">
            <v/>
          </cell>
          <cell r="P608"/>
          <cell r="Q608">
            <v>0</v>
          </cell>
        </row>
        <row r="609">
          <cell r="C609" t="str">
            <v>Rowley</v>
          </cell>
          <cell r="D609">
            <v>2005</v>
          </cell>
          <cell r="E609">
            <v>3</v>
          </cell>
          <cell r="F609">
            <v>3</v>
          </cell>
          <cell r="G609" t="str">
            <v>Yes</v>
          </cell>
          <cell r="H609">
            <v>242782.4</v>
          </cell>
          <cell r="I609">
            <v>3887.5</v>
          </cell>
          <cell r="J609">
            <v>0</v>
          </cell>
          <cell r="K609">
            <v>238894.9</v>
          </cell>
          <cell r="L609"/>
          <cell r="M609">
            <v>238894.9</v>
          </cell>
          <cell r="N609" t="str">
            <v>FORM SUBMIT</v>
          </cell>
          <cell r="O609">
            <v>39653</v>
          </cell>
          <cell r="P609"/>
          <cell r="Q609">
            <v>238894.9</v>
          </cell>
        </row>
        <row r="610">
          <cell r="C610" t="str">
            <v>Royalston</v>
          </cell>
          <cell r="D610">
            <v>2005</v>
          </cell>
          <cell r="E610">
            <v>0</v>
          </cell>
          <cell r="F610">
            <v>0</v>
          </cell>
          <cell r="G610" t="str">
            <v>N/A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/>
          <cell r="M610">
            <v>0</v>
          </cell>
          <cell r="N610" t="str">
            <v>N/A</v>
          </cell>
          <cell r="O610" t="str">
            <v/>
          </cell>
          <cell r="P610"/>
          <cell r="Q610">
            <v>0</v>
          </cell>
        </row>
        <row r="611">
          <cell r="C611" t="str">
            <v>Russell</v>
          </cell>
          <cell r="D611">
            <v>2005</v>
          </cell>
          <cell r="E611">
            <v>0</v>
          </cell>
          <cell r="F611">
            <v>0</v>
          </cell>
          <cell r="G611" t="str">
            <v>N/A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/>
          <cell r="M611">
            <v>0</v>
          </cell>
          <cell r="N611" t="str">
            <v>N/A</v>
          </cell>
          <cell r="O611" t="str">
            <v/>
          </cell>
          <cell r="P611"/>
          <cell r="Q611">
            <v>0</v>
          </cell>
        </row>
        <row r="612">
          <cell r="C612" t="str">
            <v>Rutland</v>
          </cell>
          <cell r="D612">
            <v>2005</v>
          </cell>
          <cell r="E612">
            <v>0</v>
          </cell>
          <cell r="F612">
            <v>0</v>
          </cell>
          <cell r="G612" t="str">
            <v>N/A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/>
          <cell r="M612">
            <v>0</v>
          </cell>
          <cell r="N612" t="str">
            <v>N/A</v>
          </cell>
          <cell r="O612" t="str">
            <v/>
          </cell>
          <cell r="P612"/>
          <cell r="Q612">
            <v>0</v>
          </cell>
        </row>
        <row r="613">
          <cell r="C613" t="str">
            <v>Salem</v>
          </cell>
          <cell r="D613">
            <v>2005</v>
          </cell>
          <cell r="E613">
            <v>0</v>
          </cell>
          <cell r="F613">
            <v>0</v>
          </cell>
          <cell r="G613" t="str">
            <v>N/A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/>
          <cell r="M613">
            <v>0</v>
          </cell>
          <cell r="N613" t="str">
            <v>N/A</v>
          </cell>
          <cell r="O613" t="str">
            <v/>
          </cell>
          <cell r="P613"/>
          <cell r="Q613">
            <v>0</v>
          </cell>
        </row>
        <row r="614">
          <cell r="C614" t="str">
            <v>Salisbury</v>
          </cell>
          <cell r="D614">
            <v>2005</v>
          </cell>
          <cell r="E614">
            <v>0</v>
          </cell>
          <cell r="F614">
            <v>0</v>
          </cell>
          <cell r="G614" t="str">
            <v>N/A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/>
          <cell r="M614">
            <v>0</v>
          </cell>
          <cell r="N614" t="str">
            <v>N/A</v>
          </cell>
          <cell r="O614" t="str">
            <v/>
          </cell>
          <cell r="P614"/>
          <cell r="Q614">
            <v>0</v>
          </cell>
        </row>
        <row r="615">
          <cell r="C615" t="str">
            <v>Sandisfield</v>
          </cell>
          <cell r="D615">
            <v>2005</v>
          </cell>
          <cell r="E615">
            <v>0</v>
          </cell>
          <cell r="F615">
            <v>0</v>
          </cell>
          <cell r="G615" t="str">
            <v>N/A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/>
          <cell r="M615">
            <v>0</v>
          </cell>
          <cell r="N615" t="str">
            <v>N/A</v>
          </cell>
          <cell r="O615" t="str">
            <v/>
          </cell>
          <cell r="P615"/>
          <cell r="Q615">
            <v>0</v>
          </cell>
        </row>
        <row r="616">
          <cell r="C616" t="str">
            <v>Sandwich</v>
          </cell>
          <cell r="D616">
            <v>2005</v>
          </cell>
          <cell r="E616">
            <v>3</v>
          </cell>
          <cell r="F616">
            <v>3</v>
          </cell>
          <cell r="G616" t="str">
            <v>Yes</v>
          </cell>
          <cell r="H616">
            <v>1043891.3</v>
          </cell>
          <cell r="I616">
            <v>1718.28</v>
          </cell>
          <cell r="J616">
            <v>0</v>
          </cell>
          <cell r="K616">
            <v>1042173.02</v>
          </cell>
          <cell r="L616"/>
          <cell r="M616">
            <v>1042173.02</v>
          </cell>
          <cell r="N616" t="str">
            <v>FORM SUBMIT</v>
          </cell>
          <cell r="O616">
            <v>39653</v>
          </cell>
          <cell r="P616"/>
          <cell r="Q616">
            <v>1042173.02</v>
          </cell>
        </row>
        <row r="617">
          <cell r="C617" t="str">
            <v>Saugus</v>
          </cell>
          <cell r="D617">
            <v>2005</v>
          </cell>
          <cell r="E617">
            <v>0</v>
          </cell>
          <cell r="F617">
            <v>0</v>
          </cell>
          <cell r="G617" t="str">
            <v>N/A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/>
          <cell r="M617">
            <v>0</v>
          </cell>
          <cell r="N617" t="str">
            <v>N/A</v>
          </cell>
          <cell r="O617" t="str">
            <v/>
          </cell>
          <cell r="P617"/>
          <cell r="Q617">
            <v>0</v>
          </cell>
        </row>
        <row r="618">
          <cell r="C618" t="str">
            <v>Savoy</v>
          </cell>
          <cell r="D618">
            <v>2005</v>
          </cell>
          <cell r="E618">
            <v>0</v>
          </cell>
          <cell r="F618">
            <v>0</v>
          </cell>
          <cell r="G618" t="str">
            <v>N/A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/>
          <cell r="M618">
            <v>0</v>
          </cell>
          <cell r="N618" t="str">
            <v>N/A</v>
          </cell>
          <cell r="O618" t="str">
            <v/>
          </cell>
          <cell r="P618"/>
          <cell r="Q618">
            <v>0</v>
          </cell>
        </row>
        <row r="619">
          <cell r="C619" t="str">
            <v>Scituate</v>
          </cell>
          <cell r="D619">
            <v>2005</v>
          </cell>
          <cell r="E619">
            <v>3</v>
          </cell>
          <cell r="F619">
            <v>3</v>
          </cell>
          <cell r="G619" t="str">
            <v>Yes</v>
          </cell>
          <cell r="H619">
            <v>726940</v>
          </cell>
          <cell r="I619">
            <v>5578</v>
          </cell>
          <cell r="J619">
            <v>0</v>
          </cell>
          <cell r="K619">
            <v>721362</v>
          </cell>
          <cell r="L619"/>
          <cell r="M619">
            <v>721362</v>
          </cell>
          <cell r="N619" t="str">
            <v>FORM SUBMIT</v>
          </cell>
          <cell r="O619">
            <v>39653</v>
          </cell>
          <cell r="P619"/>
          <cell r="Q619">
            <v>721362</v>
          </cell>
        </row>
        <row r="620">
          <cell r="C620" t="str">
            <v>Seekonk</v>
          </cell>
          <cell r="D620">
            <v>2005</v>
          </cell>
          <cell r="E620">
            <v>0</v>
          </cell>
          <cell r="F620">
            <v>0</v>
          </cell>
          <cell r="G620" t="str">
            <v>N/A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/>
          <cell r="M620">
            <v>0</v>
          </cell>
          <cell r="N620" t="str">
            <v>N/A</v>
          </cell>
          <cell r="O620" t="str">
            <v/>
          </cell>
          <cell r="P620"/>
          <cell r="Q620">
            <v>0</v>
          </cell>
        </row>
        <row r="621">
          <cell r="C621" t="str">
            <v>Sharon</v>
          </cell>
          <cell r="D621">
            <v>2005</v>
          </cell>
          <cell r="E621">
            <v>0</v>
          </cell>
          <cell r="F621">
            <v>0</v>
          </cell>
          <cell r="G621" t="str">
            <v>N/A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/>
          <cell r="M621">
            <v>0</v>
          </cell>
          <cell r="N621" t="str">
            <v>N/A</v>
          </cell>
          <cell r="O621" t="str">
            <v/>
          </cell>
          <cell r="P621"/>
          <cell r="Q621">
            <v>0</v>
          </cell>
        </row>
        <row r="622">
          <cell r="C622" t="str">
            <v>Sheffield</v>
          </cell>
          <cell r="D622">
            <v>2005</v>
          </cell>
          <cell r="E622">
            <v>0</v>
          </cell>
          <cell r="F622">
            <v>0</v>
          </cell>
          <cell r="G622" t="str">
            <v>N/A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/>
          <cell r="M622">
            <v>0</v>
          </cell>
          <cell r="N622" t="str">
            <v>N/A</v>
          </cell>
          <cell r="O622" t="str">
            <v/>
          </cell>
          <cell r="P622"/>
          <cell r="Q622">
            <v>0</v>
          </cell>
        </row>
        <row r="623">
          <cell r="C623" t="str">
            <v>Shelburne</v>
          </cell>
          <cell r="D623">
            <v>2005</v>
          </cell>
          <cell r="E623">
            <v>0</v>
          </cell>
          <cell r="F623">
            <v>0</v>
          </cell>
          <cell r="G623" t="str">
            <v>N/A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/>
          <cell r="M623">
            <v>0</v>
          </cell>
          <cell r="N623" t="str">
            <v>N/A</v>
          </cell>
          <cell r="O623" t="str">
            <v/>
          </cell>
          <cell r="P623"/>
          <cell r="Q623">
            <v>0</v>
          </cell>
        </row>
        <row r="624">
          <cell r="C624" t="str">
            <v>Sherborn</v>
          </cell>
          <cell r="D624">
            <v>2005</v>
          </cell>
          <cell r="E624">
            <v>0</v>
          </cell>
          <cell r="F624">
            <v>0</v>
          </cell>
          <cell r="G624" t="str">
            <v>N/A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/>
          <cell r="M624">
            <v>0</v>
          </cell>
          <cell r="N624" t="str">
            <v>N/A</v>
          </cell>
          <cell r="O624" t="str">
            <v/>
          </cell>
          <cell r="P624"/>
          <cell r="Q624">
            <v>0</v>
          </cell>
        </row>
        <row r="625">
          <cell r="C625" t="str">
            <v>Shirley</v>
          </cell>
          <cell r="D625">
            <v>2005</v>
          </cell>
          <cell r="E625">
            <v>0</v>
          </cell>
          <cell r="F625">
            <v>0</v>
          </cell>
          <cell r="G625" t="str">
            <v>N/A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/>
          <cell r="M625">
            <v>0</v>
          </cell>
          <cell r="N625" t="str">
            <v>N/A</v>
          </cell>
          <cell r="O625" t="str">
            <v/>
          </cell>
          <cell r="P625"/>
          <cell r="Q625">
            <v>0</v>
          </cell>
        </row>
        <row r="626">
          <cell r="C626" t="str">
            <v>Shrewsbury</v>
          </cell>
          <cell r="D626">
            <v>2005</v>
          </cell>
          <cell r="E626">
            <v>0</v>
          </cell>
          <cell r="F626">
            <v>0</v>
          </cell>
          <cell r="G626" t="str">
            <v>N/A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/>
          <cell r="M626">
            <v>0</v>
          </cell>
          <cell r="N626" t="str">
            <v>N/A</v>
          </cell>
          <cell r="O626" t="str">
            <v/>
          </cell>
          <cell r="P626"/>
          <cell r="Q626">
            <v>0</v>
          </cell>
        </row>
        <row r="627">
          <cell r="C627" t="str">
            <v>Shutesbury</v>
          </cell>
          <cell r="D627">
            <v>2005</v>
          </cell>
          <cell r="E627">
            <v>0</v>
          </cell>
          <cell r="F627">
            <v>0</v>
          </cell>
          <cell r="G627" t="str">
            <v>N/A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/>
          <cell r="M627">
            <v>0</v>
          </cell>
          <cell r="N627" t="str">
            <v>N/A</v>
          </cell>
          <cell r="O627" t="str">
            <v/>
          </cell>
          <cell r="P627"/>
          <cell r="Q627">
            <v>0</v>
          </cell>
        </row>
        <row r="628">
          <cell r="C628" t="str">
            <v>Somerset</v>
          </cell>
          <cell r="D628">
            <v>2005</v>
          </cell>
          <cell r="E628">
            <v>0</v>
          </cell>
          <cell r="F628">
            <v>0</v>
          </cell>
          <cell r="G628" t="str">
            <v>N/A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/>
          <cell r="M628">
            <v>0</v>
          </cell>
          <cell r="N628" t="str">
            <v>N/A</v>
          </cell>
          <cell r="O628" t="str">
            <v/>
          </cell>
          <cell r="P628"/>
          <cell r="Q628">
            <v>0</v>
          </cell>
        </row>
        <row r="629">
          <cell r="C629" t="str">
            <v>Somerville</v>
          </cell>
          <cell r="D629">
            <v>2005</v>
          </cell>
          <cell r="E629">
            <v>0</v>
          </cell>
          <cell r="F629">
            <v>0</v>
          </cell>
          <cell r="G629" t="str">
            <v>N/A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/>
          <cell r="M629">
            <v>0</v>
          </cell>
          <cell r="N629" t="str">
            <v>N/A</v>
          </cell>
          <cell r="O629" t="str">
            <v/>
          </cell>
          <cell r="P629"/>
          <cell r="Q629">
            <v>0</v>
          </cell>
        </row>
        <row r="630">
          <cell r="C630" t="str">
            <v>South Hadley</v>
          </cell>
          <cell r="D630">
            <v>2005</v>
          </cell>
          <cell r="E630">
            <v>0</v>
          </cell>
          <cell r="F630">
            <v>0</v>
          </cell>
          <cell r="G630" t="str">
            <v>N/A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/>
          <cell r="M630">
            <v>0</v>
          </cell>
          <cell r="N630" t="str">
            <v>N/A</v>
          </cell>
          <cell r="O630" t="str">
            <v/>
          </cell>
          <cell r="P630"/>
          <cell r="Q630">
            <v>0</v>
          </cell>
        </row>
        <row r="631">
          <cell r="C631" t="str">
            <v>Southampton</v>
          </cell>
          <cell r="D631">
            <v>2005</v>
          </cell>
          <cell r="E631">
            <v>3</v>
          </cell>
          <cell r="F631">
            <v>3</v>
          </cell>
          <cell r="G631" t="str">
            <v>Yes</v>
          </cell>
          <cell r="H631">
            <v>101810.57</v>
          </cell>
          <cell r="I631">
            <v>1850.31</v>
          </cell>
          <cell r="J631">
            <v>0</v>
          </cell>
          <cell r="K631">
            <v>99960.260000000009</v>
          </cell>
          <cell r="L631"/>
          <cell r="M631">
            <v>99960.260000000009</v>
          </cell>
          <cell r="N631" t="str">
            <v>FORM SUBMIT</v>
          </cell>
          <cell r="O631">
            <v>39653</v>
          </cell>
          <cell r="P631"/>
          <cell r="Q631">
            <v>99960.260000000009</v>
          </cell>
        </row>
        <row r="632">
          <cell r="C632" t="str">
            <v>Southborough</v>
          </cell>
          <cell r="D632">
            <v>2005</v>
          </cell>
          <cell r="E632">
            <v>1</v>
          </cell>
          <cell r="F632">
            <v>1</v>
          </cell>
          <cell r="G632" t="str">
            <v>Yes</v>
          </cell>
          <cell r="H632">
            <v>206198.98</v>
          </cell>
          <cell r="I632">
            <v>3208.97</v>
          </cell>
          <cell r="J632">
            <v>0</v>
          </cell>
          <cell r="K632">
            <v>202990.01</v>
          </cell>
          <cell r="L632"/>
          <cell r="M632">
            <v>202990.01</v>
          </cell>
          <cell r="N632" t="str">
            <v>FORM SUBMIT</v>
          </cell>
          <cell r="O632">
            <v>39653</v>
          </cell>
          <cell r="P632"/>
          <cell r="Q632">
            <v>202990.01</v>
          </cell>
        </row>
        <row r="633">
          <cell r="C633" t="str">
            <v>Southbridge</v>
          </cell>
          <cell r="D633">
            <v>2005</v>
          </cell>
          <cell r="E633">
            <v>0</v>
          </cell>
          <cell r="F633">
            <v>0</v>
          </cell>
          <cell r="G633" t="str">
            <v>N/A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/>
          <cell r="M633">
            <v>0</v>
          </cell>
          <cell r="N633" t="str">
            <v>N/A</v>
          </cell>
          <cell r="O633" t="str">
            <v/>
          </cell>
          <cell r="P633"/>
          <cell r="Q633">
            <v>0</v>
          </cell>
        </row>
        <row r="634">
          <cell r="C634" t="str">
            <v>Southwick</v>
          </cell>
          <cell r="D634">
            <v>2005</v>
          </cell>
          <cell r="E634">
            <v>3</v>
          </cell>
          <cell r="F634">
            <v>3</v>
          </cell>
          <cell r="G634" t="str">
            <v>Yes</v>
          </cell>
          <cell r="H634">
            <v>156115.54999999999</v>
          </cell>
          <cell r="I634">
            <v>622.89</v>
          </cell>
          <cell r="J634">
            <v>0</v>
          </cell>
          <cell r="K634">
            <v>155492.65999999997</v>
          </cell>
          <cell r="L634"/>
          <cell r="M634">
            <v>155492.65999999997</v>
          </cell>
          <cell r="N634" t="str">
            <v>FORM SUBMIT</v>
          </cell>
          <cell r="O634">
            <v>39653</v>
          </cell>
          <cell r="P634"/>
          <cell r="Q634">
            <v>155492.65999999997</v>
          </cell>
        </row>
        <row r="635">
          <cell r="C635" t="str">
            <v>Spencer</v>
          </cell>
          <cell r="D635">
            <v>2005</v>
          </cell>
          <cell r="E635">
            <v>0</v>
          </cell>
          <cell r="F635">
            <v>0</v>
          </cell>
          <cell r="G635" t="str">
            <v>N/A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/>
          <cell r="M635">
            <v>0</v>
          </cell>
          <cell r="N635" t="str">
            <v>N/A</v>
          </cell>
          <cell r="O635" t="str">
            <v/>
          </cell>
          <cell r="P635"/>
          <cell r="Q635">
            <v>0</v>
          </cell>
        </row>
        <row r="636">
          <cell r="C636" t="str">
            <v>Springfield</v>
          </cell>
          <cell r="D636">
            <v>2005</v>
          </cell>
          <cell r="E636">
            <v>0</v>
          </cell>
          <cell r="F636">
            <v>0</v>
          </cell>
          <cell r="G636" t="str">
            <v>N/A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/>
          <cell r="M636">
            <v>0</v>
          </cell>
          <cell r="N636" t="str">
            <v>N/A</v>
          </cell>
          <cell r="O636" t="str">
            <v/>
          </cell>
          <cell r="P636"/>
          <cell r="Q636">
            <v>0</v>
          </cell>
        </row>
        <row r="637">
          <cell r="C637" t="str">
            <v>Sterling</v>
          </cell>
          <cell r="D637">
            <v>2005</v>
          </cell>
          <cell r="E637">
            <v>0</v>
          </cell>
          <cell r="F637">
            <v>0</v>
          </cell>
          <cell r="G637" t="str">
            <v>N/A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/>
          <cell r="M637">
            <v>0</v>
          </cell>
          <cell r="N637" t="str">
            <v>N/A</v>
          </cell>
          <cell r="O637" t="str">
            <v/>
          </cell>
          <cell r="P637"/>
          <cell r="Q637">
            <v>0</v>
          </cell>
        </row>
        <row r="638">
          <cell r="C638" t="str">
            <v>Stockbridge</v>
          </cell>
          <cell r="D638">
            <v>2005</v>
          </cell>
          <cell r="E638">
            <v>3</v>
          </cell>
          <cell r="F638">
            <v>3</v>
          </cell>
          <cell r="G638" t="str">
            <v>Yes</v>
          </cell>
          <cell r="H638">
            <v>103403.7</v>
          </cell>
          <cell r="I638">
            <v>1832.96</v>
          </cell>
          <cell r="J638">
            <v>0</v>
          </cell>
          <cell r="K638">
            <v>101570.73999999999</v>
          </cell>
          <cell r="L638"/>
          <cell r="M638">
            <v>101570.73999999999</v>
          </cell>
          <cell r="N638" t="str">
            <v>FORM SUBMIT</v>
          </cell>
          <cell r="O638">
            <v>39653</v>
          </cell>
          <cell r="P638"/>
          <cell r="Q638">
            <v>101570.73999999999</v>
          </cell>
        </row>
        <row r="639">
          <cell r="C639" t="str">
            <v>Stoneham</v>
          </cell>
          <cell r="D639">
            <v>2005</v>
          </cell>
          <cell r="E639">
            <v>0</v>
          </cell>
          <cell r="F639">
            <v>0</v>
          </cell>
          <cell r="G639" t="str">
            <v>N/A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/>
          <cell r="M639">
            <v>0</v>
          </cell>
          <cell r="N639" t="str">
            <v>N/A</v>
          </cell>
          <cell r="O639" t="str">
            <v/>
          </cell>
          <cell r="P639"/>
          <cell r="Q639">
            <v>0</v>
          </cell>
        </row>
        <row r="640">
          <cell r="C640" t="str">
            <v>Stoughton</v>
          </cell>
          <cell r="D640">
            <v>2005</v>
          </cell>
          <cell r="E640">
            <v>0</v>
          </cell>
          <cell r="F640">
            <v>0</v>
          </cell>
          <cell r="G640" t="str">
            <v>N/A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/>
          <cell r="M640">
            <v>0</v>
          </cell>
          <cell r="N640" t="str">
            <v>N/A</v>
          </cell>
          <cell r="O640" t="str">
            <v/>
          </cell>
          <cell r="P640"/>
          <cell r="Q640">
            <v>0</v>
          </cell>
        </row>
        <row r="641">
          <cell r="C641" t="str">
            <v>Stow</v>
          </cell>
          <cell r="D641">
            <v>2005</v>
          </cell>
          <cell r="E641">
            <v>3</v>
          </cell>
          <cell r="F641">
            <v>3</v>
          </cell>
          <cell r="G641" t="str">
            <v>Yes</v>
          </cell>
          <cell r="H641">
            <v>339994.4</v>
          </cell>
          <cell r="I641">
            <v>8710.5</v>
          </cell>
          <cell r="J641">
            <v>0</v>
          </cell>
          <cell r="K641">
            <v>331283.90000000002</v>
          </cell>
          <cell r="L641"/>
          <cell r="M641">
            <v>331283.90000000002</v>
          </cell>
          <cell r="N641" t="str">
            <v>FORM SUBMIT</v>
          </cell>
          <cell r="O641">
            <v>39653</v>
          </cell>
          <cell r="P641"/>
          <cell r="Q641">
            <v>331283.90000000002</v>
          </cell>
        </row>
        <row r="642">
          <cell r="C642" t="str">
            <v>Sturbridge</v>
          </cell>
          <cell r="D642">
            <v>2005</v>
          </cell>
          <cell r="E642">
            <v>3</v>
          </cell>
          <cell r="F642">
            <v>3</v>
          </cell>
          <cell r="H642">
            <v>273246.59000000003</v>
          </cell>
          <cell r="I642">
            <v>1408.08</v>
          </cell>
          <cell r="J642">
            <v>0</v>
          </cell>
          <cell r="K642">
            <v>271838.51</v>
          </cell>
          <cell r="L642"/>
          <cell r="M642">
            <v>271838.51</v>
          </cell>
          <cell r="N642" t="str">
            <v>Manual</v>
          </cell>
          <cell r="P642"/>
          <cell r="Q642">
            <v>271838.51</v>
          </cell>
        </row>
        <row r="643">
          <cell r="C643" t="str">
            <v>Sudbury</v>
          </cell>
          <cell r="D643">
            <v>2005</v>
          </cell>
          <cell r="E643">
            <v>3</v>
          </cell>
          <cell r="F643">
            <v>3</v>
          </cell>
          <cell r="G643" t="str">
            <v>Yes</v>
          </cell>
          <cell r="H643">
            <v>1137239.79</v>
          </cell>
          <cell r="I643">
            <v>31267.73</v>
          </cell>
          <cell r="J643">
            <v>0</v>
          </cell>
          <cell r="K643">
            <v>1105972.06</v>
          </cell>
          <cell r="L643"/>
          <cell r="M643">
            <v>1105972.06</v>
          </cell>
          <cell r="N643" t="str">
            <v>FORM SUBMIT</v>
          </cell>
          <cell r="O643">
            <v>39653</v>
          </cell>
          <cell r="P643"/>
          <cell r="Q643">
            <v>1105972.06</v>
          </cell>
        </row>
        <row r="644">
          <cell r="C644" t="str">
            <v>Sunderland</v>
          </cell>
          <cell r="D644">
            <v>2005</v>
          </cell>
          <cell r="E644">
            <v>0</v>
          </cell>
          <cell r="F644">
            <v>0</v>
          </cell>
          <cell r="G644" t="str">
            <v>N/A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/>
          <cell r="M644">
            <v>0</v>
          </cell>
          <cell r="N644" t="str">
            <v>N/A</v>
          </cell>
          <cell r="O644" t="str">
            <v/>
          </cell>
          <cell r="P644"/>
          <cell r="Q644">
            <v>0</v>
          </cell>
        </row>
        <row r="645">
          <cell r="C645" t="str">
            <v>Sutton</v>
          </cell>
          <cell r="D645">
            <v>2005</v>
          </cell>
          <cell r="E645">
            <v>0</v>
          </cell>
          <cell r="F645">
            <v>0</v>
          </cell>
          <cell r="G645" t="str">
            <v>N/A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/>
          <cell r="M645">
            <v>0</v>
          </cell>
          <cell r="N645" t="str">
            <v>N/A</v>
          </cell>
          <cell r="O645" t="str">
            <v/>
          </cell>
          <cell r="P645"/>
          <cell r="Q645">
            <v>0</v>
          </cell>
        </row>
        <row r="646">
          <cell r="C646" t="str">
            <v>Swampscott</v>
          </cell>
          <cell r="D646">
            <v>2005</v>
          </cell>
          <cell r="E646">
            <v>0</v>
          </cell>
          <cell r="F646">
            <v>0</v>
          </cell>
          <cell r="G646" t="str">
            <v>N/A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/>
          <cell r="M646">
            <v>0</v>
          </cell>
          <cell r="N646" t="str">
            <v>N/A</v>
          </cell>
          <cell r="O646" t="str">
            <v/>
          </cell>
          <cell r="P646"/>
          <cell r="Q646">
            <v>0</v>
          </cell>
        </row>
        <row r="647">
          <cell r="C647" t="str">
            <v>Swansea</v>
          </cell>
          <cell r="D647">
            <v>2005</v>
          </cell>
          <cell r="E647">
            <v>0</v>
          </cell>
          <cell r="F647">
            <v>0</v>
          </cell>
          <cell r="G647" t="str">
            <v>N/A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/>
          <cell r="M647">
            <v>0</v>
          </cell>
          <cell r="N647" t="str">
            <v>N/A</v>
          </cell>
          <cell r="O647" t="str">
            <v/>
          </cell>
          <cell r="P647"/>
          <cell r="Q647">
            <v>0</v>
          </cell>
        </row>
        <row r="648">
          <cell r="C648" t="str">
            <v>Taunton</v>
          </cell>
          <cell r="D648">
            <v>2005</v>
          </cell>
          <cell r="E648">
            <v>0</v>
          </cell>
          <cell r="F648">
            <v>0</v>
          </cell>
          <cell r="G648" t="str">
            <v>N/A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/>
          <cell r="M648">
            <v>0</v>
          </cell>
          <cell r="N648" t="str">
            <v>N/A</v>
          </cell>
          <cell r="O648" t="str">
            <v/>
          </cell>
          <cell r="P648"/>
          <cell r="Q648">
            <v>0</v>
          </cell>
        </row>
        <row r="649">
          <cell r="C649" t="str">
            <v>Templeton</v>
          </cell>
          <cell r="D649">
            <v>2005</v>
          </cell>
          <cell r="E649">
            <v>0</v>
          </cell>
          <cell r="F649">
            <v>0</v>
          </cell>
          <cell r="G649" t="str">
            <v>N/A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/>
          <cell r="M649">
            <v>0</v>
          </cell>
          <cell r="N649" t="str">
            <v>N/A</v>
          </cell>
          <cell r="O649" t="str">
            <v/>
          </cell>
          <cell r="P649"/>
          <cell r="Q649">
            <v>0</v>
          </cell>
        </row>
        <row r="650">
          <cell r="C650" t="str">
            <v>Tewksbury</v>
          </cell>
          <cell r="D650">
            <v>2005</v>
          </cell>
          <cell r="E650">
            <v>0</v>
          </cell>
          <cell r="F650">
            <v>0</v>
          </cell>
          <cell r="G650" t="str">
            <v>N/A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/>
          <cell r="M650">
            <v>0</v>
          </cell>
          <cell r="N650" t="str">
            <v>N/A</v>
          </cell>
          <cell r="O650" t="str">
            <v/>
          </cell>
          <cell r="P650"/>
          <cell r="Q650">
            <v>0</v>
          </cell>
        </row>
        <row r="651">
          <cell r="C651" t="str">
            <v>Tisbury</v>
          </cell>
          <cell r="D651">
            <v>2005</v>
          </cell>
          <cell r="E651">
            <v>0</v>
          </cell>
          <cell r="F651">
            <v>0</v>
          </cell>
          <cell r="G651" t="str">
            <v>N/A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/>
          <cell r="M651">
            <v>0</v>
          </cell>
          <cell r="N651" t="str">
            <v>N/A</v>
          </cell>
          <cell r="O651" t="str">
            <v/>
          </cell>
          <cell r="P651"/>
          <cell r="Q651">
            <v>0</v>
          </cell>
        </row>
        <row r="652">
          <cell r="C652" t="str">
            <v>Tolland</v>
          </cell>
          <cell r="D652">
            <v>2005</v>
          </cell>
          <cell r="E652">
            <v>0</v>
          </cell>
          <cell r="F652">
            <v>0</v>
          </cell>
          <cell r="G652" t="str">
            <v>N/A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/>
          <cell r="M652">
            <v>0</v>
          </cell>
          <cell r="N652" t="str">
            <v>N/A</v>
          </cell>
          <cell r="O652" t="str">
            <v/>
          </cell>
          <cell r="P652"/>
          <cell r="Q652">
            <v>0</v>
          </cell>
        </row>
        <row r="653">
          <cell r="C653" t="str">
            <v>Topsfield</v>
          </cell>
          <cell r="D653">
            <v>2005</v>
          </cell>
          <cell r="E653">
            <v>0</v>
          </cell>
          <cell r="F653">
            <v>0</v>
          </cell>
          <cell r="G653" t="str">
            <v>N/A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/>
          <cell r="M653">
            <v>0</v>
          </cell>
          <cell r="N653" t="str">
            <v>N/A</v>
          </cell>
          <cell r="O653" t="str">
            <v/>
          </cell>
          <cell r="P653"/>
          <cell r="Q653">
            <v>0</v>
          </cell>
        </row>
        <row r="654">
          <cell r="C654" t="str">
            <v>Townsend</v>
          </cell>
          <cell r="D654">
            <v>2005</v>
          </cell>
          <cell r="E654">
            <v>0</v>
          </cell>
          <cell r="F654">
            <v>0</v>
          </cell>
          <cell r="G654" t="str">
            <v>N/A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/>
          <cell r="M654">
            <v>0</v>
          </cell>
          <cell r="N654" t="str">
            <v>N/A</v>
          </cell>
          <cell r="O654" t="str">
            <v/>
          </cell>
          <cell r="P654"/>
          <cell r="Q654">
            <v>0</v>
          </cell>
        </row>
        <row r="655">
          <cell r="C655" t="str">
            <v>Truro</v>
          </cell>
          <cell r="D655">
            <v>2005</v>
          </cell>
          <cell r="E655">
            <v>3</v>
          </cell>
          <cell r="F655">
            <v>3</v>
          </cell>
          <cell r="G655" t="str">
            <v>Yes</v>
          </cell>
          <cell r="H655">
            <v>246726.41</v>
          </cell>
          <cell r="I655">
            <v>0</v>
          </cell>
          <cell r="J655">
            <v>0</v>
          </cell>
          <cell r="K655">
            <v>246726.41</v>
          </cell>
          <cell r="L655"/>
          <cell r="M655">
            <v>246726.41</v>
          </cell>
          <cell r="N655" t="str">
            <v>FORM SUBMIT</v>
          </cell>
          <cell r="O655">
            <v>39653</v>
          </cell>
          <cell r="P655"/>
          <cell r="Q655">
            <v>246726.41</v>
          </cell>
        </row>
        <row r="656">
          <cell r="C656" t="str">
            <v>Tyngsborough</v>
          </cell>
          <cell r="D656">
            <v>2005</v>
          </cell>
          <cell r="E656">
            <v>3</v>
          </cell>
          <cell r="F656">
            <v>3</v>
          </cell>
          <cell r="G656" t="str">
            <v>Yes</v>
          </cell>
          <cell r="H656">
            <v>333593.07</v>
          </cell>
          <cell r="I656">
            <v>4901.87</v>
          </cell>
          <cell r="J656">
            <v>0</v>
          </cell>
          <cell r="K656">
            <v>328691.20000000001</v>
          </cell>
          <cell r="L656"/>
          <cell r="M656">
            <v>328691.20000000001</v>
          </cell>
          <cell r="N656" t="str">
            <v>FORM SUBMIT</v>
          </cell>
          <cell r="O656">
            <v>39653</v>
          </cell>
          <cell r="P656"/>
          <cell r="Q656">
            <v>328691.20000000001</v>
          </cell>
        </row>
        <row r="657">
          <cell r="C657" t="str">
            <v>Tyringham</v>
          </cell>
          <cell r="D657">
            <v>2005</v>
          </cell>
          <cell r="E657">
            <v>0</v>
          </cell>
          <cell r="F657">
            <v>0</v>
          </cell>
          <cell r="G657" t="str">
            <v>N/A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/>
          <cell r="M657">
            <v>0</v>
          </cell>
          <cell r="N657" t="str">
            <v>N/A</v>
          </cell>
          <cell r="O657" t="str">
            <v/>
          </cell>
          <cell r="P657"/>
          <cell r="Q657">
            <v>0</v>
          </cell>
        </row>
        <row r="658">
          <cell r="C658" t="str">
            <v>Upton</v>
          </cell>
          <cell r="D658">
            <v>2005</v>
          </cell>
          <cell r="E658">
            <v>3</v>
          </cell>
          <cell r="F658">
            <v>3</v>
          </cell>
          <cell r="G658" t="str">
            <v>Yes</v>
          </cell>
          <cell r="H658">
            <v>225418.76</v>
          </cell>
          <cell r="I658">
            <v>1675.05</v>
          </cell>
          <cell r="J658">
            <v>0</v>
          </cell>
          <cell r="K658">
            <v>223743.71000000002</v>
          </cell>
          <cell r="L658"/>
          <cell r="M658">
            <v>223743.71000000002</v>
          </cell>
          <cell r="N658" t="str">
            <v>FORM SUBMIT</v>
          </cell>
          <cell r="O658">
            <v>39653</v>
          </cell>
          <cell r="P658"/>
          <cell r="Q658">
            <v>223743.71000000002</v>
          </cell>
        </row>
        <row r="659">
          <cell r="C659" t="str">
            <v>Uxbridge</v>
          </cell>
          <cell r="D659">
            <v>2005</v>
          </cell>
          <cell r="E659">
            <v>0</v>
          </cell>
          <cell r="F659">
            <v>0</v>
          </cell>
          <cell r="G659" t="str">
            <v>N/A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/>
          <cell r="M659">
            <v>0</v>
          </cell>
          <cell r="N659" t="str">
            <v>N/A</v>
          </cell>
          <cell r="O659" t="str">
            <v/>
          </cell>
          <cell r="P659"/>
          <cell r="Q659">
            <v>0</v>
          </cell>
        </row>
        <row r="660">
          <cell r="C660" t="str">
            <v>Wakefield</v>
          </cell>
          <cell r="D660">
            <v>2005</v>
          </cell>
          <cell r="E660">
            <v>0</v>
          </cell>
          <cell r="F660">
            <v>0</v>
          </cell>
          <cell r="G660" t="str">
            <v>N/A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/>
          <cell r="M660">
            <v>0</v>
          </cell>
          <cell r="N660" t="str">
            <v>N/A</v>
          </cell>
          <cell r="O660" t="str">
            <v/>
          </cell>
          <cell r="P660"/>
          <cell r="Q660">
            <v>0</v>
          </cell>
        </row>
        <row r="661">
          <cell r="C661" t="str">
            <v>Wales</v>
          </cell>
          <cell r="D661">
            <v>2005</v>
          </cell>
          <cell r="E661">
            <v>0</v>
          </cell>
          <cell r="F661">
            <v>0</v>
          </cell>
          <cell r="G661" t="str">
            <v>N/A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/>
          <cell r="M661">
            <v>0</v>
          </cell>
          <cell r="N661" t="str">
            <v>N/A</v>
          </cell>
          <cell r="O661" t="str">
            <v/>
          </cell>
          <cell r="P661"/>
          <cell r="Q661">
            <v>0</v>
          </cell>
        </row>
        <row r="662">
          <cell r="C662" t="str">
            <v>Walpole</v>
          </cell>
          <cell r="D662">
            <v>2005</v>
          </cell>
          <cell r="E662">
            <v>0</v>
          </cell>
          <cell r="F662">
            <v>0</v>
          </cell>
          <cell r="G662" t="str">
            <v>N/A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/>
          <cell r="M662">
            <v>0</v>
          </cell>
          <cell r="N662" t="str">
            <v>N/A</v>
          </cell>
          <cell r="O662" t="str">
            <v/>
          </cell>
          <cell r="P662"/>
          <cell r="Q662">
            <v>0</v>
          </cell>
        </row>
        <row r="663">
          <cell r="C663" t="str">
            <v>Waltham</v>
          </cell>
          <cell r="D663">
            <v>2005</v>
          </cell>
          <cell r="E663">
            <v>0</v>
          </cell>
          <cell r="F663">
            <v>0</v>
          </cell>
          <cell r="G663" t="str">
            <v>N/A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/>
          <cell r="M663">
            <v>0</v>
          </cell>
          <cell r="N663" t="str">
            <v>N/A</v>
          </cell>
          <cell r="O663" t="str">
            <v/>
          </cell>
          <cell r="P663"/>
          <cell r="Q663">
            <v>0</v>
          </cell>
        </row>
        <row r="664">
          <cell r="C664" t="str">
            <v>Ware</v>
          </cell>
          <cell r="D664">
            <v>2005</v>
          </cell>
          <cell r="E664">
            <v>0</v>
          </cell>
          <cell r="F664">
            <v>0</v>
          </cell>
          <cell r="G664" t="str">
            <v>N/A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/>
          <cell r="M664">
            <v>0</v>
          </cell>
          <cell r="N664" t="str">
            <v>N/A</v>
          </cell>
          <cell r="O664" t="str">
            <v/>
          </cell>
          <cell r="P664"/>
          <cell r="Q664">
            <v>0</v>
          </cell>
        </row>
        <row r="665">
          <cell r="C665" t="str">
            <v>Wareham</v>
          </cell>
          <cell r="D665">
            <v>2005</v>
          </cell>
          <cell r="E665">
            <v>3</v>
          </cell>
          <cell r="F665">
            <v>3</v>
          </cell>
          <cell r="G665" t="str">
            <v>Yes</v>
          </cell>
          <cell r="H665">
            <v>440813.16</v>
          </cell>
          <cell r="I665">
            <v>4701.08</v>
          </cell>
          <cell r="J665">
            <v>0</v>
          </cell>
          <cell r="K665">
            <v>436112.07999999996</v>
          </cell>
          <cell r="L665"/>
          <cell r="M665">
            <v>436112.07999999996</v>
          </cell>
          <cell r="N665" t="str">
            <v>FORM SUBMIT</v>
          </cell>
          <cell r="O665">
            <v>39653</v>
          </cell>
          <cell r="P665"/>
          <cell r="Q665">
            <v>436112.07999999996</v>
          </cell>
        </row>
        <row r="666">
          <cell r="C666" t="str">
            <v>Warren</v>
          </cell>
          <cell r="D666">
            <v>2005</v>
          </cell>
          <cell r="E666">
            <v>0</v>
          </cell>
          <cell r="F666">
            <v>0</v>
          </cell>
          <cell r="G666" t="str">
            <v>N/A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/>
          <cell r="M666">
            <v>0</v>
          </cell>
          <cell r="N666" t="str">
            <v>N/A</v>
          </cell>
          <cell r="O666" t="str">
            <v/>
          </cell>
          <cell r="P666"/>
          <cell r="Q666">
            <v>0</v>
          </cell>
        </row>
        <row r="667">
          <cell r="C667" t="str">
            <v>Warwick</v>
          </cell>
          <cell r="D667">
            <v>2005</v>
          </cell>
          <cell r="E667">
            <v>0</v>
          </cell>
          <cell r="F667">
            <v>0</v>
          </cell>
          <cell r="G667" t="str">
            <v>N/A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/>
          <cell r="M667">
            <v>0</v>
          </cell>
          <cell r="N667" t="str">
            <v>N/A</v>
          </cell>
          <cell r="O667" t="str">
            <v/>
          </cell>
          <cell r="P667"/>
          <cell r="Q667">
            <v>0</v>
          </cell>
        </row>
        <row r="668">
          <cell r="C668" t="str">
            <v>Washington</v>
          </cell>
          <cell r="D668">
            <v>2005</v>
          </cell>
          <cell r="E668">
            <v>0</v>
          </cell>
          <cell r="F668">
            <v>0</v>
          </cell>
          <cell r="G668" t="str">
            <v>N/A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/>
          <cell r="M668">
            <v>0</v>
          </cell>
          <cell r="N668" t="str">
            <v>N/A</v>
          </cell>
          <cell r="O668" t="str">
            <v/>
          </cell>
          <cell r="P668"/>
          <cell r="Q668">
            <v>0</v>
          </cell>
        </row>
        <row r="669">
          <cell r="C669" t="str">
            <v>Watertown</v>
          </cell>
          <cell r="D669">
            <v>2005</v>
          </cell>
          <cell r="E669">
            <v>0</v>
          </cell>
          <cell r="F669">
            <v>0</v>
          </cell>
          <cell r="G669" t="str">
            <v>N/A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/>
          <cell r="M669">
            <v>0</v>
          </cell>
          <cell r="N669" t="str">
            <v>N/A</v>
          </cell>
          <cell r="O669" t="str">
            <v/>
          </cell>
          <cell r="P669"/>
          <cell r="Q669">
            <v>0</v>
          </cell>
        </row>
        <row r="670">
          <cell r="C670" t="str">
            <v>Wayland</v>
          </cell>
          <cell r="D670">
            <v>2005</v>
          </cell>
          <cell r="E670">
            <v>1.5</v>
          </cell>
          <cell r="F670">
            <v>1.5</v>
          </cell>
          <cell r="G670" t="str">
            <v>Yes</v>
          </cell>
          <cell r="H670">
            <v>473133.81</v>
          </cell>
          <cell r="I670">
            <v>7720.6</v>
          </cell>
          <cell r="J670">
            <v>0</v>
          </cell>
          <cell r="K670">
            <v>465413.21</v>
          </cell>
          <cell r="L670"/>
          <cell r="M670">
            <v>465413.21</v>
          </cell>
          <cell r="N670" t="str">
            <v>FORM SUBMIT</v>
          </cell>
          <cell r="O670">
            <v>39653</v>
          </cell>
          <cell r="P670"/>
          <cell r="Q670">
            <v>465413.21</v>
          </cell>
        </row>
        <row r="671">
          <cell r="C671" t="str">
            <v>Webster</v>
          </cell>
          <cell r="D671">
            <v>2005</v>
          </cell>
          <cell r="E671">
            <v>0</v>
          </cell>
          <cell r="F671">
            <v>0</v>
          </cell>
          <cell r="G671" t="str">
            <v>N/A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/>
          <cell r="M671">
            <v>0</v>
          </cell>
          <cell r="N671" t="str">
            <v>N/A</v>
          </cell>
          <cell r="O671" t="str">
            <v/>
          </cell>
          <cell r="P671"/>
          <cell r="Q671">
            <v>0</v>
          </cell>
        </row>
        <row r="672">
          <cell r="C672" t="str">
            <v>Wellesley</v>
          </cell>
          <cell r="D672">
            <v>2005</v>
          </cell>
          <cell r="E672">
            <v>1</v>
          </cell>
          <cell r="F672">
            <v>1</v>
          </cell>
          <cell r="G672" t="str">
            <v>Yes</v>
          </cell>
          <cell r="H672">
            <v>591215.99</v>
          </cell>
          <cell r="I672">
            <v>4364.2299999999996</v>
          </cell>
          <cell r="J672">
            <v>0</v>
          </cell>
          <cell r="K672">
            <v>586851.76</v>
          </cell>
          <cell r="L672"/>
          <cell r="M672">
            <v>586851.76</v>
          </cell>
          <cell r="N672" t="str">
            <v>FORM SUBMIT</v>
          </cell>
          <cell r="O672">
            <v>39653</v>
          </cell>
          <cell r="P672"/>
          <cell r="Q672">
            <v>586851.76</v>
          </cell>
        </row>
        <row r="673">
          <cell r="C673" t="str">
            <v>Wellfleet</v>
          </cell>
          <cell r="D673">
            <v>2005</v>
          </cell>
          <cell r="E673">
            <v>3</v>
          </cell>
          <cell r="F673">
            <v>3</v>
          </cell>
          <cell r="G673" t="str">
            <v>Yes</v>
          </cell>
          <cell r="H673">
            <v>290132.98</v>
          </cell>
          <cell r="I673">
            <v>0</v>
          </cell>
          <cell r="J673">
            <v>0</v>
          </cell>
          <cell r="K673">
            <v>290132.98</v>
          </cell>
          <cell r="L673"/>
          <cell r="M673">
            <v>290132.98</v>
          </cell>
          <cell r="N673" t="str">
            <v>FORM SUBMIT</v>
          </cell>
          <cell r="O673">
            <v>39653</v>
          </cell>
          <cell r="P673"/>
          <cell r="Q673">
            <v>290132.98</v>
          </cell>
        </row>
        <row r="674">
          <cell r="C674" t="str">
            <v>Wendell</v>
          </cell>
          <cell r="D674">
            <v>2005</v>
          </cell>
          <cell r="E674">
            <v>0</v>
          </cell>
          <cell r="F674">
            <v>0</v>
          </cell>
          <cell r="G674" t="str">
            <v>N/A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/>
          <cell r="M674">
            <v>0</v>
          </cell>
          <cell r="N674" t="str">
            <v>N/A</v>
          </cell>
          <cell r="O674" t="str">
            <v/>
          </cell>
          <cell r="P674"/>
          <cell r="Q674">
            <v>0</v>
          </cell>
        </row>
        <row r="675">
          <cell r="C675" t="str">
            <v>Wenham</v>
          </cell>
          <cell r="D675">
            <v>2005</v>
          </cell>
          <cell r="E675">
            <v>0</v>
          </cell>
          <cell r="F675">
            <v>0</v>
          </cell>
          <cell r="G675" t="str">
            <v>N/A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/>
          <cell r="M675">
            <v>0</v>
          </cell>
          <cell r="N675" t="str">
            <v>N/A</v>
          </cell>
          <cell r="O675" t="str">
            <v/>
          </cell>
          <cell r="P675"/>
          <cell r="Q675">
            <v>0</v>
          </cell>
        </row>
        <row r="676">
          <cell r="C676" t="str">
            <v>West Boylston</v>
          </cell>
          <cell r="D676">
            <v>2005</v>
          </cell>
          <cell r="E676">
            <v>0</v>
          </cell>
          <cell r="F676">
            <v>0</v>
          </cell>
          <cell r="G676" t="str">
            <v>N/A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/>
          <cell r="M676">
            <v>0</v>
          </cell>
          <cell r="N676" t="str">
            <v>N/A</v>
          </cell>
          <cell r="O676" t="str">
            <v/>
          </cell>
          <cell r="P676"/>
          <cell r="Q676">
            <v>0</v>
          </cell>
        </row>
        <row r="677">
          <cell r="C677" t="str">
            <v>West Bridgewater</v>
          </cell>
          <cell r="D677">
            <v>2005</v>
          </cell>
          <cell r="E677">
            <v>0</v>
          </cell>
          <cell r="F677">
            <v>0</v>
          </cell>
          <cell r="G677" t="str">
            <v>N/A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/>
          <cell r="M677">
            <v>0</v>
          </cell>
          <cell r="N677" t="str">
            <v>N/A</v>
          </cell>
          <cell r="O677" t="str">
            <v/>
          </cell>
          <cell r="P677"/>
          <cell r="Q677">
            <v>0</v>
          </cell>
        </row>
        <row r="678">
          <cell r="C678" t="str">
            <v>West Brookfield</v>
          </cell>
          <cell r="D678">
            <v>2005</v>
          </cell>
          <cell r="E678">
            <v>0</v>
          </cell>
          <cell r="F678">
            <v>0</v>
          </cell>
          <cell r="G678" t="str">
            <v>N/A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/>
          <cell r="M678">
            <v>0</v>
          </cell>
          <cell r="N678" t="str">
            <v>N/A</v>
          </cell>
          <cell r="O678" t="str">
            <v/>
          </cell>
          <cell r="P678"/>
          <cell r="Q678">
            <v>0</v>
          </cell>
        </row>
        <row r="679">
          <cell r="C679" t="str">
            <v>West Newbury</v>
          </cell>
          <cell r="D679">
            <v>2005</v>
          </cell>
          <cell r="E679">
            <v>0</v>
          </cell>
          <cell r="F679">
            <v>0</v>
          </cell>
          <cell r="G679" t="str">
            <v>N/A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/>
          <cell r="M679">
            <v>0</v>
          </cell>
          <cell r="N679" t="str">
            <v>N/A</v>
          </cell>
          <cell r="O679" t="str">
            <v/>
          </cell>
          <cell r="P679"/>
          <cell r="Q679">
            <v>0</v>
          </cell>
        </row>
        <row r="680">
          <cell r="C680" t="str">
            <v>West Springfield</v>
          </cell>
          <cell r="D680">
            <v>2005</v>
          </cell>
          <cell r="E680">
            <v>0</v>
          </cell>
          <cell r="F680">
            <v>0</v>
          </cell>
          <cell r="G680" t="str">
            <v>N/A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/>
          <cell r="M680">
            <v>0</v>
          </cell>
          <cell r="N680" t="str">
            <v>N/A</v>
          </cell>
          <cell r="O680" t="str">
            <v/>
          </cell>
          <cell r="P680"/>
          <cell r="Q680">
            <v>0</v>
          </cell>
        </row>
        <row r="681">
          <cell r="C681" t="str">
            <v>West Stockbridge</v>
          </cell>
          <cell r="D681">
            <v>2005</v>
          </cell>
          <cell r="E681">
            <v>0</v>
          </cell>
          <cell r="F681">
            <v>0</v>
          </cell>
          <cell r="G681" t="str">
            <v>N/A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/>
          <cell r="M681">
            <v>0</v>
          </cell>
          <cell r="N681" t="str">
            <v>N/A</v>
          </cell>
          <cell r="O681" t="str">
            <v/>
          </cell>
          <cell r="P681"/>
          <cell r="Q681">
            <v>0</v>
          </cell>
        </row>
        <row r="682">
          <cell r="C682" t="str">
            <v>West Tisbury</v>
          </cell>
          <cell r="D682">
            <v>2005</v>
          </cell>
          <cell r="E682">
            <v>0</v>
          </cell>
          <cell r="F682">
            <v>0</v>
          </cell>
          <cell r="G682" t="str">
            <v>N/A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/>
          <cell r="M682">
            <v>0</v>
          </cell>
          <cell r="N682" t="str">
            <v>N/A</v>
          </cell>
          <cell r="O682" t="str">
            <v/>
          </cell>
          <cell r="P682"/>
          <cell r="Q682">
            <v>0</v>
          </cell>
        </row>
        <row r="683">
          <cell r="C683" t="str">
            <v>Westborough</v>
          </cell>
          <cell r="D683">
            <v>2005</v>
          </cell>
          <cell r="E683">
            <v>0</v>
          </cell>
          <cell r="F683">
            <v>0</v>
          </cell>
          <cell r="G683" t="str">
            <v>N/A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/>
          <cell r="M683">
            <v>0</v>
          </cell>
          <cell r="N683" t="str">
            <v>N/A</v>
          </cell>
          <cell r="O683" t="str">
            <v/>
          </cell>
          <cell r="P683"/>
          <cell r="Q683">
            <v>0</v>
          </cell>
        </row>
        <row r="684">
          <cell r="C684" t="str">
            <v>Westfield</v>
          </cell>
          <cell r="D684">
            <v>2005</v>
          </cell>
          <cell r="E684">
            <v>1</v>
          </cell>
          <cell r="F684">
            <v>1</v>
          </cell>
          <cell r="G684" t="str">
            <v>Yes</v>
          </cell>
          <cell r="H684">
            <v>243203.66</v>
          </cell>
          <cell r="I684">
            <v>1838.82</v>
          </cell>
          <cell r="J684">
            <v>0</v>
          </cell>
          <cell r="K684">
            <v>241364.84</v>
          </cell>
          <cell r="L684"/>
          <cell r="M684">
            <v>241364.84</v>
          </cell>
          <cell r="N684" t="str">
            <v>FORM SUBMIT</v>
          </cell>
          <cell r="O684">
            <v>39653</v>
          </cell>
          <cell r="P684"/>
          <cell r="Q684">
            <v>241364.84</v>
          </cell>
        </row>
        <row r="685">
          <cell r="C685" t="str">
            <v>Westford</v>
          </cell>
          <cell r="D685">
            <v>2005</v>
          </cell>
          <cell r="E685">
            <v>3</v>
          </cell>
          <cell r="F685">
            <v>3</v>
          </cell>
          <cell r="G685" t="str">
            <v>Yes</v>
          </cell>
          <cell r="H685">
            <v>1101704.47</v>
          </cell>
          <cell r="I685">
            <v>23077.51</v>
          </cell>
          <cell r="J685">
            <v>0</v>
          </cell>
          <cell r="K685">
            <v>1078626.96</v>
          </cell>
          <cell r="L685"/>
          <cell r="M685">
            <v>1078626.96</v>
          </cell>
          <cell r="N685" t="str">
            <v>FORM SUBMIT</v>
          </cell>
          <cell r="O685">
            <v>39653</v>
          </cell>
          <cell r="P685"/>
          <cell r="Q685">
            <v>1078626.96</v>
          </cell>
        </row>
        <row r="686">
          <cell r="C686" t="str">
            <v>Westhampton</v>
          </cell>
          <cell r="D686">
            <v>2005</v>
          </cell>
          <cell r="E686">
            <v>0</v>
          </cell>
          <cell r="F686">
            <v>0</v>
          </cell>
          <cell r="G686" t="str">
            <v>N/A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/>
          <cell r="M686">
            <v>0</v>
          </cell>
          <cell r="N686" t="str">
            <v>N/A</v>
          </cell>
          <cell r="O686" t="str">
            <v/>
          </cell>
          <cell r="P686"/>
          <cell r="Q686">
            <v>0</v>
          </cell>
        </row>
        <row r="687">
          <cell r="C687" t="str">
            <v>Westminster</v>
          </cell>
          <cell r="D687">
            <v>2005</v>
          </cell>
          <cell r="E687">
            <v>0</v>
          </cell>
          <cell r="F687">
            <v>0</v>
          </cell>
          <cell r="G687" t="str">
            <v>N/A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/>
          <cell r="M687">
            <v>0</v>
          </cell>
          <cell r="N687" t="str">
            <v>N/A</v>
          </cell>
          <cell r="O687" t="str">
            <v/>
          </cell>
          <cell r="P687"/>
          <cell r="Q687">
            <v>0</v>
          </cell>
        </row>
        <row r="688">
          <cell r="C688" t="str">
            <v>Weston</v>
          </cell>
          <cell r="D688">
            <v>2005</v>
          </cell>
          <cell r="E688">
            <v>3</v>
          </cell>
          <cell r="F688">
            <v>3</v>
          </cell>
          <cell r="G688" t="str">
            <v>Yes</v>
          </cell>
          <cell r="H688">
            <v>1203032.58</v>
          </cell>
          <cell r="I688">
            <v>13942.68</v>
          </cell>
          <cell r="J688">
            <v>0</v>
          </cell>
          <cell r="K688">
            <v>1189089.9000000001</v>
          </cell>
          <cell r="L688"/>
          <cell r="M688">
            <v>1189089.9000000001</v>
          </cell>
          <cell r="N688" t="str">
            <v>FORM SUBMIT</v>
          </cell>
          <cell r="O688">
            <v>39653</v>
          </cell>
          <cell r="P688"/>
          <cell r="Q688">
            <v>1189089.9000000001</v>
          </cell>
        </row>
        <row r="689">
          <cell r="C689" t="str">
            <v>Westport</v>
          </cell>
          <cell r="D689">
            <v>2005</v>
          </cell>
          <cell r="E689">
            <v>2</v>
          </cell>
          <cell r="F689">
            <v>2</v>
          </cell>
          <cell r="G689" t="str">
            <v>Yes</v>
          </cell>
          <cell r="H689">
            <v>313548.13</v>
          </cell>
          <cell r="I689">
            <v>3012.86</v>
          </cell>
          <cell r="J689">
            <v>0</v>
          </cell>
          <cell r="K689">
            <v>310535.27</v>
          </cell>
          <cell r="L689"/>
          <cell r="M689">
            <v>310535.27</v>
          </cell>
          <cell r="N689" t="str">
            <v>FORM SUBMIT</v>
          </cell>
          <cell r="O689">
            <v>39653</v>
          </cell>
          <cell r="P689"/>
          <cell r="Q689">
            <v>310535.27</v>
          </cell>
        </row>
        <row r="690">
          <cell r="C690" t="str">
            <v>Westwood</v>
          </cell>
          <cell r="D690">
            <v>2005</v>
          </cell>
          <cell r="E690">
            <v>0</v>
          </cell>
          <cell r="F690">
            <v>0</v>
          </cell>
          <cell r="G690" t="str">
            <v>N/A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/>
          <cell r="M690">
            <v>0</v>
          </cell>
          <cell r="N690" t="str">
            <v>N/A</v>
          </cell>
          <cell r="O690" t="str">
            <v/>
          </cell>
          <cell r="P690"/>
          <cell r="Q690">
            <v>0</v>
          </cell>
        </row>
        <row r="691">
          <cell r="C691" t="str">
            <v>Weymouth</v>
          </cell>
          <cell r="D691">
            <v>2005</v>
          </cell>
          <cell r="E691">
            <v>0</v>
          </cell>
          <cell r="F691">
            <v>0</v>
          </cell>
          <cell r="G691" t="str">
            <v>N/A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/>
          <cell r="M691">
            <v>0</v>
          </cell>
          <cell r="N691" t="str">
            <v>N/A</v>
          </cell>
          <cell r="O691" t="str">
            <v/>
          </cell>
          <cell r="P691"/>
          <cell r="Q691">
            <v>0</v>
          </cell>
        </row>
        <row r="692">
          <cell r="C692" t="str">
            <v>Whately</v>
          </cell>
          <cell r="D692">
            <v>2005</v>
          </cell>
          <cell r="E692">
            <v>0</v>
          </cell>
          <cell r="F692">
            <v>0</v>
          </cell>
          <cell r="G692" t="str">
            <v>N/A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/>
          <cell r="M692">
            <v>0</v>
          </cell>
          <cell r="N692" t="str">
            <v>N/A</v>
          </cell>
          <cell r="O692" t="str">
            <v/>
          </cell>
          <cell r="P692"/>
          <cell r="Q692">
            <v>0</v>
          </cell>
        </row>
        <row r="693">
          <cell r="C693" t="str">
            <v>Whitman</v>
          </cell>
          <cell r="D693">
            <v>2005</v>
          </cell>
          <cell r="E693">
            <v>0</v>
          </cell>
          <cell r="F693">
            <v>0</v>
          </cell>
          <cell r="G693" t="str">
            <v>N/A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/>
          <cell r="M693">
            <v>0</v>
          </cell>
          <cell r="N693" t="str">
            <v>N/A</v>
          </cell>
          <cell r="O693" t="str">
            <v/>
          </cell>
          <cell r="P693"/>
          <cell r="Q693">
            <v>0</v>
          </cell>
        </row>
        <row r="694">
          <cell r="C694" t="str">
            <v>Wilbraham</v>
          </cell>
          <cell r="D694">
            <v>2005</v>
          </cell>
          <cell r="E694">
            <v>1.5</v>
          </cell>
          <cell r="F694">
            <v>1.5</v>
          </cell>
          <cell r="G694" t="str">
            <v>Yes</v>
          </cell>
          <cell r="H694">
            <v>194611.32</v>
          </cell>
          <cell r="I694">
            <v>2370.92</v>
          </cell>
          <cell r="J694">
            <v>0</v>
          </cell>
          <cell r="K694">
            <v>192240.4</v>
          </cell>
          <cell r="L694"/>
          <cell r="M694">
            <v>192240.4</v>
          </cell>
          <cell r="N694" t="str">
            <v>FORM SUBMIT</v>
          </cell>
          <cell r="O694">
            <v>39653</v>
          </cell>
          <cell r="P694"/>
          <cell r="Q694">
            <v>192240.4</v>
          </cell>
        </row>
        <row r="695">
          <cell r="C695" t="str">
            <v>Williamsburg</v>
          </cell>
          <cell r="D695">
            <v>2005</v>
          </cell>
          <cell r="E695">
            <v>0</v>
          </cell>
          <cell r="F695">
            <v>0</v>
          </cell>
          <cell r="G695" t="str">
            <v>N/A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/>
          <cell r="M695">
            <v>0</v>
          </cell>
          <cell r="N695" t="str">
            <v>N/A</v>
          </cell>
          <cell r="O695" t="str">
            <v/>
          </cell>
          <cell r="P695"/>
          <cell r="Q695">
            <v>0</v>
          </cell>
        </row>
        <row r="696">
          <cell r="C696" t="str">
            <v>Williamstown</v>
          </cell>
          <cell r="D696">
            <v>2005</v>
          </cell>
          <cell r="E696">
            <v>2</v>
          </cell>
          <cell r="F696">
            <v>2</v>
          </cell>
          <cell r="G696" t="str">
            <v>Yes</v>
          </cell>
          <cell r="H696">
            <v>140394.01</v>
          </cell>
          <cell r="I696">
            <v>2.73</v>
          </cell>
          <cell r="J696">
            <v>0</v>
          </cell>
          <cell r="K696">
            <v>140391.28</v>
          </cell>
          <cell r="L696"/>
          <cell r="M696">
            <v>140391.28</v>
          </cell>
          <cell r="N696" t="str">
            <v>FORM SUBMIT</v>
          </cell>
          <cell r="O696">
            <v>39653</v>
          </cell>
          <cell r="P696"/>
          <cell r="Q696">
            <v>140391.28</v>
          </cell>
        </row>
        <row r="697">
          <cell r="C697" t="str">
            <v>Wilmington</v>
          </cell>
          <cell r="D697">
            <v>2005</v>
          </cell>
          <cell r="E697">
            <v>0</v>
          </cell>
          <cell r="F697">
            <v>0</v>
          </cell>
          <cell r="G697" t="str">
            <v>N/A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/>
          <cell r="M697">
            <v>0</v>
          </cell>
          <cell r="N697" t="str">
            <v>N/A</v>
          </cell>
          <cell r="O697" t="str">
            <v/>
          </cell>
          <cell r="P697"/>
          <cell r="Q697">
            <v>0</v>
          </cell>
        </row>
        <row r="698">
          <cell r="C698" t="str">
            <v>Winchendon</v>
          </cell>
          <cell r="D698">
            <v>2005</v>
          </cell>
          <cell r="E698">
            <v>0</v>
          </cell>
          <cell r="F698">
            <v>0</v>
          </cell>
          <cell r="G698" t="str">
            <v>N/A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/>
          <cell r="M698">
            <v>0</v>
          </cell>
          <cell r="N698" t="str">
            <v>N/A</v>
          </cell>
          <cell r="O698" t="str">
            <v/>
          </cell>
          <cell r="P698"/>
          <cell r="Q698">
            <v>0</v>
          </cell>
        </row>
        <row r="699">
          <cell r="C699" t="str">
            <v>Winchester</v>
          </cell>
          <cell r="D699">
            <v>2005</v>
          </cell>
          <cell r="E699">
            <v>0</v>
          </cell>
          <cell r="F699">
            <v>0</v>
          </cell>
          <cell r="G699" t="str">
            <v>N/A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/>
          <cell r="M699">
            <v>0</v>
          </cell>
          <cell r="N699" t="str">
            <v>N/A</v>
          </cell>
          <cell r="O699" t="str">
            <v/>
          </cell>
          <cell r="P699"/>
          <cell r="Q699">
            <v>0</v>
          </cell>
        </row>
        <row r="700">
          <cell r="C700" t="str">
            <v>Windsor</v>
          </cell>
          <cell r="D700">
            <v>2005</v>
          </cell>
          <cell r="E700">
            <v>0</v>
          </cell>
          <cell r="F700">
            <v>0</v>
          </cell>
          <cell r="G700" t="str">
            <v>N/A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/>
          <cell r="M700">
            <v>0</v>
          </cell>
          <cell r="N700" t="str">
            <v>N/A</v>
          </cell>
          <cell r="O700" t="str">
            <v/>
          </cell>
          <cell r="P700"/>
          <cell r="Q700">
            <v>0</v>
          </cell>
        </row>
        <row r="701">
          <cell r="C701" t="str">
            <v>Winthrop</v>
          </cell>
          <cell r="D701">
            <v>2005</v>
          </cell>
          <cell r="E701">
            <v>0</v>
          </cell>
          <cell r="F701">
            <v>0</v>
          </cell>
          <cell r="G701" t="str">
            <v>N/A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/>
          <cell r="M701">
            <v>0</v>
          </cell>
          <cell r="N701" t="str">
            <v>N/A</v>
          </cell>
          <cell r="O701" t="str">
            <v/>
          </cell>
          <cell r="P701"/>
          <cell r="Q701">
            <v>0</v>
          </cell>
        </row>
        <row r="702">
          <cell r="C702" t="str">
            <v>Woburn</v>
          </cell>
          <cell r="D702">
            <v>2005</v>
          </cell>
          <cell r="E702">
            <v>0</v>
          </cell>
          <cell r="F702">
            <v>0</v>
          </cell>
          <cell r="G702" t="str">
            <v>N/A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/>
          <cell r="M702">
            <v>0</v>
          </cell>
          <cell r="N702" t="str">
            <v>N/A</v>
          </cell>
          <cell r="O702" t="str">
            <v/>
          </cell>
          <cell r="P702"/>
          <cell r="Q702">
            <v>0</v>
          </cell>
        </row>
        <row r="703">
          <cell r="C703" t="str">
            <v>Worcester</v>
          </cell>
          <cell r="D703">
            <v>2005</v>
          </cell>
          <cell r="E703">
            <v>0</v>
          </cell>
          <cell r="F703">
            <v>0</v>
          </cell>
          <cell r="G703" t="str">
            <v>N/A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/>
          <cell r="M703">
            <v>0</v>
          </cell>
          <cell r="N703" t="str">
            <v>N/A</v>
          </cell>
          <cell r="O703" t="str">
            <v/>
          </cell>
          <cell r="P703"/>
          <cell r="Q703">
            <v>0</v>
          </cell>
        </row>
        <row r="704">
          <cell r="C704" t="str">
            <v>Worthington</v>
          </cell>
          <cell r="D704">
            <v>2005</v>
          </cell>
          <cell r="E704">
            <v>0</v>
          </cell>
          <cell r="F704">
            <v>0</v>
          </cell>
          <cell r="G704" t="str">
            <v>N/A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/>
          <cell r="M704">
            <v>0</v>
          </cell>
          <cell r="N704" t="str">
            <v>N/A</v>
          </cell>
          <cell r="O704" t="str">
            <v/>
          </cell>
          <cell r="P704"/>
          <cell r="Q704">
            <v>0</v>
          </cell>
        </row>
        <row r="705">
          <cell r="C705" t="str">
            <v>Wrentham</v>
          </cell>
          <cell r="D705">
            <v>2005</v>
          </cell>
          <cell r="E705">
            <v>0</v>
          </cell>
          <cell r="F705">
            <v>0</v>
          </cell>
          <cell r="G705" t="str">
            <v>N/A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/>
          <cell r="M705">
            <v>0</v>
          </cell>
          <cell r="N705" t="str">
            <v>N/A</v>
          </cell>
          <cell r="O705" t="str">
            <v/>
          </cell>
          <cell r="P705"/>
          <cell r="Q705">
            <v>0</v>
          </cell>
        </row>
        <row r="706">
          <cell r="C706" t="str">
            <v>Yarmouth</v>
          </cell>
          <cell r="D706">
            <v>2005</v>
          </cell>
          <cell r="E706">
            <v>3</v>
          </cell>
          <cell r="F706">
            <v>3</v>
          </cell>
          <cell r="G706" t="str">
            <v>Yes</v>
          </cell>
          <cell r="H706">
            <v>1076698.43</v>
          </cell>
          <cell r="I706">
            <v>0</v>
          </cell>
          <cell r="J706">
            <v>0</v>
          </cell>
          <cell r="K706">
            <v>1076698.43</v>
          </cell>
          <cell r="L706">
            <v>0</v>
          </cell>
          <cell r="M706">
            <v>1076698.43</v>
          </cell>
          <cell r="N706" t="str">
            <v>FORM SUBMIT</v>
          </cell>
          <cell r="O706">
            <v>39653</v>
          </cell>
          <cell r="P706"/>
          <cell r="Q706">
            <v>1076698.43</v>
          </cell>
        </row>
        <row r="709">
          <cell r="C709" t="str">
            <v>Abington</v>
          </cell>
          <cell r="D709">
            <v>2006</v>
          </cell>
          <cell r="E709">
            <v>0</v>
          </cell>
          <cell r="F709">
            <v>0</v>
          </cell>
          <cell r="G709" t="str">
            <v>N/A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/>
          <cell r="M709">
            <v>0</v>
          </cell>
          <cell r="N709" t="str">
            <v>N/A</v>
          </cell>
          <cell r="O709" t="str">
            <v/>
          </cell>
          <cell r="P709"/>
          <cell r="Q709">
            <v>0</v>
          </cell>
        </row>
        <row r="710">
          <cell r="C710" t="str">
            <v>Acton</v>
          </cell>
          <cell r="D710">
            <v>2006</v>
          </cell>
          <cell r="E710">
            <v>1.5</v>
          </cell>
          <cell r="F710">
            <v>1.5</v>
          </cell>
          <cell r="G710" t="str">
            <v>Yes</v>
          </cell>
          <cell r="H710">
            <v>660776.80000000005</v>
          </cell>
          <cell r="I710">
            <v>8694.75</v>
          </cell>
          <cell r="J710">
            <v>0</v>
          </cell>
          <cell r="K710">
            <v>652082.05000000005</v>
          </cell>
          <cell r="L710"/>
          <cell r="M710">
            <v>652082.05000000005</v>
          </cell>
          <cell r="N710" t="str">
            <v>FORM SUBMIT</v>
          </cell>
          <cell r="O710">
            <v>39657</v>
          </cell>
          <cell r="P710"/>
          <cell r="Q710">
            <v>652082.05000000005</v>
          </cell>
        </row>
        <row r="711">
          <cell r="C711" t="str">
            <v>Acushnet</v>
          </cell>
          <cell r="D711">
            <v>2006</v>
          </cell>
          <cell r="E711">
            <v>1.5</v>
          </cell>
          <cell r="F711">
            <v>1.5</v>
          </cell>
          <cell r="G711" t="str">
            <v>Yes</v>
          </cell>
          <cell r="H711">
            <v>105977.3</v>
          </cell>
          <cell r="I711">
            <v>1211.18</v>
          </cell>
          <cell r="J711">
            <v>0</v>
          </cell>
          <cell r="K711">
            <v>104766.12000000001</v>
          </cell>
          <cell r="L711"/>
          <cell r="M711">
            <v>104766.12000000001</v>
          </cell>
          <cell r="N711" t="str">
            <v>FORM SUBMIT</v>
          </cell>
          <cell r="O711">
            <v>39657</v>
          </cell>
          <cell r="P711"/>
          <cell r="Q711">
            <v>104766.12000000001</v>
          </cell>
        </row>
        <row r="712">
          <cell r="C712" t="str">
            <v>Adams</v>
          </cell>
          <cell r="D712">
            <v>2006</v>
          </cell>
          <cell r="E712">
            <v>0</v>
          </cell>
          <cell r="F712">
            <v>0</v>
          </cell>
          <cell r="G712" t="str">
            <v>N/A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/>
          <cell r="M712">
            <v>0</v>
          </cell>
          <cell r="N712" t="str">
            <v>N/A</v>
          </cell>
          <cell r="O712" t="str">
            <v/>
          </cell>
          <cell r="P712"/>
          <cell r="Q712">
            <v>0</v>
          </cell>
        </row>
        <row r="713">
          <cell r="C713" t="str">
            <v>Agawam</v>
          </cell>
          <cell r="D713">
            <v>2006</v>
          </cell>
          <cell r="E713">
            <v>1</v>
          </cell>
          <cell r="F713">
            <v>1</v>
          </cell>
          <cell r="G713" t="str">
            <v>Yes</v>
          </cell>
          <cell r="H713">
            <v>362875.36</v>
          </cell>
          <cell r="I713">
            <v>5046.67</v>
          </cell>
          <cell r="J713">
            <v>0</v>
          </cell>
          <cell r="K713">
            <v>357828.69</v>
          </cell>
          <cell r="L713"/>
          <cell r="M713">
            <v>357828.69</v>
          </cell>
          <cell r="N713" t="str">
            <v>FORM SUBMIT</v>
          </cell>
          <cell r="O713">
            <v>39657</v>
          </cell>
          <cell r="P713"/>
          <cell r="Q713">
            <v>357828.69</v>
          </cell>
        </row>
        <row r="714">
          <cell r="C714" t="str">
            <v>Alford</v>
          </cell>
          <cell r="D714">
            <v>2006</v>
          </cell>
          <cell r="E714">
            <v>0</v>
          </cell>
          <cell r="F714">
            <v>0</v>
          </cell>
          <cell r="G714" t="str">
            <v>N/A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/>
          <cell r="M714">
            <v>0</v>
          </cell>
          <cell r="N714" t="str">
            <v>N/A</v>
          </cell>
          <cell r="O714" t="str">
            <v/>
          </cell>
          <cell r="P714"/>
          <cell r="Q714">
            <v>0</v>
          </cell>
        </row>
        <row r="715">
          <cell r="C715" t="str">
            <v>Amesbury</v>
          </cell>
          <cell r="D715">
            <v>2006</v>
          </cell>
          <cell r="E715">
            <v>0</v>
          </cell>
          <cell r="F715">
            <v>0</v>
          </cell>
          <cell r="G715" t="str">
            <v>N/A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/>
          <cell r="M715">
            <v>0</v>
          </cell>
          <cell r="N715" t="str">
            <v>N/A</v>
          </cell>
          <cell r="O715" t="str">
            <v/>
          </cell>
          <cell r="P715"/>
          <cell r="Q715">
            <v>0</v>
          </cell>
        </row>
        <row r="716">
          <cell r="C716" t="str">
            <v>Amherst</v>
          </cell>
          <cell r="D716">
            <v>2006</v>
          </cell>
          <cell r="E716">
            <v>1</v>
          </cell>
          <cell r="F716">
            <v>3</v>
          </cell>
          <cell r="G716" t="str">
            <v>No</v>
          </cell>
          <cell r="H716">
            <v>212328</v>
          </cell>
          <cell r="I716">
            <v>3057</v>
          </cell>
          <cell r="J716">
            <v>0</v>
          </cell>
          <cell r="K716">
            <v>209271</v>
          </cell>
          <cell r="L716"/>
          <cell r="M716">
            <v>209271</v>
          </cell>
          <cell r="N716" t="str">
            <v>FORM SUBMIT</v>
          </cell>
          <cell r="O716">
            <v>39657</v>
          </cell>
          <cell r="P716"/>
          <cell r="Q716">
            <v>209271</v>
          </cell>
        </row>
        <row r="717">
          <cell r="C717" t="str">
            <v>Andover</v>
          </cell>
          <cell r="D717">
            <v>2006</v>
          </cell>
          <cell r="E717">
            <v>0</v>
          </cell>
          <cell r="F717">
            <v>0</v>
          </cell>
          <cell r="G717" t="str">
            <v>N/A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/>
          <cell r="M717">
            <v>0</v>
          </cell>
          <cell r="N717" t="str">
            <v>N/A</v>
          </cell>
          <cell r="O717" t="str">
            <v/>
          </cell>
          <cell r="P717"/>
          <cell r="Q717">
            <v>0</v>
          </cell>
        </row>
        <row r="718">
          <cell r="C718" t="str">
            <v>Arlington</v>
          </cell>
          <cell r="D718">
            <v>2006</v>
          </cell>
          <cell r="E718">
            <v>0</v>
          </cell>
          <cell r="F718">
            <v>0</v>
          </cell>
          <cell r="G718" t="str">
            <v>N/A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/>
          <cell r="M718">
            <v>0</v>
          </cell>
          <cell r="N718" t="str">
            <v>N/A</v>
          </cell>
          <cell r="O718" t="str">
            <v/>
          </cell>
          <cell r="P718"/>
          <cell r="Q718">
            <v>0</v>
          </cell>
        </row>
        <row r="719">
          <cell r="C719" t="str">
            <v>Ashburnham</v>
          </cell>
          <cell r="D719">
            <v>2006</v>
          </cell>
          <cell r="E719">
            <v>0</v>
          </cell>
          <cell r="F719">
            <v>0</v>
          </cell>
          <cell r="G719" t="str">
            <v>N/A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/>
          <cell r="M719">
            <v>0</v>
          </cell>
          <cell r="N719" t="str">
            <v>N/A</v>
          </cell>
          <cell r="O719" t="str">
            <v/>
          </cell>
          <cell r="P719"/>
          <cell r="Q719">
            <v>0</v>
          </cell>
        </row>
        <row r="720">
          <cell r="C720" t="str">
            <v>Ashby</v>
          </cell>
          <cell r="D720">
            <v>2006</v>
          </cell>
          <cell r="E720">
            <v>0</v>
          </cell>
          <cell r="F720">
            <v>0</v>
          </cell>
          <cell r="G720" t="str">
            <v>N/A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/>
          <cell r="M720">
            <v>0</v>
          </cell>
          <cell r="N720" t="str">
            <v>N/A</v>
          </cell>
          <cell r="O720" t="str">
            <v/>
          </cell>
          <cell r="P720"/>
          <cell r="Q720">
            <v>0</v>
          </cell>
        </row>
        <row r="721">
          <cell r="C721" t="str">
            <v>Ashfield</v>
          </cell>
          <cell r="D721">
            <v>2006</v>
          </cell>
          <cell r="E721">
            <v>0</v>
          </cell>
          <cell r="F721">
            <v>0</v>
          </cell>
          <cell r="G721" t="str">
            <v>N/A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/>
          <cell r="M721">
            <v>0</v>
          </cell>
          <cell r="N721" t="str">
            <v>N/A</v>
          </cell>
          <cell r="O721" t="str">
            <v/>
          </cell>
          <cell r="P721"/>
          <cell r="Q721">
            <v>0</v>
          </cell>
        </row>
        <row r="722">
          <cell r="C722" t="str">
            <v>Ashland</v>
          </cell>
          <cell r="D722">
            <v>2006</v>
          </cell>
          <cell r="E722">
            <v>3</v>
          </cell>
          <cell r="F722">
            <v>3</v>
          </cell>
          <cell r="G722" t="str">
            <v>Yes</v>
          </cell>
          <cell r="H722">
            <v>646639.74</v>
          </cell>
          <cell r="I722">
            <v>2314.4899999999998</v>
          </cell>
          <cell r="J722">
            <v>0</v>
          </cell>
          <cell r="K722">
            <v>644325.25</v>
          </cell>
          <cell r="L722"/>
          <cell r="M722">
            <v>644325.25</v>
          </cell>
          <cell r="N722" t="str">
            <v>FORM SUBMIT</v>
          </cell>
          <cell r="O722">
            <v>39657</v>
          </cell>
          <cell r="P722"/>
          <cell r="Q722">
            <v>644325.25</v>
          </cell>
        </row>
        <row r="723">
          <cell r="C723" t="str">
            <v>Athol</v>
          </cell>
          <cell r="D723">
            <v>2006</v>
          </cell>
          <cell r="E723">
            <v>0</v>
          </cell>
          <cell r="F723">
            <v>0</v>
          </cell>
          <cell r="G723" t="str">
            <v>N/A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/>
          <cell r="M723">
            <v>0</v>
          </cell>
          <cell r="N723" t="str">
            <v>N/A</v>
          </cell>
          <cell r="O723" t="str">
            <v/>
          </cell>
          <cell r="P723"/>
          <cell r="Q723">
            <v>0</v>
          </cell>
        </row>
        <row r="724">
          <cell r="C724" t="str">
            <v>Attleboro</v>
          </cell>
          <cell r="D724">
            <v>2006</v>
          </cell>
          <cell r="E724">
            <v>0</v>
          </cell>
          <cell r="F724">
            <v>0</v>
          </cell>
          <cell r="G724" t="str">
            <v>N/A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/>
          <cell r="M724">
            <v>0</v>
          </cell>
          <cell r="N724" t="str">
            <v>N/A</v>
          </cell>
          <cell r="O724" t="str">
            <v/>
          </cell>
          <cell r="P724"/>
          <cell r="Q724">
            <v>0</v>
          </cell>
        </row>
        <row r="725">
          <cell r="C725" t="str">
            <v>Auburn</v>
          </cell>
          <cell r="D725">
            <v>2006</v>
          </cell>
          <cell r="E725">
            <v>0</v>
          </cell>
          <cell r="F725">
            <v>0</v>
          </cell>
          <cell r="G725" t="str">
            <v>N/A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/>
          <cell r="M725">
            <v>0</v>
          </cell>
          <cell r="N725" t="str">
            <v>N/A</v>
          </cell>
          <cell r="O725" t="str">
            <v/>
          </cell>
          <cell r="P725"/>
          <cell r="Q725">
            <v>0</v>
          </cell>
        </row>
        <row r="726">
          <cell r="C726" t="str">
            <v>Avon</v>
          </cell>
          <cell r="D726">
            <v>2006</v>
          </cell>
          <cell r="E726">
            <v>0</v>
          </cell>
          <cell r="F726">
            <v>0</v>
          </cell>
          <cell r="G726" t="str">
            <v>N/A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/>
          <cell r="M726">
            <v>0</v>
          </cell>
          <cell r="N726" t="str">
            <v>N/A</v>
          </cell>
          <cell r="O726" t="str">
            <v/>
          </cell>
          <cell r="P726"/>
          <cell r="Q726">
            <v>0</v>
          </cell>
        </row>
        <row r="727">
          <cell r="C727" t="str">
            <v>Ayer</v>
          </cell>
          <cell r="D727">
            <v>2006</v>
          </cell>
          <cell r="E727">
            <v>1</v>
          </cell>
          <cell r="F727">
            <v>1</v>
          </cell>
          <cell r="G727" t="str">
            <v>Yes</v>
          </cell>
          <cell r="H727">
            <v>110518.77</v>
          </cell>
          <cell r="I727">
            <v>1186.26</v>
          </cell>
          <cell r="J727">
            <v>0</v>
          </cell>
          <cell r="K727">
            <v>109332.51000000001</v>
          </cell>
          <cell r="L727"/>
          <cell r="M727">
            <v>109332.51000000001</v>
          </cell>
          <cell r="N727" t="str">
            <v>FORM SUBMIT</v>
          </cell>
          <cell r="O727">
            <v>39657</v>
          </cell>
          <cell r="P727"/>
          <cell r="Q727">
            <v>109332.51000000001</v>
          </cell>
        </row>
        <row r="728">
          <cell r="C728" t="str">
            <v>Barnstable</v>
          </cell>
          <cell r="D728">
            <v>2006</v>
          </cell>
          <cell r="E728">
            <v>3</v>
          </cell>
          <cell r="F728">
            <v>3</v>
          </cell>
          <cell r="G728" t="str">
            <v>Yes</v>
          </cell>
          <cell r="H728">
            <v>2370280.69</v>
          </cell>
          <cell r="I728">
            <v>11126.66</v>
          </cell>
          <cell r="J728">
            <v>0</v>
          </cell>
          <cell r="K728">
            <v>2359154.0299999998</v>
          </cell>
          <cell r="L728"/>
          <cell r="M728">
            <v>2359154.0299999998</v>
          </cell>
          <cell r="N728" t="str">
            <v>FORM SUBMIT</v>
          </cell>
          <cell r="O728">
            <v>39657</v>
          </cell>
          <cell r="P728"/>
          <cell r="Q728">
            <v>2359154.0299999998</v>
          </cell>
        </row>
        <row r="729">
          <cell r="C729" t="str">
            <v>Barre</v>
          </cell>
          <cell r="D729">
            <v>2006</v>
          </cell>
          <cell r="E729">
            <v>0</v>
          </cell>
          <cell r="F729">
            <v>0</v>
          </cell>
          <cell r="G729" t="str">
            <v>N/A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/>
          <cell r="M729">
            <v>0</v>
          </cell>
          <cell r="N729" t="str">
            <v>N/A</v>
          </cell>
          <cell r="O729" t="str">
            <v/>
          </cell>
          <cell r="P729"/>
          <cell r="Q729">
            <v>0</v>
          </cell>
        </row>
        <row r="730">
          <cell r="C730" t="str">
            <v>Becket</v>
          </cell>
          <cell r="D730">
            <v>2006</v>
          </cell>
          <cell r="E730">
            <v>0</v>
          </cell>
          <cell r="F730">
            <v>0</v>
          </cell>
          <cell r="G730" t="str">
            <v>N/A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/>
          <cell r="M730">
            <v>0</v>
          </cell>
          <cell r="N730" t="str">
            <v>N/A</v>
          </cell>
          <cell r="O730" t="str">
            <v/>
          </cell>
          <cell r="P730"/>
          <cell r="Q730">
            <v>0</v>
          </cell>
        </row>
        <row r="731">
          <cell r="C731" t="str">
            <v>Bedford</v>
          </cell>
          <cell r="D731">
            <v>2006</v>
          </cell>
          <cell r="E731">
            <v>3</v>
          </cell>
          <cell r="F731">
            <v>3</v>
          </cell>
          <cell r="G731" t="str">
            <v>Yes</v>
          </cell>
          <cell r="H731">
            <v>977000.94</v>
          </cell>
          <cell r="I731">
            <v>13281.05</v>
          </cell>
          <cell r="J731">
            <v>0</v>
          </cell>
          <cell r="K731">
            <v>963719.8899999999</v>
          </cell>
          <cell r="L731"/>
          <cell r="M731">
            <v>963719.8899999999</v>
          </cell>
          <cell r="N731" t="str">
            <v>FORM SUBMIT</v>
          </cell>
          <cell r="O731">
            <v>39657</v>
          </cell>
          <cell r="P731"/>
          <cell r="Q731">
            <v>963719.8899999999</v>
          </cell>
        </row>
        <row r="732">
          <cell r="C732" t="str">
            <v>Belchertown</v>
          </cell>
          <cell r="D732">
            <v>2006</v>
          </cell>
          <cell r="E732">
            <v>1.5</v>
          </cell>
          <cell r="F732">
            <v>1.5</v>
          </cell>
          <cell r="G732" t="str">
            <v>Yes</v>
          </cell>
          <cell r="H732">
            <v>145298.09</v>
          </cell>
          <cell r="I732">
            <v>1081.6099999999999</v>
          </cell>
          <cell r="J732">
            <v>0</v>
          </cell>
          <cell r="K732">
            <v>144216.48000000001</v>
          </cell>
          <cell r="L732"/>
          <cell r="M732">
            <v>144216.48000000001</v>
          </cell>
          <cell r="N732" t="str">
            <v>FORM ENTERED</v>
          </cell>
          <cell r="O732">
            <v>39657</v>
          </cell>
          <cell r="P732"/>
          <cell r="Q732">
            <v>144216.48000000001</v>
          </cell>
        </row>
        <row r="733">
          <cell r="C733" t="str">
            <v>Bellingham</v>
          </cell>
          <cell r="D733">
            <v>2006</v>
          </cell>
          <cell r="E733">
            <v>0</v>
          </cell>
          <cell r="F733">
            <v>0</v>
          </cell>
          <cell r="G733" t="str">
            <v>N/A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/>
          <cell r="M733">
            <v>0</v>
          </cell>
          <cell r="N733" t="str">
            <v>N/A</v>
          </cell>
          <cell r="O733" t="str">
            <v/>
          </cell>
          <cell r="P733"/>
          <cell r="Q733">
            <v>0</v>
          </cell>
        </row>
        <row r="734">
          <cell r="C734" t="str">
            <v>Belmont</v>
          </cell>
          <cell r="D734">
            <v>2006</v>
          </cell>
          <cell r="E734">
            <v>0</v>
          </cell>
          <cell r="F734">
            <v>0</v>
          </cell>
          <cell r="G734" t="str">
            <v>N/A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/>
          <cell r="M734">
            <v>0</v>
          </cell>
          <cell r="N734" t="str">
            <v>N/A</v>
          </cell>
          <cell r="O734" t="str">
            <v/>
          </cell>
          <cell r="P734"/>
          <cell r="Q734">
            <v>0</v>
          </cell>
        </row>
        <row r="735">
          <cell r="C735" t="str">
            <v>Berkley</v>
          </cell>
          <cell r="D735">
            <v>2006</v>
          </cell>
          <cell r="E735">
            <v>0</v>
          </cell>
          <cell r="F735">
            <v>0</v>
          </cell>
          <cell r="G735" t="str">
            <v>N/A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/>
          <cell r="M735">
            <v>0</v>
          </cell>
          <cell r="N735" t="str">
            <v>N/A</v>
          </cell>
          <cell r="O735" t="str">
            <v/>
          </cell>
          <cell r="P735"/>
          <cell r="Q735">
            <v>0</v>
          </cell>
        </row>
        <row r="736">
          <cell r="C736" t="str">
            <v>Berlin</v>
          </cell>
          <cell r="D736">
            <v>2006</v>
          </cell>
          <cell r="E736">
            <v>0</v>
          </cell>
          <cell r="F736">
            <v>0</v>
          </cell>
          <cell r="G736" t="str">
            <v>N/A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/>
          <cell r="M736">
            <v>0</v>
          </cell>
          <cell r="N736" t="str">
            <v>N/A</v>
          </cell>
          <cell r="O736" t="str">
            <v/>
          </cell>
          <cell r="P736"/>
          <cell r="Q736">
            <v>0</v>
          </cell>
        </row>
        <row r="737">
          <cell r="C737" t="str">
            <v>Bernardston</v>
          </cell>
          <cell r="D737">
            <v>2006</v>
          </cell>
          <cell r="E737">
            <v>0</v>
          </cell>
          <cell r="F737">
            <v>0</v>
          </cell>
          <cell r="G737" t="str">
            <v>N/A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/>
          <cell r="M737">
            <v>0</v>
          </cell>
          <cell r="N737" t="str">
            <v>N/A</v>
          </cell>
          <cell r="O737" t="str">
            <v/>
          </cell>
          <cell r="P737"/>
          <cell r="Q737">
            <v>0</v>
          </cell>
        </row>
        <row r="738">
          <cell r="C738" t="str">
            <v>Beverly</v>
          </cell>
          <cell r="D738">
            <v>2006</v>
          </cell>
          <cell r="E738">
            <v>0</v>
          </cell>
          <cell r="F738">
            <v>0</v>
          </cell>
          <cell r="G738" t="str">
            <v>N/A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/>
          <cell r="M738">
            <v>0</v>
          </cell>
          <cell r="N738" t="str">
            <v>N/A</v>
          </cell>
          <cell r="O738" t="str">
            <v/>
          </cell>
          <cell r="P738"/>
          <cell r="Q738">
            <v>0</v>
          </cell>
        </row>
        <row r="739">
          <cell r="C739" t="str">
            <v>Billerica</v>
          </cell>
          <cell r="D739">
            <v>2006</v>
          </cell>
          <cell r="E739">
            <v>0</v>
          </cell>
          <cell r="F739">
            <v>0</v>
          </cell>
          <cell r="G739" t="str">
            <v>N/A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/>
          <cell r="M739">
            <v>0</v>
          </cell>
          <cell r="N739" t="str">
            <v>N/A</v>
          </cell>
          <cell r="O739" t="str">
            <v/>
          </cell>
          <cell r="P739"/>
          <cell r="Q739">
            <v>0</v>
          </cell>
        </row>
        <row r="740">
          <cell r="C740" t="str">
            <v>Blackstone</v>
          </cell>
          <cell r="D740">
            <v>2006</v>
          </cell>
          <cell r="E740">
            <v>0</v>
          </cell>
          <cell r="F740">
            <v>0</v>
          </cell>
          <cell r="G740" t="str">
            <v>N/A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/>
          <cell r="M740">
            <v>0</v>
          </cell>
          <cell r="N740" t="str">
            <v>N/A</v>
          </cell>
          <cell r="O740" t="str">
            <v/>
          </cell>
          <cell r="P740"/>
          <cell r="Q740">
            <v>0</v>
          </cell>
        </row>
        <row r="741">
          <cell r="C741" t="str">
            <v>Blandford</v>
          </cell>
          <cell r="D741">
            <v>2006</v>
          </cell>
          <cell r="E741">
            <v>0</v>
          </cell>
          <cell r="F741">
            <v>0</v>
          </cell>
          <cell r="G741" t="str">
            <v>N/A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/>
          <cell r="M741">
            <v>0</v>
          </cell>
          <cell r="N741" t="str">
            <v>N/A</v>
          </cell>
          <cell r="O741" t="str">
            <v/>
          </cell>
          <cell r="P741"/>
          <cell r="Q741">
            <v>0</v>
          </cell>
        </row>
        <row r="742">
          <cell r="C742" t="str">
            <v>Bolton</v>
          </cell>
          <cell r="D742">
            <v>2006</v>
          </cell>
          <cell r="E742">
            <v>0</v>
          </cell>
          <cell r="F742">
            <v>0</v>
          </cell>
          <cell r="G742" t="str">
            <v>N/A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/>
          <cell r="M742">
            <v>0</v>
          </cell>
          <cell r="N742" t="str">
            <v>N/A</v>
          </cell>
          <cell r="O742" t="str">
            <v/>
          </cell>
          <cell r="P742"/>
          <cell r="Q742">
            <v>0</v>
          </cell>
        </row>
        <row r="743">
          <cell r="C743" t="str">
            <v>Boston</v>
          </cell>
          <cell r="D743">
            <v>2006</v>
          </cell>
          <cell r="E743">
            <v>0</v>
          </cell>
          <cell r="F743">
            <v>0</v>
          </cell>
          <cell r="G743" t="str">
            <v>N/A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/>
          <cell r="M743">
            <v>0</v>
          </cell>
          <cell r="N743" t="str">
            <v>N/A</v>
          </cell>
          <cell r="O743" t="str">
            <v/>
          </cell>
          <cell r="P743"/>
          <cell r="Q743">
            <v>0</v>
          </cell>
        </row>
        <row r="744">
          <cell r="C744" t="str">
            <v>Bourne</v>
          </cell>
          <cell r="D744">
            <v>2006</v>
          </cell>
          <cell r="E744">
            <v>3</v>
          </cell>
          <cell r="F744">
            <v>3</v>
          </cell>
          <cell r="G744" t="str">
            <v>Yes</v>
          </cell>
          <cell r="H744">
            <v>865772.5</v>
          </cell>
          <cell r="I744">
            <v>3006.16</v>
          </cell>
          <cell r="J744">
            <v>0</v>
          </cell>
          <cell r="K744">
            <v>862766.34</v>
          </cell>
          <cell r="L744"/>
          <cell r="M744">
            <v>862766.34</v>
          </cell>
          <cell r="N744" t="str">
            <v>FORM SUBMIT</v>
          </cell>
          <cell r="O744">
            <v>39657</v>
          </cell>
          <cell r="P744"/>
          <cell r="Q744">
            <v>862766.34</v>
          </cell>
        </row>
        <row r="745">
          <cell r="C745" t="str">
            <v>Boxborough</v>
          </cell>
          <cell r="D745">
            <v>2006</v>
          </cell>
          <cell r="E745">
            <v>0</v>
          </cell>
          <cell r="F745">
            <v>0</v>
          </cell>
          <cell r="G745" t="str">
            <v>N/A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/>
          <cell r="M745">
            <v>0</v>
          </cell>
          <cell r="N745" t="str">
            <v>N/A</v>
          </cell>
          <cell r="O745" t="str">
            <v/>
          </cell>
          <cell r="P745"/>
          <cell r="Q745">
            <v>0</v>
          </cell>
        </row>
        <row r="746">
          <cell r="C746" t="str">
            <v>Boxford</v>
          </cell>
          <cell r="D746">
            <v>2006</v>
          </cell>
          <cell r="E746">
            <v>3</v>
          </cell>
          <cell r="F746">
            <v>3</v>
          </cell>
          <cell r="G746" t="str">
            <v>Yes</v>
          </cell>
          <cell r="H746">
            <v>477488.98</v>
          </cell>
          <cell r="I746">
            <v>12595.06</v>
          </cell>
          <cell r="J746">
            <v>0</v>
          </cell>
          <cell r="K746">
            <v>464893.92</v>
          </cell>
          <cell r="L746"/>
          <cell r="M746">
            <v>464893.92</v>
          </cell>
          <cell r="N746" t="str">
            <v>FORM SUBMIT</v>
          </cell>
          <cell r="O746">
            <v>39657</v>
          </cell>
          <cell r="P746"/>
          <cell r="Q746">
            <v>464893.92</v>
          </cell>
        </row>
        <row r="747">
          <cell r="C747" t="str">
            <v>Boylston</v>
          </cell>
          <cell r="D747">
            <v>2006</v>
          </cell>
          <cell r="E747">
            <v>0</v>
          </cell>
          <cell r="F747">
            <v>0</v>
          </cell>
          <cell r="G747" t="str">
            <v>N/A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/>
          <cell r="M747">
            <v>0</v>
          </cell>
          <cell r="N747" t="str">
            <v>N/A</v>
          </cell>
          <cell r="O747" t="str">
            <v/>
          </cell>
          <cell r="P747"/>
          <cell r="Q747">
            <v>0</v>
          </cell>
        </row>
        <row r="748">
          <cell r="C748" t="str">
            <v>Braintree</v>
          </cell>
          <cell r="D748">
            <v>2006</v>
          </cell>
          <cell r="E748">
            <v>1</v>
          </cell>
          <cell r="F748">
            <v>1</v>
          </cell>
          <cell r="G748" t="str">
            <v>Yes</v>
          </cell>
          <cell r="H748">
            <v>464920.94</v>
          </cell>
          <cell r="I748">
            <v>961.46</v>
          </cell>
          <cell r="J748">
            <v>0</v>
          </cell>
          <cell r="K748">
            <v>463959.48</v>
          </cell>
          <cell r="L748"/>
          <cell r="M748">
            <v>463959.48</v>
          </cell>
          <cell r="N748" t="str">
            <v>FORM SUBMIT</v>
          </cell>
          <cell r="O748">
            <v>39657</v>
          </cell>
          <cell r="P748"/>
          <cell r="Q748">
            <v>463959.48</v>
          </cell>
        </row>
        <row r="749">
          <cell r="C749" t="str">
            <v>Brewster</v>
          </cell>
          <cell r="D749">
            <v>2006</v>
          </cell>
          <cell r="E749">
            <v>3</v>
          </cell>
          <cell r="F749">
            <v>3</v>
          </cell>
          <cell r="G749" t="str">
            <v>Yes</v>
          </cell>
          <cell r="H749">
            <v>601958.97</v>
          </cell>
          <cell r="I749">
            <v>4594.6000000000004</v>
          </cell>
          <cell r="J749">
            <v>0</v>
          </cell>
          <cell r="K749">
            <v>597364.37</v>
          </cell>
          <cell r="L749"/>
          <cell r="M749">
            <v>597364.37</v>
          </cell>
          <cell r="N749" t="str">
            <v>FORM SUBMIT</v>
          </cell>
          <cell r="O749">
            <v>39657</v>
          </cell>
          <cell r="P749"/>
          <cell r="Q749">
            <v>597364.37</v>
          </cell>
        </row>
        <row r="750">
          <cell r="C750" t="str">
            <v>Bridgewater</v>
          </cell>
          <cell r="D750">
            <v>2006</v>
          </cell>
          <cell r="E750">
            <v>2</v>
          </cell>
          <cell r="F750">
            <v>2</v>
          </cell>
          <cell r="G750" t="str">
            <v>Yes</v>
          </cell>
          <cell r="H750">
            <v>363467.04</v>
          </cell>
          <cell r="I750">
            <v>3733.41</v>
          </cell>
          <cell r="J750">
            <v>0</v>
          </cell>
          <cell r="K750">
            <v>359733.63</v>
          </cell>
          <cell r="L750"/>
          <cell r="M750">
            <v>359733.63</v>
          </cell>
          <cell r="N750" t="str">
            <v>FORM SUBMIT</v>
          </cell>
          <cell r="O750">
            <v>39657</v>
          </cell>
          <cell r="P750"/>
          <cell r="Q750">
            <v>359733.63</v>
          </cell>
        </row>
        <row r="751">
          <cell r="C751" t="str">
            <v>Brimfield</v>
          </cell>
          <cell r="D751">
            <v>2006</v>
          </cell>
          <cell r="E751">
            <v>0</v>
          </cell>
          <cell r="F751">
            <v>0</v>
          </cell>
          <cell r="G751" t="str">
            <v>N/A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/>
          <cell r="M751">
            <v>0</v>
          </cell>
          <cell r="N751" t="str">
            <v>N/A</v>
          </cell>
          <cell r="O751" t="str">
            <v/>
          </cell>
          <cell r="P751"/>
          <cell r="Q751">
            <v>0</v>
          </cell>
        </row>
        <row r="752">
          <cell r="C752" t="str">
            <v>Brockton</v>
          </cell>
          <cell r="D752">
            <v>2006</v>
          </cell>
          <cell r="E752">
            <v>0</v>
          </cell>
          <cell r="F752">
            <v>0</v>
          </cell>
          <cell r="G752" t="str">
            <v>N/A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/>
          <cell r="M752">
            <v>0</v>
          </cell>
          <cell r="N752" t="str">
            <v>N/A</v>
          </cell>
          <cell r="O752" t="str">
            <v/>
          </cell>
          <cell r="P752"/>
          <cell r="Q752">
            <v>0</v>
          </cell>
        </row>
        <row r="753">
          <cell r="C753" t="str">
            <v>Brookfield</v>
          </cell>
          <cell r="D753">
            <v>2006</v>
          </cell>
          <cell r="E753">
            <v>0</v>
          </cell>
          <cell r="F753">
            <v>0</v>
          </cell>
          <cell r="G753" t="str">
            <v>N/A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/>
          <cell r="M753">
            <v>0</v>
          </cell>
          <cell r="N753" t="str">
            <v>N/A</v>
          </cell>
          <cell r="O753" t="str">
            <v/>
          </cell>
          <cell r="P753"/>
          <cell r="Q753">
            <v>0</v>
          </cell>
        </row>
        <row r="754">
          <cell r="C754" t="str">
            <v>Brookline</v>
          </cell>
          <cell r="D754">
            <v>2006</v>
          </cell>
          <cell r="E754">
            <v>0</v>
          </cell>
          <cell r="F754">
            <v>0</v>
          </cell>
          <cell r="G754" t="str">
            <v>N/A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/>
          <cell r="M754">
            <v>0</v>
          </cell>
          <cell r="N754" t="str">
            <v>N/A</v>
          </cell>
          <cell r="O754" t="str">
            <v/>
          </cell>
          <cell r="P754"/>
          <cell r="Q754">
            <v>0</v>
          </cell>
        </row>
        <row r="755">
          <cell r="C755" t="str">
            <v>Buckland</v>
          </cell>
          <cell r="D755">
            <v>2006</v>
          </cell>
          <cell r="E755">
            <v>0</v>
          </cell>
          <cell r="F755">
            <v>0</v>
          </cell>
          <cell r="G755" t="str">
            <v>N/A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/>
          <cell r="M755">
            <v>0</v>
          </cell>
          <cell r="N755" t="str">
            <v>N/A</v>
          </cell>
          <cell r="O755" t="str">
            <v/>
          </cell>
          <cell r="P755"/>
          <cell r="Q755">
            <v>0</v>
          </cell>
        </row>
        <row r="756">
          <cell r="C756" t="str">
            <v>Burlington</v>
          </cell>
          <cell r="D756">
            <v>2006</v>
          </cell>
          <cell r="E756">
            <v>0</v>
          </cell>
          <cell r="F756">
            <v>0</v>
          </cell>
          <cell r="G756" t="str">
            <v>N/A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/>
          <cell r="M756">
            <v>0</v>
          </cell>
          <cell r="N756" t="str">
            <v>N/A</v>
          </cell>
          <cell r="O756" t="str">
            <v/>
          </cell>
          <cell r="P756"/>
          <cell r="Q756">
            <v>0</v>
          </cell>
        </row>
        <row r="757">
          <cell r="C757" t="str">
            <v>Cambridge</v>
          </cell>
          <cell r="D757">
            <v>2006</v>
          </cell>
          <cell r="E757">
            <v>3</v>
          </cell>
          <cell r="F757">
            <v>3</v>
          </cell>
          <cell r="G757" t="str">
            <v>Yes</v>
          </cell>
          <cell r="H757">
            <v>6371925</v>
          </cell>
          <cell r="I757">
            <v>422142</v>
          </cell>
          <cell r="J757">
            <v>0</v>
          </cell>
          <cell r="K757">
            <v>5949783</v>
          </cell>
          <cell r="L757"/>
          <cell r="M757">
            <v>5949783</v>
          </cell>
          <cell r="N757" t="str">
            <v>FORM SUBMIT</v>
          </cell>
          <cell r="O757">
            <v>39657</v>
          </cell>
          <cell r="P757"/>
          <cell r="Q757">
            <v>5949783</v>
          </cell>
        </row>
        <row r="758">
          <cell r="C758" t="str">
            <v>Canton</v>
          </cell>
          <cell r="D758">
            <v>2006</v>
          </cell>
          <cell r="E758">
            <v>0</v>
          </cell>
          <cell r="F758">
            <v>0</v>
          </cell>
          <cell r="G758" t="str">
            <v>N/A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/>
          <cell r="M758">
            <v>0</v>
          </cell>
          <cell r="N758" t="str">
            <v>N/A</v>
          </cell>
          <cell r="O758" t="str">
            <v/>
          </cell>
          <cell r="P758"/>
          <cell r="Q758">
            <v>0</v>
          </cell>
        </row>
        <row r="759">
          <cell r="C759" t="str">
            <v>Carlisle</v>
          </cell>
          <cell r="D759">
            <v>2006</v>
          </cell>
          <cell r="E759">
            <v>2</v>
          </cell>
          <cell r="F759">
            <v>2</v>
          </cell>
          <cell r="G759" t="str">
            <v>Yes</v>
          </cell>
          <cell r="H759">
            <v>286957.5</v>
          </cell>
          <cell r="I759">
            <v>4222.8</v>
          </cell>
          <cell r="J759">
            <v>0</v>
          </cell>
          <cell r="K759">
            <v>282734.7</v>
          </cell>
          <cell r="L759"/>
          <cell r="M759">
            <v>282734.7</v>
          </cell>
          <cell r="N759" t="str">
            <v>FORM SUBMIT</v>
          </cell>
          <cell r="O759">
            <v>39657</v>
          </cell>
          <cell r="P759"/>
          <cell r="Q759">
            <v>282734.7</v>
          </cell>
        </row>
        <row r="760">
          <cell r="C760" t="str">
            <v>Carver</v>
          </cell>
          <cell r="D760">
            <v>2006</v>
          </cell>
          <cell r="E760">
            <v>0</v>
          </cell>
          <cell r="F760">
            <v>0</v>
          </cell>
          <cell r="G760" t="str">
            <v>N/A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/>
          <cell r="M760">
            <v>0</v>
          </cell>
          <cell r="N760" t="str">
            <v>N/A</v>
          </cell>
          <cell r="O760" t="str">
            <v/>
          </cell>
          <cell r="P760"/>
          <cell r="Q760">
            <v>0</v>
          </cell>
        </row>
        <row r="761">
          <cell r="C761" t="str">
            <v>Charlemont</v>
          </cell>
          <cell r="D761">
            <v>2006</v>
          </cell>
          <cell r="E761">
            <v>0</v>
          </cell>
          <cell r="F761">
            <v>0</v>
          </cell>
          <cell r="G761" t="str">
            <v>N/A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/>
          <cell r="M761">
            <v>0</v>
          </cell>
          <cell r="N761" t="str">
            <v>N/A</v>
          </cell>
          <cell r="O761" t="str">
            <v/>
          </cell>
          <cell r="P761"/>
          <cell r="Q761">
            <v>0</v>
          </cell>
        </row>
        <row r="762">
          <cell r="C762" t="str">
            <v>Charlton</v>
          </cell>
          <cell r="D762">
            <v>2006</v>
          </cell>
          <cell r="E762">
            <v>0</v>
          </cell>
          <cell r="F762">
            <v>0</v>
          </cell>
          <cell r="G762" t="str">
            <v>N/A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/>
          <cell r="M762">
            <v>0</v>
          </cell>
          <cell r="N762" t="str">
            <v>N/A</v>
          </cell>
          <cell r="O762" t="str">
            <v/>
          </cell>
          <cell r="P762"/>
          <cell r="Q762">
            <v>0</v>
          </cell>
        </row>
        <row r="763">
          <cell r="C763" t="str">
            <v>Chatham</v>
          </cell>
          <cell r="D763">
            <v>2006</v>
          </cell>
          <cell r="E763">
            <v>3</v>
          </cell>
          <cell r="F763">
            <v>3</v>
          </cell>
          <cell r="G763" t="str">
            <v>Yes</v>
          </cell>
          <cell r="H763">
            <v>567453.24</v>
          </cell>
          <cell r="I763">
            <v>3836.14</v>
          </cell>
          <cell r="J763">
            <v>0</v>
          </cell>
          <cell r="K763">
            <v>563617.1</v>
          </cell>
          <cell r="L763"/>
          <cell r="M763">
            <v>563617.1</v>
          </cell>
          <cell r="N763" t="str">
            <v>FORM SUBMIT</v>
          </cell>
          <cell r="O763">
            <v>39657</v>
          </cell>
          <cell r="P763"/>
          <cell r="Q763">
            <v>563617.1</v>
          </cell>
        </row>
        <row r="764">
          <cell r="C764" t="str">
            <v>Chelmsford</v>
          </cell>
          <cell r="D764">
            <v>2006</v>
          </cell>
          <cell r="E764">
            <v>0.5</v>
          </cell>
          <cell r="F764">
            <v>1.5</v>
          </cell>
          <cell r="G764" t="str">
            <v>No</v>
          </cell>
          <cell r="H764">
            <v>222751.76</v>
          </cell>
          <cell r="I764">
            <v>2187.96</v>
          </cell>
          <cell r="J764">
            <v>0</v>
          </cell>
          <cell r="K764">
            <v>220563.80000000002</v>
          </cell>
          <cell r="L764"/>
          <cell r="M764">
            <v>220563.80000000002</v>
          </cell>
          <cell r="N764" t="str">
            <v>FORM SUBMIT</v>
          </cell>
          <cell r="O764">
            <v>39657</v>
          </cell>
          <cell r="P764"/>
          <cell r="Q764">
            <v>220563.80000000002</v>
          </cell>
        </row>
        <row r="765">
          <cell r="C765" t="str">
            <v>Chelsea</v>
          </cell>
          <cell r="D765">
            <v>2006</v>
          </cell>
          <cell r="E765">
            <v>0</v>
          </cell>
          <cell r="F765">
            <v>0</v>
          </cell>
          <cell r="G765" t="str">
            <v>N/A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/>
          <cell r="M765">
            <v>0</v>
          </cell>
          <cell r="N765" t="str">
            <v>N/A</v>
          </cell>
          <cell r="O765" t="str">
            <v/>
          </cell>
          <cell r="P765"/>
          <cell r="Q765">
            <v>0</v>
          </cell>
        </row>
        <row r="766">
          <cell r="C766" t="str">
            <v>Cheshire</v>
          </cell>
          <cell r="D766">
            <v>2006</v>
          </cell>
          <cell r="E766">
            <v>0</v>
          </cell>
          <cell r="F766">
            <v>0</v>
          </cell>
          <cell r="G766" t="str">
            <v>N/A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/>
          <cell r="M766">
            <v>0</v>
          </cell>
          <cell r="N766" t="str">
            <v>N/A</v>
          </cell>
          <cell r="O766" t="str">
            <v/>
          </cell>
          <cell r="P766"/>
          <cell r="Q766">
            <v>0</v>
          </cell>
        </row>
        <row r="767">
          <cell r="C767" t="str">
            <v>Chester</v>
          </cell>
          <cell r="D767">
            <v>2006</v>
          </cell>
          <cell r="E767">
            <v>0</v>
          </cell>
          <cell r="F767">
            <v>0</v>
          </cell>
          <cell r="G767" t="str">
            <v>N/A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/>
          <cell r="M767">
            <v>0</v>
          </cell>
          <cell r="N767" t="str">
            <v>N/A</v>
          </cell>
          <cell r="O767" t="str">
            <v/>
          </cell>
          <cell r="P767"/>
          <cell r="Q767">
            <v>0</v>
          </cell>
        </row>
        <row r="768">
          <cell r="C768" t="str">
            <v>Chesterfield</v>
          </cell>
          <cell r="D768">
            <v>2006</v>
          </cell>
          <cell r="E768">
            <v>0</v>
          </cell>
          <cell r="F768">
            <v>0</v>
          </cell>
          <cell r="G768" t="str">
            <v>N/A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/>
          <cell r="M768">
            <v>0</v>
          </cell>
          <cell r="N768" t="str">
            <v>N/A</v>
          </cell>
          <cell r="O768" t="str">
            <v/>
          </cell>
          <cell r="P768"/>
          <cell r="Q768">
            <v>0</v>
          </cell>
        </row>
        <row r="769">
          <cell r="C769" t="str">
            <v>Chicopee</v>
          </cell>
          <cell r="D769">
            <v>2006</v>
          </cell>
          <cell r="E769">
            <v>0</v>
          </cell>
          <cell r="F769">
            <v>0</v>
          </cell>
          <cell r="G769" t="str">
            <v>N/A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/>
          <cell r="M769">
            <v>0</v>
          </cell>
          <cell r="N769" t="str">
            <v>N/A</v>
          </cell>
          <cell r="O769" t="str">
            <v/>
          </cell>
          <cell r="P769"/>
          <cell r="Q769">
            <v>0</v>
          </cell>
        </row>
        <row r="770">
          <cell r="C770" t="str">
            <v>Chilmark</v>
          </cell>
          <cell r="D770">
            <v>2006</v>
          </cell>
          <cell r="E770">
            <v>3</v>
          </cell>
          <cell r="F770">
            <v>3</v>
          </cell>
          <cell r="G770" t="str">
            <v>Yes</v>
          </cell>
          <cell r="H770">
            <v>142349.04999999999</v>
          </cell>
          <cell r="I770">
            <v>1270.96</v>
          </cell>
          <cell r="J770">
            <v>0</v>
          </cell>
          <cell r="K770">
            <v>141078.09</v>
          </cell>
          <cell r="L770"/>
          <cell r="M770">
            <v>141078.09</v>
          </cell>
          <cell r="N770" t="str">
            <v>FORM SUBMIT</v>
          </cell>
          <cell r="O770">
            <v>39657</v>
          </cell>
          <cell r="P770"/>
          <cell r="Q770">
            <v>141078.09</v>
          </cell>
        </row>
        <row r="771">
          <cell r="C771" t="str">
            <v>Clarksburg</v>
          </cell>
          <cell r="D771">
            <v>2006</v>
          </cell>
          <cell r="E771">
            <v>0</v>
          </cell>
          <cell r="F771">
            <v>0</v>
          </cell>
          <cell r="G771" t="str">
            <v>N/A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/>
          <cell r="M771">
            <v>0</v>
          </cell>
          <cell r="N771" t="str">
            <v>N/A</v>
          </cell>
          <cell r="O771" t="str">
            <v/>
          </cell>
          <cell r="P771"/>
          <cell r="Q771">
            <v>0</v>
          </cell>
        </row>
        <row r="772">
          <cell r="C772" t="str">
            <v>Clinton</v>
          </cell>
          <cell r="D772">
            <v>2006</v>
          </cell>
          <cell r="E772">
            <v>0</v>
          </cell>
          <cell r="F772">
            <v>0</v>
          </cell>
          <cell r="G772" t="str">
            <v>N/A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/>
          <cell r="M772">
            <v>0</v>
          </cell>
          <cell r="N772" t="str">
            <v>N/A</v>
          </cell>
          <cell r="O772" t="str">
            <v/>
          </cell>
          <cell r="P772"/>
          <cell r="Q772">
            <v>0</v>
          </cell>
        </row>
        <row r="773">
          <cell r="C773" t="str">
            <v>Cohasset</v>
          </cell>
          <cell r="D773">
            <v>2006</v>
          </cell>
          <cell r="E773">
            <v>1.5</v>
          </cell>
          <cell r="F773">
            <v>1.5</v>
          </cell>
          <cell r="G773" t="str">
            <v>Yes</v>
          </cell>
          <cell r="H773">
            <v>306054.09999999998</v>
          </cell>
          <cell r="I773">
            <v>2649.35</v>
          </cell>
          <cell r="J773">
            <v>0</v>
          </cell>
          <cell r="K773">
            <v>303404.75</v>
          </cell>
          <cell r="L773"/>
          <cell r="M773">
            <v>303404.75</v>
          </cell>
          <cell r="N773" t="str">
            <v>FORM SUBMIT</v>
          </cell>
          <cell r="O773">
            <v>39657</v>
          </cell>
          <cell r="P773"/>
          <cell r="Q773">
            <v>303404.75</v>
          </cell>
        </row>
        <row r="774">
          <cell r="C774" t="str">
            <v>Colrain</v>
          </cell>
          <cell r="D774">
            <v>2006</v>
          </cell>
          <cell r="E774">
            <v>0</v>
          </cell>
          <cell r="F774">
            <v>0</v>
          </cell>
          <cell r="G774" t="str">
            <v>N/A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/>
          <cell r="M774">
            <v>0</v>
          </cell>
          <cell r="N774" t="str">
            <v>N/A</v>
          </cell>
          <cell r="O774" t="str">
            <v/>
          </cell>
          <cell r="P774"/>
          <cell r="Q774">
            <v>0</v>
          </cell>
        </row>
        <row r="775">
          <cell r="C775" t="str">
            <v>Concord</v>
          </cell>
          <cell r="D775">
            <v>2006</v>
          </cell>
          <cell r="E775">
            <v>1.5</v>
          </cell>
          <cell r="F775">
            <v>1.5</v>
          </cell>
          <cell r="G775" t="str">
            <v>Yes</v>
          </cell>
          <cell r="H775">
            <v>706488.54</v>
          </cell>
          <cell r="I775">
            <v>8693.6200000000008</v>
          </cell>
          <cell r="J775">
            <v>0</v>
          </cell>
          <cell r="K775">
            <v>697794.92</v>
          </cell>
          <cell r="L775"/>
          <cell r="M775">
            <v>697794.92</v>
          </cell>
          <cell r="N775" t="str">
            <v>FORM SUBMIT</v>
          </cell>
          <cell r="O775">
            <v>39657</v>
          </cell>
          <cell r="P775"/>
          <cell r="Q775">
            <v>697794.92</v>
          </cell>
        </row>
        <row r="776">
          <cell r="C776" t="str">
            <v>Conway</v>
          </cell>
          <cell r="D776">
            <v>2006</v>
          </cell>
          <cell r="E776">
            <v>1.5</v>
          </cell>
          <cell r="F776">
            <v>3</v>
          </cell>
          <cell r="G776" t="str">
            <v>No</v>
          </cell>
          <cell r="H776">
            <v>44251.3</v>
          </cell>
          <cell r="I776">
            <v>171.65</v>
          </cell>
          <cell r="J776">
            <v>0</v>
          </cell>
          <cell r="K776">
            <v>44079.65</v>
          </cell>
          <cell r="L776"/>
          <cell r="M776">
            <v>44079.65</v>
          </cell>
          <cell r="N776" t="str">
            <v>FORM SUBMIT</v>
          </cell>
          <cell r="O776">
            <v>39657</v>
          </cell>
          <cell r="P776"/>
          <cell r="Q776">
            <v>44079.65</v>
          </cell>
        </row>
        <row r="777">
          <cell r="C777" t="str">
            <v>Cummington</v>
          </cell>
          <cell r="D777">
            <v>2006</v>
          </cell>
          <cell r="E777">
            <v>0</v>
          </cell>
          <cell r="F777">
            <v>0</v>
          </cell>
          <cell r="G777" t="str">
            <v>N/A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/>
          <cell r="M777">
            <v>0</v>
          </cell>
          <cell r="N777" t="str">
            <v>N/A</v>
          </cell>
          <cell r="O777" t="str">
            <v/>
          </cell>
          <cell r="P777"/>
          <cell r="Q777">
            <v>0</v>
          </cell>
        </row>
        <row r="778">
          <cell r="C778" t="str">
            <v>Dalton</v>
          </cell>
          <cell r="D778">
            <v>2006</v>
          </cell>
          <cell r="E778">
            <v>0</v>
          </cell>
          <cell r="F778">
            <v>0</v>
          </cell>
          <cell r="G778" t="str">
            <v>N/A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/>
          <cell r="M778">
            <v>0</v>
          </cell>
          <cell r="N778" t="str">
            <v>N/A</v>
          </cell>
          <cell r="O778" t="str">
            <v/>
          </cell>
          <cell r="P778"/>
          <cell r="Q778">
            <v>0</v>
          </cell>
        </row>
        <row r="779">
          <cell r="C779" t="str">
            <v>Danvers</v>
          </cell>
          <cell r="D779">
            <v>2006</v>
          </cell>
          <cell r="E779">
            <v>0</v>
          </cell>
          <cell r="F779">
            <v>0</v>
          </cell>
          <cell r="G779" t="str">
            <v>N/A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/>
          <cell r="M779">
            <v>0</v>
          </cell>
          <cell r="N779" t="str">
            <v>N/A</v>
          </cell>
          <cell r="O779" t="str">
            <v/>
          </cell>
          <cell r="P779"/>
          <cell r="Q779">
            <v>0</v>
          </cell>
        </row>
        <row r="780">
          <cell r="C780" t="str">
            <v>Dartmouth</v>
          </cell>
          <cell r="D780">
            <v>2006</v>
          </cell>
          <cell r="E780">
            <v>1.5</v>
          </cell>
          <cell r="F780">
            <v>1.5</v>
          </cell>
          <cell r="G780" t="str">
            <v>Yes</v>
          </cell>
          <cell r="H780">
            <v>418282.3</v>
          </cell>
          <cell r="I780">
            <v>3102.54</v>
          </cell>
          <cell r="J780">
            <v>0</v>
          </cell>
          <cell r="K780">
            <v>415179.76</v>
          </cell>
          <cell r="L780"/>
          <cell r="M780">
            <v>415179.76</v>
          </cell>
          <cell r="N780" t="str">
            <v>FORM SUBMIT</v>
          </cell>
          <cell r="O780">
            <v>39657</v>
          </cell>
          <cell r="P780"/>
          <cell r="Q780">
            <v>415179.76</v>
          </cell>
        </row>
        <row r="781">
          <cell r="C781" t="str">
            <v>Dedham</v>
          </cell>
          <cell r="D781">
            <v>2006</v>
          </cell>
          <cell r="E781">
            <v>0</v>
          </cell>
          <cell r="F781">
            <v>0</v>
          </cell>
          <cell r="G781" t="str">
            <v>N/A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/>
          <cell r="M781">
            <v>0</v>
          </cell>
          <cell r="N781" t="str">
            <v>N/A</v>
          </cell>
          <cell r="O781" t="str">
            <v/>
          </cell>
          <cell r="P781"/>
          <cell r="Q781">
            <v>0</v>
          </cell>
        </row>
        <row r="782">
          <cell r="C782" t="str">
            <v>Deerfield</v>
          </cell>
          <cell r="D782">
            <v>2006</v>
          </cell>
          <cell r="E782">
            <v>0</v>
          </cell>
          <cell r="F782">
            <v>0</v>
          </cell>
          <cell r="G782" t="str">
            <v>N/A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/>
          <cell r="M782">
            <v>0</v>
          </cell>
          <cell r="N782" t="str">
            <v>N/A</v>
          </cell>
          <cell r="O782" t="str">
            <v/>
          </cell>
          <cell r="P782"/>
          <cell r="Q782">
            <v>0</v>
          </cell>
        </row>
        <row r="783">
          <cell r="C783" t="str">
            <v>Dennis</v>
          </cell>
          <cell r="D783">
            <v>2006</v>
          </cell>
          <cell r="E783">
            <v>3</v>
          </cell>
          <cell r="F783">
            <v>3</v>
          </cell>
          <cell r="G783" t="str">
            <v>Yes</v>
          </cell>
          <cell r="H783">
            <v>791036.73</v>
          </cell>
          <cell r="I783">
            <v>5184.3599999999997</v>
          </cell>
          <cell r="J783">
            <v>0</v>
          </cell>
          <cell r="K783">
            <v>785852.37</v>
          </cell>
          <cell r="L783"/>
          <cell r="M783">
            <v>785852.37</v>
          </cell>
          <cell r="N783" t="str">
            <v>FORM SUBMIT</v>
          </cell>
          <cell r="O783">
            <v>39657</v>
          </cell>
          <cell r="P783"/>
          <cell r="Q783">
            <v>785852.37</v>
          </cell>
        </row>
        <row r="784">
          <cell r="C784" t="str">
            <v>Dighton</v>
          </cell>
          <cell r="D784">
            <v>2006</v>
          </cell>
          <cell r="E784">
            <v>0</v>
          </cell>
          <cell r="F784">
            <v>0</v>
          </cell>
          <cell r="G784" t="str">
            <v>N/A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/>
          <cell r="M784">
            <v>0</v>
          </cell>
          <cell r="N784" t="str">
            <v>N/A</v>
          </cell>
          <cell r="O784" t="str">
            <v/>
          </cell>
          <cell r="P784"/>
          <cell r="Q784">
            <v>0</v>
          </cell>
        </row>
        <row r="785">
          <cell r="C785" t="str">
            <v>Douglas</v>
          </cell>
          <cell r="D785">
            <v>2006</v>
          </cell>
          <cell r="E785">
            <v>0</v>
          </cell>
          <cell r="F785">
            <v>0</v>
          </cell>
          <cell r="G785" t="str">
            <v>N/A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/>
          <cell r="M785">
            <v>0</v>
          </cell>
          <cell r="N785" t="str">
            <v>N/A</v>
          </cell>
          <cell r="O785" t="str">
            <v/>
          </cell>
          <cell r="P785"/>
          <cell r="Q785">
            <v>0</v>
          </cell>
        </row>
        <row r="786">
          <cell r="C786" t="str">
            <v>Dover</v>
          </cell>
          <cell r="D786">
            <v>2006</v>
          </cell>
          <cell r="E786">
            <v>0</v>
          </cell>
          <cell r="F786">
            <v>0</v>
          </cell>
          <cell r="G786" t="str">
            <v>N/A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/>
          <cell r="M786">
            <v>0</v>
          </cell>
          <cell r="N786" t="str">
            <v>N/A</v>
          </cell>
          <cell r="O786" t="str">
            <v/>
          </cell>
          <cell r="P786"/>
          <cell r="Q786">
            <v>0</v>
          </cell>
        </row>
        <row r="787">
          <cell r="C787" t="str">
            <v>Dracut</v>
          </cell>
          <cell r="D787">
            <v>2006</v>
          </cell>
          <cell r="E787">
            <v>2</v>
          </cell>
          <cell r="F787">
            <v>2</v>
          </cell>
          <cell r="G787" t="str">
            <v>Yes</v>
          </cell>
          <cell r="H787">
            <v>569759.78</v>
          </cell>
          <cell r="I787">
            <v>5748.33</v>
          </cell>
          <cell r="J787">
            <v>0</v>
          </cell>
          <cell r="K787">
            <v>564011.45000000007</v>
          </cell>
          <cell r="L787"/>
          <cell r="M787">
            <v>564011.45000000007</v>
          </cell>
          <cell r="N787" t="str">
            <v>FORM SUBMIT</v>
          </cell>
          <cell r="O787">
            <v>39657</v>
          </cell>
          <cell r="P787"/>
          <cell r="Q787">
            <v>564011.45000000007</v>
          </cell>
        </row>
        <row r="788">
          <cell r="C788" t="str">
            <v>Dudley</v>
          </cell>
          <cell r="D788">
            <v>2006</v>
          </cell>
          <cell r="E788">
            <v>0</v>
          </cell>
          <cell r="F788">
            <v>0</v>
          </cell>
          <cell r="G788" t="str">
            <v>N/A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/>
          <cell r="M788">
            <v>0</v>
          </cell>
          <cell r="N788" t="str">
            <v>N/A</v>
          </cell>
          <cell r="O788" t="str">
            <v/>
          </cell>
          <cell r="P788"/>
          <cell r="Q788">
            <v>0</v>
          </cell>
        </row>
        <row r="789">
          <cell r="C789" t="str">
            <v>Dunstable</v>
          </cell>
          <cell r="D789">
            <v>2006</v>
          </cell>
          <cell r="E789">
            <v>0</v>
          </cell>
          <cell r="F789">
            <v>0</v>
          </cell>
          <cell r="G789" t="str">
            <v>N/A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/>
          <cell r="M789">
            <v>0</v>
          </cell>
          <cell r="N789" t="str">
            <v>N/A</v>
          </cell>
          <cell r="O789" t="str">
            <v/>
          </cell>
          <cell r="P789"/>
          <cell r="Q789">
            <v>0</v>
          </cell>
        </row>
        <row r="790">
          <cell r="C790" t="str">
            <v>Duxbury</v>
          </cell>
          <cell r="D790">
            <v>2006</v>
          </cell>
          <cell r="E790">
            <v>3</v>
          </cell>
          <cell r="F790">
            <v>1</v>
          </cell>
          <cell r="G790" t="str">
            <v>No</v>
          </cell>
          <cell r="H790">
            <v>1053915.22</v>
          </cell>
          <cell r="I790">
            <v>30848.63</v>
          </cell>
          <cell r="J790">
            <v>0</v>
          </cell>
          <cell r="K790">
            <v>1023066.59</v>
          </cell>
          <cell r="L790"/>
          <cell r="M790">
            <v>1023066.59</v>
          </cell>
          <cell r="N790" t="str">
            <v>FORM SUBMIT</v>
          </cell>
          <cell r="O790">
            <v>39657</v>
          </cell>
          <cell r="P790"/>
          <cell r="Q790">
            <v>1023066.59</v>
          </cell>
        </row>
        <row r="791">
          <cell r="C791" t="str">
            <v>East Bridgewater</v>
          </cell>
          <cell r="D791">
            <v>2006</v>
          </cell>
          <cell r="E791">
            <v>0</v>
          </cell>
          <cell r="F791">
            <v>0</v>
          </cell>
          <cell r="G791" t="str">
            <v>N/A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/>
          <cell r="M791">
            <v>0</v>
          </cell>
          <cell r="N791" t="str">
            <v>N/A</v>
          </cell>
          <cell r="O791" t="str">
            <v/>
          </cell>
          <cell r="P791"/>
          <cell r="Q791">
            <v>0</v>
          </cell>
        </row>
        <row r="792">
          <cell r="C792" t="str">
            <v>East Brookfield</v>
          </cell>
          <cell r="D792">
            <v>2006</v>
          </cell>
          <cell r="E792">
            <v>0</v>
          </cell>
          <cell r="F792">
            <v>0</v>
          </cell>
          <cell r="G792" t="str">
            <v>N/A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/>
          <cell r="M792">
            <v>0</v>
          </cell>
          <cell r="N792" t="str">
            <v>N/A</v>
          </cell>
          <cell r="O792" t="str">
            <v/>
          </cell>
          <cell r="P792"/>
          <cell r="Q792">
            <v>0</v>
          </cell>
        </row>
        <row r="793">
          <cell r="C793" t="str">
            <v>East Longmeadow</v>
          </cell>
          <cell r="D793">
            <v>2006</v>
          </cell>
          <cell r="E793">
            <v>0</v>
          </cell>
          <cell r="F793">
            <v>0</v>
          </cell>
          <cell r="G793" t="str">
            <v>N/A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/>
          <cell r="M793">
            <v>0</v>
          </cell>
          <cell r="N793" t="str">
            <v>N/A</v>
          </cell>
          <cell r="O793" t="str">
            <v/>
          </cell>
          <cell r="P793"/>
          <cell r="Q793">
            <v>0</v>
          </cell>
        </row>
        <row r="794">
          <cell r="C794" t="str">
            <v>Eastham</v>
          </cell>
          <cell r="D794">
            <v>2006</v>
          </cell>
          <cell r="E794">
            <v>3</v>
          </cell>
          <cell r="F794">
            <v>3</v>
          </cell>
          <cell r="G794" t="str">
            <v>Yes</v>
          </cell>
          <cell r="H794">
            <v>401274.39</v>
          </cell>
          <cell r="I794">
            <v>3076.42</v>
          </cell>
          <cell r="J794">
            <v>0</v>
          </cell>
          <cell r="K794">
            <v>398197.97000000003</v>
          </cell>
          <cell r="L794"/>
          <cell r="M794">
            <v>398197.97000000003</v>
          </cell>
          <cell r="N794" t="str">
            <v>FORM SUBMIT</v>
          </cell>
          <cell r="O794">
            <v>39657</v>
          </cell>
          <cell r="P794"/>
          <cell r="Q794">
            <v>398197.97000000003</v>
          </cell>
        </row>
        <row r="795">
          <cell r="C795" t="str">
            <v>Easthampton</v>
          </cell>
          <cell r="D795">
            <v>2006</v>
          </cell>
          <cell r="E795">
            <v>3</v>
          </cell>
          <cell r="F795">
            <v>3</v>
          </cell>
          <cell r="G795" t="str">
            <v>Yes</v>
          </cell>
          <cell r="H795">
            <v>236852.65</v>
          </cell>
          <cell r="I795">
            <v>406.53</v>
          </cell>
          <cell r="J795">
            <v>0</v>
          </cell>
          <cell r="K795">
            <v>236446.12</v>
          </cell>
          <cell r="L795"/>
          <cell r="M795">
            <v>236446.12</v>
          </cell>
          <cell r="N795" t="str">
            <v>FORM SUBMIT</v>
          </cell>
          <cell r="O795">
            <v>39657</v>
          </cell>
          <cell r="P795"/>
          <cell r="Q795">
            <v>236446.12</v>
          </cell>
        </row>
        <row r="796">
          <cell r="C796" t="str">
            <v>Easton</v>
          </cell>
          <cell r="D796">
            <v>2006</v>
          </cell>
          <cell r="E796">
            <v>3</v>
          </cell>
          <cell r="F796">
            <v>3</v>
          </cell>
          <cell r="G796" t="str">
            <v>Yes</v>
          </cell>
          <cell r="H796">
            <v>694386.36</v>
          </cell>
          <cell r="I796">
            <v>447.91</v>
          </cell>
          <cell r="J796">
            <v>0</v>
          </cell>
          <cell r="K796">
            <v>693938.45</v>
          </cell>
          <cell r="L796"/>
          <cell r="M796">
            <v>693938.45</v>
          </cell>
          <cell r="N796" t="str">
            <v>FORM SUBMIT</v>
          </cell>
          <cell r="O796">
            <v>39657</v>
          </cell>
          <cell r="P796"/>
          <cell r="Q796">
            <v>693938.45</v>
          </cell>
        </row>
        <row r="797">
          <cell r="C797" t="str">
            <v>Edgartown</v>
          </cell>
          <cell r="D797">
            <v>2006</v>
          </cell>
          <cell r="E797">
            <v>3</v>
          </cell>
          <cell r="F797">
            <v>3</v>
          </cell>
          <cell r="G797" t="str">
            <v>Yes</v>
          </cell>
          <cell r="H797">
            <v>488106.18</v>
          </cell>
          <cell r="I797">
            <v>1852.99</v>
          </cell>
          <cell r="J797">
            <v>0</v>
          </cell>
          <cell r="K797">
            <v>486253.19</v>
          </cell>
          <cell r="L797"/>
          <cell r="M797">
            <v>486253.19</v>
          </cell>
          <cell r="N797" t="str">
            <v>FORM SUBMIT</v>
          </cell>
          <cell r="O797">
            <v>39657</v>
          </cell>
          <cell r="P797"/>
          <cell r="Q797">
            <v>486253.19</v>
          </cell>
        </row>
        <row r="798">
          <cell r="C798" t="str">
            <v>Egremont</v>
          </cell>
          <cell r="D798">
            <v>2006</v>
          </cell>
          <cell r="E798">
            <v>0</v>
          </cell>
          <cell r="F798">
            <v>0</v>
          </cell>
          <cell r="G798" t="str">
            <v>N/A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/>
          <cell r="M798">
            <v>0</v>
          </cell>
          <cell r="N798" t="str">
            <v>N/A</v>
          </cell>
          <cell r="O798" t="str">
            <v/>
          </cell>
          <cell r="P798"/>
          <cell r="Q798">
            <v>0</v>
          </cell>
        </row>
        <row r="799">
          <cell r="C799" t="str">
            <v>Erving</v>
          </cell>
          <cell r="D799">
            <v>2006</v>
          </cell>
          <cell r="E799">
            <v>0</v>
          </cell>
          <cell r="F799">
            <v>0</v>
          </cell>
          <cell r="G799" t="str">
            <v>N/A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/>
          <cell r="M799">
            <v>0</v>
          </cell>
          <cell r="N799" t="str">
            <v>N/A</v>
          </cell>
          <cell r="O799" t="str">
            <v/>
          </cell>
          <cell r="P799"/>
          <cell r="Q799">
            <v>0</v>
          </cell>
        </row>
        <row r="800">
          <cell r="C800" t="str">
            <v>Essex</v>
          </cell>
          <cell r="D800">
            <v>2006</v>
          </cell>
          <cell r="E800">
            <v>0</v>
          </cell>
          <cell r="F800">
            <v>0</v>
          </cell>
          <cell r="G800" t="str">
            <v>N/A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/>
          <cell r="M800">
            <v>0</v>
          </cell>
          <cell r="N800" t="str">
            <v>N/A</v>
          </cell>
          <cell r="O800" t="str">
            <v/>
          </cell>
          <cell r="P800"/>
          <cell r="Q800">
            <v>0</v>
          </cell>
        </row>
        <row r="801">
          <cell r="C801" t="str">
            <v>Everett</v>
          </cell>
          <cell r="D801">
            <v>2006</v>
          </cell>
          <cell r="E801">
            <v>0</v>
          </cell>
          <cell r="F801">
            <v>0</v>
          </cell>
          <cell r="G801" t="str">
            <v>N/A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/>
          <cell r="M801">
            <v>0</v>
          </cell>
          <cell r="N801" t="str">
            <v>N/A</v>
          </cell>
          <cell r="O801" t="str">
            <v/>
          </cell>
          <cell r="P801"/>
          <cell r="Q801">
            <v>0</v>
          </cell>
        </row>
        <row r="802">
          <cell r="C802" t="str">
            <v>Fairhaven</v>
          </cell>
          <cell r="D802">
            <v>2006</v>
          </cell>
          <cell r="E802">
            <v>2</v>
          </cell>
          <cell r="F802">
            <v>2</v>
          </cell>
          <cell r="G802" t="str">
            <v>Yes</v>
          </cell>
          <cell r="H802">
            <v>250131.01</v>
          </cell>
          <cell r="I802">
            <v>2953.57</v>
          </cell>
          <cell r="J802">
            <v>0</v>
          </cell>
          <cell r="K802">
            <v>247177.44</v>
          </cell>
          <cell r="L802"/>
          <cell r="M802">
            <v>247177.44</v>
          </cell>
          <cell r="N802" t="str">
            <v>FORM SUBMIT</v>
          </cell>
          <cell r="O802">
            <v>39657</v>
          </cell>
          <cell r="P802"/>
          <cell r="Q802">
            <v>247177.44</v>
          </cell>
        </row>
        <row r="803">
          <cell r="C803" t="str">
            <v>Fall River</v>
          </cell>
          <cell r="D803">
            <v>2006</v>
          </cell>
          <cell r="E803">
            <v>0</v>
          </cell>
          <cell r="F803">
            <v>0</v>
          </cell>
          <cell r="G803" t="str">
            <v>N/A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/>
          <cell r="M803">
            <v>0</v>
          </cell>
          <cell r="N803" t="str">
            <v>N/A</v>
          </cell>
          <cell r="O803" t="str">
            <v/>
          </cell>
          <cell r="P803"/>
          <cell r="Q803">
            <v>0</v>
          </cell>
        </row>
        <row r="804">
          <cell r="C804" t="str">
            <v>Falmouth</v>
          </cell>
          <cell r="D804">
            <v>2006</v>
          </cell>
          <cell r="E804">
            <v>3</v>
          </cell>
          <cell r="F804">
            <v>3</v>
          </cell>
          <cell r="G804" t="str">
            <v>Yes</v>
          </cell>
          <cell r="H804">
            <v>1818104.92</v>
          </cell>
          <cell r="I804">
            <v>2520.9</v>
          </cell>
          <cell r="J804">
            <v>0</v>
          </cell>
          <cell r="K804">
            <v>1815584.02</v>
          </cell>
          <cell r="L804"/>
          <cell r="M804">
            <v>1815584.02</v>
          </cell>
          <cell r="N804" t="str">
            <v>FORM SUBMIT</v>
          </cell>
          <cell r="O804">
            <v>39657</v>
          </cell>
          <cell r="P804"/>
          <cell r="Q804">
            <v>1815584.02</v>
          </cell>
        </row>
        <row r="805">
          <cell r="C805" t="str">
            <v>Fitchburg</v>
          </cell>
          <cell r="D805">
            <v>2006</v>
          </cell>
          <cell r="E805">
            <v>0</v>
          </cell>
          <cell r="F805">
            <v>0</v>
          </cell>
          <cell r="G805" t="str">
            <v>N/A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/>
          <cell r="M805">
            <v>0</v>
          </cell>
          <cell r="N805" t="str">
            <v>N/A</v>
          </cell>
          <cell r="O805" t="str">
            <v/>
          </cell>
          <cell r="P805"/>
          <cell r="Q805">
            <v>0</v>
          </cell>
        </row>
        <row r="806">
          <cell r="C806" t="str">
            <v>Florida</v>
          </cell>
          <cell r="D806">
            <v>2006</v>
          </cell>
          <cell r="E806">
            <v>0</v>
          </cell>
          <cell r="F806">
            <v>0</v>
          </cell>
          <cell r="G806" t="str">
            <v>N/A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/>
          <cell r="M806">
            <v>0</v>
          </cell>
          <cell r="N806" t="str">
            <v>N/A</v>
          </cell>
          <cell r="O806" t="str">
            <v/>
          </cell>
          <cell r="P806"/>
          <cell r="Q806">
            <v>0</v>
          </cell>
        </row>
        <row r="807">
          <cell r="C807" t="str">
            <v>Foxborough</v>
          </cell>
          <cell r="D807">
            <v>2006</v>
          </cell>
          <cell r="E807">
            <v>0</v>
          </cell>
          <cell r="F807">
            <v>0</v>
          </cell>
          <cell r="G807" t="str">
            <v>N/A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/>
          <cell r="M807">
            <v>0</v>
          </cell>
          <cell r="N807" t="str">
            <v>N/A</v>
          </cell>
          <cell r="O807" t="str">
            <v/>
          </cell>
          <cell r="P807"/>
          <cell r="Q807">
            <v>0</v>
          </cell>
        </row>
        <row r="808">
          <cell r="C808" t="str">
            <v>Framingham</v>
          </cell>
          <cell r="D808">
            <v>2006</v>
          </cell>
          <cell r="E808">
            <v>0</v>
          </cell>
          <cell r="F808">
            <v>0</v>
          </cell>
          <cell r="G808" t="str">
            <v>N/A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/>
          <cell r="M808">
            <v>0</v>
          </cell>
          <cell r="N808" t="str">
            <v>N/A</v>
          </cell>
          <cell r="O808" t="str">
            <v/>
          </cell>
          <cell r="P808"/>
          <cell r="Q808">
            <v>0</v>
          </cell>
        </row>
        <row r="809">
          <cell r="C809" t="str">
            <v>Franklin</v>
          </cell>
          <cell r="D809">
            <v>2006</v>
          </cell>
          <cell r="E809">
            <v>0</v>
          </cell>
          <cell r="F809">
            <v>0</v>
          </cell>
          <cell r="G809" t="str">
            <v>N/A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/>
          <cell r="M809">
            <v>0</v>
          </cell>
          <cell r="N809" t="str">
            <v>N/A</v>
          </cell>
          <cell r="O809" t="str">
            <v/>
          </cell>
          <cell r="P809"/>
          <cell r="Q809">
            <v>0</v>
          </cell>
        </row>
        <row r="810">
          <cell r="C810" t="str">
            <v>Freetown</v>
          </cell>
          <cell r="D810">
            <v>2006</v>
          </cell>
          <cell r="E810">
            <v>0</v>
          </cell>
          <cell r="F810">
            <v>0</v>
          </cell>
          <cell r="G810" t="str">
            <v>N/A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/>
          <cell r="M810">
            <v>0</v>
          </cell>
          <cell r="N810" t="str">
            <v>N/A</v>
          </cell>
          <cell r="O810" t="str">
            <v/>
          </cell>
          <cell r="P810"/>
          <cell r="Q810">
            <v>0</v>
          </cell>
        </row>
        <row r="811">
          <cell r="C811" t="str">
            <v>Gardner</v>
          </cell>
          <cell r="D811">
            <v>2006</v>
          </cell>
          <cell r="E811">
            <v>0</v>
          </cell>
          <cell r="F811">
            <v>0</v>
          </cell>
          <cell r="G811" t="str">
            <v>N/A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/>
          <cell r="M811">
            <v>0</v>
          </cell>
          <cell r="N811" t="str">
            <v>N/A</v>
          </cell>
          <cell r="O811" t="str">
            <v/>
          </cell>
          <cell r="P811"/>
          <cell r="Q811">
            <v>0</v>
          </cell>
        </row>
        <row r="812">
          <cell r="C812" t="str">
            <v>Aquinnah</v>
          </cell>
          <cell r="D812">
            <v>2006</v>
          </cell>
          <cell r="E812">
            <v>3</v>
          </cell>
          <cell r="F812">
            <v>3</v>
          </cell>
          <cell r="G812" t="str">
            <v>Yes</v>
          </cell>
          <cell r="H812">
            <v>53397.37</v>
          </cell>
          <cell r="I812">
            <v>101.81</v>
          </cell>
          <cell r="J812">
            <v>0</v>
          </cell>
          <cell r="K812">
            <v>53295.560000000005</v>
          </cell>
          <cell r="L812"/>
          <cell r="M812">
            <v>53295.560000000005</v>
          </cell>
          <cell r="N812" t="str">
            <v>FORM SUBMIT</v>
          </cell>
          <cell r="O812">
            <v>39657</v>
          </cell>
          <cell r="P812"/>
          <cell r="Q812">
            <v>53295.560000000005</v>
          </cell>
        </row>
        <row r="813">
          <cell r="C813" t="str">
            <v>Georgetown</v>
          </cell>
          <cell r="D813">
            <v>2006</v>
          </cell>
          <cell r="E813">
            <v>3</v>
          </cell>
          <cell r="F813">
            <v>3</v>
          </cell>
          <cell r="G813" t="str">
            <v>Yes</v>
          </cell>
          <cell r="H813">
            <v>255275.43</v>
          </cell>
          <cell r="I813">
            <v>1929.97</v>
          </cell>
          <cell r="J813">
            <v>0</v>
          </cell>
          <cell r="K813">
            <v>253345.46</v>
          </cell>
          <cell r="L813"/>
          <cell r="M813">
            <v>253345.46</v>
          </cell>
          <cell r="N813" t="str">
            <v>FORM SUBMIT</v>
          </cell>
          <cell r="O813">
            <v>39657</v>
          </cell>
          <cell r="P813"/>
          <cell r="Q813">
            <v>253345.46</v>
          </cell>
        </row>
        <row r="814">
          <cell r="C814" t="str">
            <v>Gill</v>
          </cell>
          <cell r="D814">
            <v>2006</v>
          </cell>
          <cell r="E814">
            <v>0</v>
          </cell>
          <cell r="F814">
            <v>0</v>
          </cell>
          <cell r="G814" t="str">
            <v>N/A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/>
          <cell r="M814">
            <v>0</v>
          </cell>
          <cell r="N814" t="str">
            <v>N/A</v>
          </cell>
          <cell r="O814" t="str">
            <v/>
          </cell>
          <cell r="P814"/>
          <cell r="Q814">
            <v>0</v>
          </cell>
        </row>
        <row r="815">
          <cell r="C815" t="str">
            <v>Gloucester</v>
          </cell>
          <cell r="D815">
            <v>2006</v>
          </cell>
          <cell r="E815">
            <v>0</v>
          </cell>
          <cell r="F815">
            <v>0</v>
          </cell>
          <cell r="G815" t="str">
            <v>N/A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/>
          <cell r="M815">
            <v>0</v>
          </cell>
          <cell r="N815" t="str">
            <v>N/A</v>
          </cell>
          <cell r="O815" t="str">
            <v/>
          </cell>
          <cell r="P815"/>
          <cell r="Q815">
            <v>0</v>
          </cell>
        </row>
        <row r="816">
          <cell r="C816" t="str">
            <v>Goshen</v>
          </cell>
          <cell r="D816">
            <v>2006</v>
          </cell>
          <cell r="E816">
            <v>0</v>
          </cell>
          <cell r="F816">
            <v>0</v>
          </cell>
          <cell r="G816" t="str">
            <v>N/A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/>
          <cell r="M816">
            <v>0</v>
          </cell>
          <cell r="N816" t="str">
            <v>N/A</v>
          </cell>
          <cell r="O816" t="str">
            <v/>
          </cell>
          <cell r="P816"/>
          <cell r="Q816">
            <v>0</v>
          </cell>
        </row>
        <row r="817">
          <cell r="C817" t="str">
            <v>Gosnold</v>
          </cell>
          <cell r="D817">
            <v>2006</v>
          </cell>
          <cell r="E817">
            <v>0</v>
          </cell>
          <cell r="F817">
            <v>0</v>
          </cell>
          <cell r="G817" t="str">
            <v>N/A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/>
          <cell r="M817">
            <v>0</v>
          </cell>
          <cell r="N817" t="str">
            <v>N/A</v>
          </cell>
          <cell r="O817" t="str">
            <v/>
          </cell>
          <cell r="P817"/>
          <cell r="Q817">
            <v>0</v>
          </cell>
        </row>
        <row r="818">
          <cell r="C818" t="str">
            <v>Grafton</v>
          </cell>
          <cell r="D818">
            <v>2006</v>
          </cell>
          <cell r="E818">
            <v>1.5</v>
          </cell>
          <cell r="F818">
            <v>1.5</v>
          </cell>
          <cell r="G818" t="str">
            <v>Yes</v>
          </cell>
          <cell r="H818">
            <v>217836.05</v>
          </cell>
          <cell r="I818">
            <v>1566.04</v>
          </cell>
          <cell r="J818">
            <v>0</v>
          </cell>
          <cell r="K818">
            <v>216270.00999999998</v>
          </cell>
          <cell r="L818"/>
          <cell r="M818">
            <v>216270.00999999998</v>
          </cell>
          <cell r="N818" t="str">
            <v>FORM SUBMIT</v>
          </cell>
          <cell r="O818">
            <v>39657</v>
          </cell>
          <cell r="P818"/>
          <cell r="Q818">
            <v>216270.00999999998</v>
          </cell>
        </row>
        <row r="819">
          <cell r="C819" t="str">
            <v>Granby</v>
          </cell>
          <cell r="D819">
            <v>2006</v>
          </cell>
          <cell r="E819">
            <v>0</v>
          </cell>
          <cell r="F819">
            <v>0</v>
          </cell>
          <cell r="G819" t="str">
            <v>N/A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/>
          <cell r="M819">
            <v>0</v>
          </cell>
          <cell r="N819" t="str">
            <v>N/A</v>
          </cell>
          <cell r="O819" t="str">
            <v/>
          </cell>
          <cell r="P819"/>
          <cell r="Q819">
            <v>0</v>
          </cell>
        </row>
        <row r="820">
          <cell r="C820" t="str">
            <v>Granville</v>
          </cell>
          <cell r="D820">
            <v>2006</v>
          </cell>
          <cell r="E820">
            <v>0</v>
          </cell>
          <cell r="F820">
            <v>0</v>
          </cell>
          <cell r="G820" t="str">
            <v>N/A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/>
          <cell r="M820">
            <v>0</v>
          </cell>
          <cell r="N820" t="str">
            <v>N/A</v>
          </cell>
          <cell r="O820" t="str">
            <v/>
          </cell>
          <cell r="P820"/>
          <cell r="Q820">
            <v>0</v>
          </cell>
        </row>
        <row r="821">
          <cell r="C821" t="str">
            <v>Great Barrington</v>
          </cell>
          <cell r="D821">
            <v>2006</v>
          </cell>
          <cell r="E821">
            <v>0</v>
          </cell>
          <cell r="F821">
            <v>0</v>
          </cell>
          <cell r="G821" t="str">
            <v>N/A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/>
          <cell r="M821">
            <v>0</v>
          </cell>
          <cell r="N821" t="str">
            <v>N/A</v>
          </cell>
          <cell r="O821" t="str">
            <v/>
          </cell>
          <cell r="P821"/>
          <cell r="Q821">
            <v>0</v>
          </cell>
        </row>
        <row r="822">
          <cell r="C822" t="str">
            <v>Greenfield</v>
          </cell>
          <cell r="D822">
            <v>2006</v>
          </cell>
          <cell r="E822">
            <v>0</v>
          </cell>
          <cell r="F822">
            <v>0</v>
          </cell>
          <cell r="G822" t="str">
            <v>N/A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/>
          <cell r="M822">
            <v>0</v>
          </cell>
          <cell r="N822" t="str">
            <v>N/A</v>
          </cell>
          <cell r="O822" t="str">
            <v/>
          </cell>
          <cell r="P822"/>
          <cell r="Q822">
            <v>0</v>
          </cell>
        </row>
        <row r="823">
          <cell r="C823" t="str">
            <v>Groton</v>
          </cell>
          <cell r="D823">
            <v>2006</v>
          </cell>
          <cell r="E823">
            <v>3</v>
          </cell>
          <cell r="F823">
            <v>3</v>
          </cell>
          <cell r="G823" t="str">
            <v>Yes</v>
          </cell>
          <cell r="H823">
            <v>482678.95</v>
          </cell>
          <cell r="I823">
            <v>10367.41</v>
          </cell>
          <cell r="J823">
            <v>0</v>
          </cell>
          <cell r="K823">
            <v>472311.54000000004</v>
          </cell>
          <cell r="L823"/>
          <cell r="M823">
            <v>472311.54000000004</v>
          </cell>
          <cell r="N823" t="str">
            <v>FORM SUBMIT</v>
          </cell>
          <cell r="O823">
            <v>39657</v>
          </cell>
          <cell r="P823"/>
          <cell r="Q823">
            <v>472311.54000000004</v>
          </cell>
        </row>
        <row r="824">
          <cell r="C824" t="str">
            <v>Groveland</v>
          </cell>
          <cell r="D824">
            <v>2006</v>
          </cell>
          <cell r="E824">
            <v>3</v>
          </cell>
          <cell r="F824">
            <v>3</v>
          </cell>
          <cell r="G824" t="str">
            <v>Yes</v>
          </cell>
          <cell r="H824">
            <v>190682.61</v>
          </cell>
          <cell r="I824">
            <v>46.15</v>
          </cell>
          <cell r="J824">
            <v>0</v>
          </cell>
          <cell r="K824">
            <v>190636.46</v>
          </cell>
          <cell r="L824"/>
          <cell r="M824">
            <v>190636.46</v>
          </cell>
          <cell r="N824" t="str">
            <v>FORM SUBMIT</v>
          </cell>
          <cell r="O824">
            <v>39657</v>
          </cell>
          <cell r="P824"/>
          <cell r="Q824">
            <v>190636.46</v>
          </cell>
        </row>
        <row r="825">
          <cell r="C825" t="str">
            <v>Hadley</v>
          </cell>
          <cell r="D825">
            <v>2006</v>
          </cell>
          <cell r="E825">
            <v>3</v>
          </cell>
          <cell r="F825">
            <v>3</v>
          </cell>
          <cell r="G825" t="str">
            <v>Yes</v>
          </cell>
          <cell r="H825">
            <v>162429.25</v>
          </cell>
          <cell r="I825">
            <v>941.94</v>
          </cell>
          <cell r="J825">
            <v>0</v>
          </cell>
          <cell r="K825">
            <v>161487.31</v>
          </cell>
          <cell r="L825"/>
          <cell r="M825">
            <v>161487.31</v>
          </cell>
          <cell r="N825" t="str">
            <v>FORM SUBMIT</v>
          </cell>
          <cell r="O825">
            <v>39657</v>
          </cell>
          <cell r="P825"/>
          <cell r="Q825">
            <v>161487.31</v>
          </cell>
        </row>
        <row r="826">
          <cell r="C826" t="str">
            <v>Halifax</v>
          </cell>
          <cell r="D826">
            <v>2006</v>
          </cell>
          <cell r="E826">
            <v>0</v>
          </cell>
          <cell r="F826">
            <v>0</v>
          </cell>
          <cell r="G826" t="str">
            <v>N/A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/>
          <cell r="M826">
            <v>0</v>
          </cell>
          <cell r="N826" t="str">
            <v>N/A</v>
          </cell>
          <cell r="O826" t="str">
            <v/>
          </cell>
          <cell r="P826"/>
          <cell r="Q826">
            <v>0</v>
          </cell>
        </row>
        <row r="827">
          <cell r="C827" t="str">
            <v>Hamilton</v>
          </cell>
          <cell r="D827">
            <v>2006</v>
          </cell>
          <cell r="E827">
            <v>2</v>
          </cell>
          <cell r="F827">
            <v>2</v>
          </cell>
          <cell r="G827" t="str">
            <v>Yes</v>
          </cell>
          <cell r="H827">
            <v>291072.40999999997</v>
          </cell>
          <cell r="I827">
            <v>3997.35</v>
          </cell>
          <cell r="J827">
            <v>0</v>
          </cell>
          <cell r="K827">
            <v>287075.06</v>
          </cell>
          <cell r="L827"/>
          <cell r="M827">
            <v>287075.06</v>
          </cell>
          <cell r="N827" t="str">
            <v>FORM SUBMIT</v>
          </cell>
          <cell r="O827">
            <v>39657</v>
          </cell>
          <cell r="P827"/>
          <cell r="Q827">
            <v>287075.06</v>
          </cell>
        </row>
        <row r="828">
          <cell r="C828" t="str">
            <v>Hampden</v>
          </cell>
          <cell r="D828">
            <v>2006</v>
          </cell>
          <cell r="E828">
            <v>1</v>
          </cell>
          <cell r="F828">
            <v>1</v>
          </cell>
          <cell r="G828" t="str">
            <v>Yes</v>
          </cell>
          <cell r="H828">
            <v>44455.29</v>
          </cell>
          <cell r="I828">
            <v>327.48</v>
          </cell>
          <cell r="J828">
            <v>0</v>
          </cell>
          <cell r="K828">
            <v>44127.81</v>
          </cell>
          <cell r="L828"/>
          <cell r="M828">
            <v>44127.81</v>
          </cell>
          <cell r="N828" t="str">
            <v>FORM SUBMIT</v>
          </cell>
          <cell r="O828">
            <v>39657</v>
          </cell>
          <cell r="P828"/>
          <cell r="Q828">
            <v>44127.81</v>
          </cell>
        </row>
        <row r="829">
          <cell r="C829" t="str">
            <v>Hancock</v>
          </cell>
          <cell r="D829">
            <v>2006</v>
          </cell>
          <cell r="E829">
            <v>0</v>
          </cell>
          <cell r="F829">
            <v>0</v>
          </cell>
          <cell r="G829" t="str">
            <v>N/A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/>
          <cell r="M829">
            <v>0</v>
          </cell>
          <cell r="N829" t="str">
            <v>N/A</v>
          </cell>
          <cell r="O829" t="str">
            <v/>
          </cell>
          <cell r="P829"/>
          <cell r="Q829">
            <v>0</v>
          </cell>
        </row>
        <row r="830">
          <cell r="C830" t="str">
            <v>Hanover</v>
          </cell>
          <cell r="D830">
            <v>2006</v>
          </cell>
          <cell r="E830">
            <v>3</v>
          </cell>
          <cell r="F830">
            <v>3</v>
          </cell>
          <cell r="G830" t="str">
            <v>Yes</v>
          </cell>
          <cell r="H830">
            <v>614125.46</v>
          </cell>
          <cell r="I830">
            <v>14987.19</v>
          </cell>
          <cell r="J830">
            <v>0</v>
          </cell>
          <cell r="K830">
            <v>599138.27</v>
          </cell>
          <cell r="L830"/>
          <cell r="M830">
            <v>599138.27</v>
          </cell>
          <cell r="N830" t="str">
            <v>FORM SUBMIT</v>
          </cell>
          <cell r="O830">
            <v>39657</v>
          </cell>
          <cell r="P830"/>
          <cell r="Q830">
            <v>599138.27</v>
          </cell>
        </row>
        <row r="831">
          <cell r="C831" t="str">
            <v>Hanson</v>
          </cell>
          <cell r="D831">
            <v>2006</v>
          </cell>
          <cell r="E831">
            <v>0</v>
          </cell>
          <cell r="F831">
            <v>0</v>
          </cell>
          <cell r="G831" t="str">
            <v>N/A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/>
          <cell r="M831">
            <v>0</v>
          </cell>
          <cell r="N831" t="str">
            <v>N/A</v>
          </cell>
          <cell r="O831" t="str">
            <v/>
          </cell>
          <cell r="P831"/>
          <cell r="Q831">
            <v>0</v>
          </cell>
        </row>
        <row r="832">
          <cell r="C832" t="str">
            <v>Hardwick</v>
          </cell>
          <cell r="D832">
            <v>2006</v>
          </cell>
          <cell r="E832">
            <v>0</v>
          </cell>
          <cell r="F832">
            <v>0</v>
          </cell>
          <cell r="G832" t="str">
            <v>N/A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/>
          <cell r="M832">
            <v>0</v>
          </cell>
          <cell r="N832" t="str">
            <v>N/A</v>
          </cell>
          <cell r="O832" t="str">
            <v/>
          </cell>
          <cell r="P832"/>
          <cell r="Q832">
            <v>0</v>
          </cell>
        </row>
        <row r="833">
          <cell r="C833" t="str">
            <v>Harvard</v>
          </cell>
          <cell r="D833">
            <v>2006</v>
          </cell>
          <cell r="E833">
            <v>1.1000000000000001</v>
          </cell>
          <cell r="F833">
            <v>1.1000000000000001</v>
          </cell>
          <cell r="G833" t="str">
            <v>Yes</v>
          </cell>
          <cell r="H833">
            <v>140997.29</v>
          </cell>
          <cell r="I833">
            <v>349.9</v>
          </cell>
          <cell r="J833">
            <v>0</v>
          </cell>
          <cell r="K833">
            <v>140647.39000000001</v>
          </cell>
          <cell r="L833"/>
          <cell r="M833">
            <v>140647.39000000001</v>
          </cell>
          <cell r="N833" t="str">
            <v>FORM SUBMIT</v>
          </cell>
          <cell r="O833">
            <v>39657</v>
          </cell>
          <cell r="P833"/>
          <cell r="Q833">
            <v>140647.39000000001</v>
          </cell>
        </row>
        <row r="834">
          <cell r="C834" t="str">
            <v>Harwich</v>
          </cell>
          <cell r="D834">
            <v>2006</v>
          </cell>
          <cell r="E834">
            <v>3</v>
          </cell>
          <cell r="F834">
            <v>3</v>
          </cell>
          <cell r="G834" t="str">
            <v>Yes</v>
          </cell>
          <cell r="H834">
            <v>875428.97</v>
          </cell>
          <cell r="I834">
            <v>6301.45</v>
          </cell>
          <cell r="J834">
            <v>0</v>
          </cell>
          <cell r="K834">
            <v>869127.52</v>
          </cell>
          <cell r="L834"/>
          <cell r="M834">
            <v>869127.52</v>
          </cell>
          <cell r="N834" t="str">
            <v>FORM SUBMIT</v>
          </cell>
          <cell r="O834">
            <v>39657</v>
          </cell>
          <cell r="P834"/>
          <cell r="Q834">
            <v>869127.52</v>
          </cell>
        </row>
        <row r="835">
          <cell r="C835" t="str">
            <v>Hatfield</v>
          </cell>
          <cell r="D835">
            <v>2006</v>
          </cell>
          <cell r="E835">
            <v>0</v>
          </cell>
          <cell r="F835">
            <v>0</v>
          </cell>
          <cell r="G835" t="str">
            <v>N/A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/>
          <cell r="M835">
            <v>0</v>
          </cell>
          <cell r="N835" t="str">
            <v>N/A</v>
          </cell>
          <cell r="O835" t="str">
            <v/>
          </cell>
          <cell r="P835"/>
          <cell r="Q835">
            <v>0</v>
          </cell>
        </row>
        <row r="836">
          <cell r="C836" t="str">
            <v>Haverhill</v>
          </cell>
          <cell r="D836">
            <v>2006</v>
          </cell>
          <cell r="E836">
            <v>0</v>
          </cell>
          <cell r="F836">
            <v>0</v>
          </cell>
          <cell r="G836" t="str">
            <v>N/A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/>
          <cell r="M836">
            <v>0</v>
          </cell>
          <cell r="N836" t="str">
            <v>N/A</v>
          </cell>
          <cell r="O836" t="str">
            <v/>
          </cell>
          <cell r="P836"/>
          <cell r="Q836">
            <v>0</v>
          </cell>
        </row>
        <row r="837">
          <cell r="C837" t="str">
            <v>Hawley</v>
          </cell>
          <cell r="D837">
            <v>2006</v>
          </cell>
          <cell r="E837">
            <v>0</v>
          </cell>
          <cell r="F837">
            <v>0</v>
          </cell>
          <cell r="G837" t="str">
            <v>N/A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/>
          <cell r="M837">
            <v>0</v>
          </cell>
          <cell r="N837" t="str">
            <v>N/A</v>
          </cell>
          <cell r="O837" t="str">
            <v/>
          </cell>
          <cell r="P837"/>
          <cell r="Q837">
            <v>0</v>
          </cell>
        </row>
        <row r="838">
          <cell r="C838" t="str">
            <v>Heath</v>
          </cell>
          <cell r="D838">
            <v>2006</v>
          </cell>
          <cell r="E838">
            <v>0</v>
          </cell>
          <cell r="F838">
            <v>0</v>
          </cell>
          <cell r="G838" t="str">
            <v>N/A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/>
          <cell r="M838">
            <v>0</v>
          </cell>
          <cell r="N838" t="str">
            <v>N/A</v>
          </cell>
          <cell r="O838" t="str">
            <v/>
          </cell>
          <cell r="P838"/>
          <cell r="Q838">
            <v>0</v>
          </cell>
        </row>
        <row r="839">
          <cell r="C839" t="str">
            <v>Hingham</v>
          </cell>
          <cell r="D839">
            <v>2006</v>
          </cell>
          <cell r="E839">
            <v>1.5</v>
          </cell>
          <cell r="F839">
            <v>1.5</v>
          </cell>
          <cell r="G839" t="str">
            <v>Yes</v>
          </cell>
          <cell r="H839">
            <v>607850.26</v>
          </cell>
          <cell r="I839">
            <v>15763.14</v>
          </cell>
          <cell r="J839">
            <v>0</v>
          </cell>
          <cell r="K839">
            <v>592087.12</v>
          </cell>
          <cell r="L839"/>
          <cell r="M839">
            <v>592087.12</v>
          </cell>
          <cell r="N839" t="str">
            <v>FORM SUBMIT</v>
          </cell>
          <cell r="O839">
            <v>39657</v>
          </cell>
          <cell r="P839"/>
          <cell r="Q839">
            <v>592087.12</v>
          </cell>
        </row>
        <row r="840">
          <cell r="C840" t="str">
            <v>Hinsdale</v>
          </cell>
          <cell r="D840">
            <v>2006</v>
          </cell>
          <cell r="E840">
            <v>0</v>
          </cell>
          <cell r="F840">
            <v>0</v>
          </cell>
          <cell r="G840" t="str">
            <v>N/A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/>
          <cell r="M840">
            <v>0</v>
          </cell>
          <cell r="N840" t="str">
            <v>N/A</v>
          </cell>
          <cell r="O840" t="str">
            <v/>
          </cell>
          <cell r="P840"/>
          <cell r="Q840">
            <v>0</v>
          </cell>
        </row>
        <row r="841">
          <cell r="C841" t="str">
            <v>Holbrook</v>
          </cell>
          <cell r="D841">
            <v>2006</v>
          </cell>
          <cell r="E841">
            <v>0</v>
          </cell>
          <cell r="F841">
            <v>0</v>
          </cell>
          <cell r="G841" t="str">
            <v>N/A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/>
          <cell r="M841">
            <v>0</v>
          </cell>
          <cell r="N841" t="str">
            <v>N/A</v>
          </cell>
          <cell r="O841" t="str">
            <v/>
          </cell>
          <cell r="P841"/>
          <cell r="Q841">
            <v>0</v>
          </cell>
        </row>
        <row r="842">
          <cell r="C842" t="str">
            <v>Holden</v>
          </cell>
          <cell r="D842">
            <v>2006</v>
          </cell>
          <cell r="E842">
            <v>0</v>
          </cell>
          <cell r="F842">
            <v>0</v>
          </cell>
          <cell r="G842" t="str">
            <v>N/A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/>
          <cell r="M842">
            <v>0</v>
          </cell>
          <cell r="N842" t="str">
            <v>N/A</v>
          </cell>
          <cell r="O842" t="str">
            <v/>
          </cell>
          <cell r="P842"/>
          <cell r="Q842">
            <v>0</v>
          </cell>
        </row>
        <row r="843">
          <cell r="C843" t="str">
            <v>Holland</v>
          </cell>
          <cell r="D843">
            <v>2006</v>
          </cell>
          <cell r="E843">
            <v>0</v>
          </cell>
          <cell r="F843">
            <v>0</v>
          </cell>
          <cell r="G843" t="str">
            <v>N/A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/>
          <cell r="M843">
            <v>0</v>
          </cell>
          <cell r="N843" t="str">
            <v>N/A</v>
          </cell>
          <cell r="O843" t="str">
            <v/>
          </cell>
          <cell r="P843"/>
          <cell r="Q843">
            <v>0</v>
          </cell>
        </row>
        <row r="844">
          <cell r="C844" t="str">
            <v>Holliston</v>
          </cell>
          <cell r="D844">
            <v>2006</v>
          </cell>
          <cell r="E844">
            <v>1.5</v>
          </cell>
          <cell r="F844">
            <v>1.5</v>
          </cell>
          <cell r="G844" t="str">
            <v>Yes</v>
          </cell>
          <cell r="H844">
            <v>310900.83</v>
          </cell>
          <cell r="I844">
            <v>2791.14</v>
          </cell>
          <cell r="J844">
            <v>0</v>
          </cell>
          <cell r="K844">
            <v>308109.69</v>
          </cell>
          <cell r="L844"/>
          <cell r="M844">
            <v>308109.69</v>
          </cell>
          <cell r="N844" t="str">
            <v>FORM SUBMIT</v>
          </cell>
          <cell r="O844">
            <v>39657</v>
          </cell>
          <cell r="P844"/>
          <cell r="Q844">
            <v>308109.69</v>
          </cell>
        </row>
        <row r="845">
          <cell r="C845" t="str">
            <v>Holyoke</v>
          </cell>
          <cell r="D845">
            <v>2006</v>
          </cell>
          <cell r="E845">
            <v>0</v>
          </cell>
          <cell r="F845">
            <v>0</v>
          </cell>
          <cell r="G845" t="str">
            <v>N/A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/>
          <cell r="M845">
            <v>0</v>
          </cell>
          <cell r="N845" t="str">
            <v>N/A</v>
          </cell>
          <cell r="O845" t="str">
            <v/>
          </cell>
          <cell r="P845"/>
          <cell r="Q845">
            <v>0</v>
          </cell>
        </row>
        <row r="846">
          <cell r="C846" t="str">
            <v>Hopedale</v>
          </cell>
          <cell r="D846">
            <v>2006</v>
          </cell>
          <cell r="E846">
            <v>0</v>
          </cell>
          <cell r="F846">
            <v>0</v>
          </cell>
          <cell r="G846" t="str">
            <v>N/A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/>
          <cell r="M846">
            <v>0</v>
          </cell>
          <cell r="N846" t="str">
            <v>N/A</v>
          </cell>
          <cell r="O846" t="str">
            <v/>
          </cell>
          <cell r="P846"/>
          <cell r="Q846">
            <v>0</v>
          </cell>
        </row>
        <row r="847">
          <cell r="C847" t="str">
            <v>Hopkinton</v>
          </cell>
          <cell r="D847">
            <v>2006</v>
          </cell>
          <cell r="E847">
            <v>3</v>
          </cell>
          <cell r="F847">
            <v>2</v>
          </cell>
          <cell r="G847" t="str">
            <v>No</v>
          </cell>
          <cell r="H847">
            <v>584113</v>
          </cell>
          <cell r="I847">
            <v>0</v>
          </cell>
          <cell r="J847">
            <v>0</v>
          </cell>
          <cell r="K847">
            <v>584113</v>
          </cell>
          <cell r="L847"/>
          <cell r="M847">
            <v>584113</v>
          </cell>
          <cell r="N847" t="str">
            <v>FORM SUBMIT</v>
          </cell>
          <cell r="O847" t="str">
            <v>Manual</v>
          </cell>
          <cell r="P847"/>
          <cell r="Q847">
            <v>584113</v>
          </cell>
        </row>
        <row r="848">
          <cell r="C848" t="str">
            <v>Hubbardston</v>
          </cell>
          <cell r="D848">
            <v>2006</v>
          </cell>
          <cell r="E848">
            <v>0</v>
          </cell>
          <cell r="F848">
            <v>0</v>
          </cell>
          <cell r="G848" t="str">
            <v>N/A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/>
          <cell r="M848">
            <v>0</v>
          </cell>
          <cell r="N848" t="str">
            <v>N/A</v>
          </cell>
          <cell r="O848" t="str">
            <v/>
          </cell>
          <cell r="P848"/>
          <cell r="Q848">
            <v>0</v>
          </cell>
        </row>
        <row r="849">
          <cell r="C849" t="str">
            <v>Hudson</v>
          </cell>
          <cell r="D849">
            <v>2006</v>
          </cell>
          <cell r="E849">
            <v>0</v>
          </cell>
          <cell r="F849">
            <v>0</v>
          </cell>
          <cell r="G849" t="str">
            <v>N/A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/>
          <cell r="M849">
            <v>0</v>
          </cell>
          <cell r="N849" t="str">
            <v>N/A</v>
          </cell>
          <cell r="O849" t="str">
            <v/>
          </cell>
          <cell r="P849"/>
          <cell r="Q849">
            <v>0</v>
          </cell>
        </row>
        <row r="850">
          <cell r="C850" t="str">
            <v>Hull</v>
          </cell>
          <cell r="D850">
            <v>2006</v>
          </cell>
          <cell r="E850">
            <v>0</v>
          </cell>
          <cell r="F850">
            <v>0</v>
          </cell>
          <cell r="G850" t="str">
            <v>N/A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/>
          <cell r="M850">
            <v>0</v>
          </cell>
          <cell r="N850" t="str">
            <v>N/A</v>
          </cell>
          <cell r="O850" t="str">
            <v/>
          </cell>
          <cell r="P850"/>
          <cell r="Q850">
            <v>0</v>
          </cell>
        </row>
        <row r="851">
          <cell r="C851" t="str">
            <v>Huntington</v>
          </cell>
          <cell r="D851">
            <v>2006</v>
          </cell>
          <cell r="E851">
            <v>0</v>
          </cell>
          <cell r="F851">
            <v>0</v>
          </cell>
          <cell r="G851" t="str">
            <v>N/A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/>
          <cell r="M851">
            <v>0</v>
          </cell>
          <cell r="N851" t="str">
            <v>N/A</v>
          </cell>
          <cell r="O851" t="str">
            <v/>
          </cell>
          <cell r="P851"/>
          <cell r="Q851">
            <v>0</v>
          </cell>
        </row>
        <row r="852">
          <cell r="C852" t="str">
            <v>Ipswich</v>
          </cell>
          <cell r="D852">
            <v>2006</v>
          </cell>
          <cell r="E852">
            <v>0</v>
          </cell>
          <cell r="F852">
            <v>0</v>
          </cell>
          <cell r="G852" t="str">
            <v>N/A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/>
          <cell r="M852">
            <v>0</v>
          </cell>
          <cell r="N852" t="str">
            <v>N/A</v>
          </cell>
          <cell r="O852" t="str">
            <v/>
          </cell>
          <cell r="P852"/>
          <cell r="Q852">
            <v>0</v>
          </cell>
        </row>
        <row r="853">
          <cell r="C853" t="str">
            <v>Kingston</v>
          </cell>
          <cell r="D853">
            <v>2006</v>
          </cell>
          <cell r="E853">
            <v>0</v>
          </cell>
          <cell r="F853">
            <v>0</v>
          </cell>
          <cell r="G853" t="str">
            <v>N/A</v>
          </cell>
          <cell r="H853">
            <v>432923.55</v>
          </cell>
          <cell r="I853">
            <v>16312.05</v>
          </cell>
          <cell r="J853">
            <v>0</v>
          </cell>
          <cell r="K853">
            <v>416611.5</v>
          </cell>
          <cell r="L853"/>
          <cell r="M853">
            <v>416611.5</v>
          </cell>
          <cell r="N853" t="str">
            <v>N/A</v>
          </cell>
          <cell r="O853" t="str">
            <v>Manual</v>
          </cell>
          <cell r="P853"/>
          <cell r="Q853">
            <v>416611.5</v>
          </cell>
        </row>
        <row r="854">
          <cell r="C854" t="str">
            <v>Lakeville</v>
          </cell>
          <cell r="D854">
            <v>2006</v>
          </cell>
          <cell r="E854">
            <v>0</v>
          </cell>
          <cell r="F854">
            <v>0</v>
          </cell>
          <cell r="G854" t="str">
            <v>N/A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/>
          <cell r="M854">
            <v>0</v>
          </cell>
          <cell r="N854" t="str">
            <v>N/A</v>
          </cell>
          <cell r="O854" t="str">
            <v/>
          </cell>
          <cell r="P854"/>
          <cell r="Q854">
            <v>0</v>
          </cell>
        </row>
        <row r="855">
          <cell r="C855" t="str">
            <v>Lancaster</v>
          </cell>
          <cell r="D855">
            <v>2006</v>
          </cell>
          <cell r="E855">
            <v>0</v>
          </cell>
          <cell r="F855">
            <v>0</v>
          </cell>
          <cell r="G855" t="str">
            <v>N/A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/>
          <cell r="M855">
            <v>0</v>
          </cell>
          <cell r="N855" t="str">
            <v>N/A</v>
          </cell>
          <cell r="O855" t="str">
            <v/>
          </cell>
          <cell r="P855"/>
          <cell r="Q855">
            <v>0</v>
          </cell>
        </row>
        <row r="856">
          <cell r="C856" t="str">
            <v>Lanesborough</v>
          </cell>
          <cell r="D856">
            <v>2006</v>
          </cell>
          <cell r="E856">
            <v>0</v>
          </cell>
          <cell r="F856">
            <v>0</v>
          </cell>
          <cell r="G856" t="str">
            <v>N/A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/>
          <cell r="M856">
            <v>0</v>
          </cell>
          <cell r="N856" t="str">
            <v>N/A</v>
          </cell>
          <cell r="O856" t="str">
            <v/>
          </cell>
          <cell r="P856"/>
          <cell r="Q856">
            <v>0</v>
          </cell>
        </row>
        <row r="857">
          <cell r="C857" t="str">
            <v>Lawrence</v>
          </cell>
          <cell r="D857">
            <v>2006</v>
          </cell>
          <cell r="E857">
            <v>0</v>
          </cell>
          <cell r="F857">
            <v>0</v>
          </cell>
          <cell r="G857" t="str">
            <v>N/A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/>
          <cell r="M857">
            <v>0</v>
          </cell>
          <cell r="N857" t="str">
            <v>N/A</v>
          </cell>
          <cell r="O857" t="str">
            <v/>
          </cell>
          <cell r="P857"/>
          <cell r="Q857">
            <v>0</v>
          </cell>
        </row>
        <row r="858">
          <cell r="C858" t="str">
            <v>Lee</v>
          </cell>
          <cell r="D858">
            <v>2006</v>
          </cell>
          <cell r="E858">
            <v>0</v>
          </cell>
          <cell r="F858">
            <v>0</v>
          </cell>
          <cell r="G858" t="str">
            <v>N/A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/>
          <cell r="M858">
            <v>0</v>
          </cell>
          <cell r="N858" t="str">
            <v>N/A</v>
          </cell>
          <cell r="O858" t="str">
            <v/>
          </cell>
          <cell r="P858"/>
          <cell r="Q858">
            <v>0</v>
          </cell>
        </row>
        <row r="859">
          <cell r="C859" t="str">
            <v>Leicester</v>
          </cell>
          <cell r="D859">
            <v>2006</v>
          </cell>
          <cell r="E859">
            <v>0</v>
          </cell>
          <cell r="F859">
            <v>0</v>
          </cell>
          <cell r="G859" t="str">
            <v>N/A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/>
          <cell r="M859">
            <v>0</v>
          </cell>
          <cell r="N859" t="str">
            <v>N/A</v>
          </cell>
          <cell r="O859" t="str">
            <v/>
          </cell>
          <cell r="P859"/>
          <cell r="Q859">
            <v>0</v>
          </cell>
        </row>
        <row r="860">
          <cell r="C860" t="str">
            <v>Lenox</v>
          </cell>
          <cell r="D860">
            <v>2006</v>
          </cell>
          <cell r="E860">
            <v>0</v>
          </cell>
          <cell r="F860">
            <v>0</v>
          </cell>
          <cell r="G860" t="str">
            <v>N/A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/>
          <cell r="M860">
            <v>0</v>
          </cell>
          <cell r="N860" t="str">
            <v>N/A</v>
          </cell>
          <cell r="O860" t="str">
            <v/>
          </cell>
          <cell r="P860"/>
          <cell r="Q860">
            <v>0</v>
          </cell>
        </row>
        <row r="861">
          <cell r="C861" t="str">
            <v>Leominster</v>
          </cell>
          <cell r="D861">
            <v>2006</v>
          </cell>
          <cell r="E861">
            <v>0</v>
          </cell>
          <cell r="F861">
            <v>0</v>
          </cell>
          <cell r="G861" t="str">
            <v>N/A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/>
          <cell r="M861">
            <v>0</v>
          </cell>
          <cell r="N861" t="str">
            <v>N/A</v>
          </cell>
          <cell r="O861" t="str">
            <v/>
          </cell>
          <cell r="P861"/>
          <cell r="Q861">
            <v>0</v>
          </cell>
        </row>
        <row r="862">
          <cell r="C862" t="str">
            <v>Leverett</v>
          </cell>
          <cell r="D862">
            <v>2006</v>
          </cell>
          <cell r="E862">
            <v>3</v>
          </cell>
          <cell r="F862">
            <v>3</v>
          </cell>
          <cell r="G862" t="str">
            <v>Yes</v>
          </cell>
          <cell r="H862">
            <v>63691</v>
          </cell>
          <cell r="J862">
            <v>0</v>
          </cell>
          <cell r="K862">
            <v>63691</v>
          </cell>
          <cell r="L862"/>
          <cell r="M862">
            <v>63691</v>
          </cell>
          <cell r="N862" t="str">
            <v>FORM SUBMIT</v>
          </cell>
          <cell r="O862" t="str">
            <v>Manual</v>
          </cell>
          <cell r="P862"/>
          <cell r="Q862">
            <v>63691</v>
          </cell>
        </row>
        <row r="863">
          <cell r="C863" t="str">
            <v>Lexington</v>
          </cell>
          <cell r="D863">
            <v>2006</v>
          </cell>
          <cell r="E863">
            <v>0</v>
          </cell>
          <cell r="F863">
            <v>0</v>
          </cell>
          <cell r="G863" t="str">
            <v>N/A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/>
          <cell r="M863">
            <v>0</v>
          </cell>
          <cell r="N863" t="str">
            <v>N/A</v>
          </cell>
          <cell r="O863" t="str">
            <v/>
          </cell>
          <cell r="P863"/>
          <cell r="Q863">
            <v>0</v>
          </cell>
        </row>
        <row r="864">
          <cell r="C864" t="str">
            <v>Leyden</v>
          </cell>
          <cell r="D864">
            <v>2006</v>
          </cell>
          <cell r="E864">
            <v>0</v>
          </cell>
          <cell r="F864">
            <v>0</v>
          </cell>
          <cell r="G864" t="str">
            <v>N/A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/>
          <cell r="M864">
            <v>0</v>
          </cell>
          <cell r="N864" t="str">
            <v>N/A</v>
          </cell>
          <cell r="O864" t="str">
            <v/>
          </cell>
          <cell r="P864"/>
          <cell r="Q864">
            <v>0</v>
          </cell>
        </row>
        <row r="865">
          <cell r="C865" t="str">
            <v>Lincoln</v>
          </cell>
          <cell r="D865">
            <v>2006</v>
          </cell>
          <cell r="E865">
            <v>3</v>
          </cell>
          <cell r="F865">
            <v>3</v>
          </cell>
          <cell r="G865" t="str">
            <v>Yes</v>
          </cell>
          <cell r="H865">
            <v>502112.09</v>
          </cell>
          <cell r="I865">
            <v>1592.88</v>
          </cell>
          <cell r="J865">
            <v>0</v>
          </cell>
          <cell r="K865">
            <v>500519.21</v>
          </cell>
          <cell r="L865"/>
          <cell r="M865">
            <v>500519.21</v>
          </cell>
          <cell r="N865" t="str">
            <v>FORM SUBMIT</v>
          </cell>
          <cell r="O865" t="str">
            <v>Manual</v>
          </cell>
          <cell r="P865"/>
          <cell r="Q865">
            <v>500519.21</v>
          </cell>
        </row>
        <row r="866">
          <cell r="C866" t="str">
            <v>Littleton</v>
          </cell>
          <cell r="D866">
            <v>2006</v>
          </cell>
          <cell r="E866">
            <v>0</v>
          </cell>
          <cell r="F866">
            <v>0</v>
          </cell>
          <cell r="G866" t="str">
            <v>N/A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/>
          <cell r="M866">
            <v>0</v>
          </cell>
          <cell r="N866" t="str">
            <v>N/A</v>
          </cell>
          <cell r="O866" t="str">
            <v/>
          </cell>
          <cell r="P866"/>
          <cell r="Q866">
            <v>0</v>
          </cell>
        </row>
        <row r="867">
          <cell r="C867" t="str">
            <v>Longmeadow</v>
          </cell>
          <cell r="D867">
            <v>2006</v>
          </cell>
          <cell r="E867">
            <v>0</v>
          </cell>
          <cell r="F867">
            <v>0</v>
          </cell>
          <cell r="G867" t="str">
            <v>N/A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/>
          <cell r="M867">
            <v>0</v>
          </cell>
          <cell r="N867" t="str">
            <v>N/A</v>
          </cell>
          <cell r="O867" t="str">
            <v/>
          </cell>
          <cell r="P867"/>
          <cell r="Q867">
            <v>0</v>
          </cell>
        </row>
        <row r="868">
          <cell r="C868" t="str">
            <v>Lowell</v>
          </cell>
          <cell r="D868">
            <v>2006</v>
          </cell>
          <cell r="E868">
            <v>0</v>
          </cell>
          <cell r="F868">
            <v>0</v>
          </cell>
          <cell r="G868" t="str">
            <v>N/A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/>
          <cell r="M868">
            <v>0</v>
          </cell>
          <cell r="N868" t="str">
            <v>N/A</v>
          </cell>
          <cell r="O868" t="str">
            <v/>
          </cell>
          <cell r="P868"/>
          <cell r="Q868">
            <v>0</v>
          </cell>
        </row>
        <row r="869">
          <cell r="C869" t="str">
            <v>Ludlow</v>
          </cell>
          <cell r="D869">
            <v>2006</v>
          </cell>
          <cell r="E869">
            <v>0</v>
          </cell>
          <cell r="F869">
            <v>0</v>
          </cell>
          <cell r="G869" t="str">
            <v>N/A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/>
          <cell r="M869">
            <v>0</v>
          </cell>
          <cell r="N869" t="str">
            <v>N/A</v>
          </cell>
          <cell r="O869" t="str">
            <v/>
          </cell>
          <cell r="P869"/>
          <cell r="Q869">
            <v>0</v>
          </cell>
        </row>
        <row r="870">
          <cell r="C870" t="str">
            <v>Lunenburg</v>
          </cell>
          <cell r="D870">
            <v>2006</v>
          </cell>
          <cell r="E870">
            <v>0</v>
          </cell>
          <cell r="F870">
            <v>0</v>
          </cell>
          <cell r="G870" t="str">
            <v>N/A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/>
          <cell r="M870">
            <v>0</v>
          </cell>
          <cell r="N870" t="str">
            <v>N/A</v>
          </cell>
          <cell r="O870" t="str">
            <v/>
          </cell>
          <cell r="P870"/>
          <cell r="Q870">
            <v>0</v>
          </cell>
        </row>
        <row r="871">
          <cell r="C871" t="str">
            <v>Lynn</v>
          </cell>
          <cell r="D871">
            <v>2006</v>
          </cell>
          <cell r="E871">
            <v>0</v>
          </cell>
          <cell r="F871">
            <v>0</v>
          </cell>
          <cell r="G871" t="str">
            <v>N/A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/>
          <cell r="M871">
            <v>0</v>
          </cell>
          <cell r="N871" t="str">
            <v>N/A</v>
          </cell>
          <cell r="O871" t="str">
            <v/>
          </cell>
          <cell r="P871"/>
          <cell r="Q871">
            <v>0</v>
          </cell>
        </row>
        <row r="872">
          <cell r="C872" t="str">
            <v>Lynnfield</v>
          </cell>
          <cell r="D872">
            <v>2006</v>
          </cell>
          <cell r="E872">
            <v>0</v>
          </cell>
          <cell r="F872">
            <v>0</v>
          </cell>
          <cell r="G872" t="str">
            <v>N/A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/>
          <cell r="M872">
            <v>0</v>
          </cell>
          <cell r="N872" t="str">
            <v>N/A</v>
          </cell>
          <cell r="O872" t="str">
            <v/>
          </cell>
          <cell r="P872"/>
          <cell r="Q872">
            <v>0</v>
          </cell>
        </row>
        <row r="873">
          <cell r="C873" t="str">
            <v>Malden</v>
          </cell>
          <cell r="D873">
            <v>2006</v>
          </cell>
          <cell r="E873">
            <v>0</v>
          </cell>
          <cell r="F873">
            <v>0</v>
          </cell>
          <cell r="G873" t="str">
            <v>N/A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/>
          <cell r="M873">
            <v>0</v>
          </cell>
          <cell r="N873" t="str">
            <v>N/A</v>
          </cell>
          <cell r="O873" t="str">
            <v/>
          </cell>
          <cell r="P873"/>
          <cell r="Q873">
            <v>0</v>
          </cell>
        </row>
        <row r="874">
          <cell r="C874" t="str">
            <v>Manchester By The Sea</v>
          </cell>
          <cell r="D874">
            <v>2006</v>
          </cell>
          <cell r="E874">
            <v>0.5</v>
          </cell>
          <cell r="F874">
            <v>1.5</v>
          </cell>
          <cell r="G874" t="str">
            <v>No</v>
          </cell>
          <cell r="H874">
            <v>65711.47</v>
          </cell>
          <cell r="I874">
            <v>136.72999999999999</v>
          </cell>
          <cell r="J874">
            <v>0</v>
          </cell>
          <cell r="K874">
            <v>65574.740000000005</v>
          </cell>
          <cell r="L874"/>
          <cell r="M874">
            <v>65574.740000000005</v>
          </cell>
          <cell r="N874" t="str">
            <v>FORM SUBMIT</v>
          </cell>
          <cell r="O874">
            <v>39657</v>
          </cell>
          <cell r="P874"/>
          <cell r="Q874">
            <v>65574.740000000005</v>
          </cell>
        </row>
        <row r="875">
          <cell r="C875" t="str">
            <v>Mansfield</v>
          </cell>
          <cell r="D875">
            <v>2006</v>
          </cell>
          <cell r="E875">
            <v>0</v>
          </cell>
          <cell r="F875">
            <v>0</v>
          </cell>
          <cell r="G875" t="str">
            <v>N/A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/>
          <cell r="M875">
            <v>0</v>
          </cell>
          <cell r="N875" t="str">
            <v>N/A</v>
          </cell>
          <cell r="O875" t="str">
            <v/>
          </cell>
          <cell r="P875"/>
          <cell r="Q875">
            <v>0</v>
          </cell>
        </row>
        <row r="876">
          <cell r="C876" t="str">
            <v>Marblehead</v>
          </cell>
          <cell r="D876">
            <v>2006</v>
          </cell>
          <cell r="E876">
            <v>0</v>
          </cell>
          <cell r="F876">
            <v>0</v>
          </cell>
          <cell r="G876" t="str">
            <v>N/A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/>
          <cell r="M876">
            <v>0</v>
          </cell>
          <cell r="N876" t="str">
            <v>N/A</v>
          </cell>
          <cell r="O876" t="str">
            <v/>
          </cell>
          <cell r="P876"/>
          <cell r="Q876">
            <v>0</v>
          </cell>
        </row>
        <row r="877">
          <cell r="C877" t="str">
            <v>Marion</v>
          </cell>
          <cell r="D877">
            <v>2006</v>
          </cell>
          <cell r="E877">
            <v>2</v>
          </cell>
          <cell r="F877">
            <v>2</v>
          </cell>
          <cell r="G877" t="str">
            <v>Yes</v>
          </cell>
          <cell r="H877">
            <v>204387.27</v>
          </cell>
          <cell r="I877">
            <v>1801.62</v>
          </cell>
          <cell r="J877">
            <v>0</v>
          </cell>
          <cell r="K877">
            <v>202585.65</v>
          </cell>
          <cell r="L877"/>
          <cell r="M877">
            <v>202585.65</v>
          </cell>
          <cell r="N877" t="str">
            <v>FORM SUBMIT</v>
          </cell>
          <cell r="O877">
            <v>39657</v>
          </cell>
          <cell r="P877"/>
          <cell r="Q877">
            <v>202585.65</v>
          </cell>
        </row>
        <row r="878">
          <cell r="C878" t="str">
            <v>Marlborough</v>
          </cell>
          <cell r="D878">
            <v>2006</v>
          </cell>
          <cell r="E878">
            <v>0</v>
          </cell>
          <cell r="F878">
            <v>0</v>
          </cell>
          <cell r="G878" t="str">
            <v>N/A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/>
          <cell r="M878">
            <v>0</v>
          </cell>
          <cell r="N878" t="str">
            <v>N/A</v>
          </cell>
          <cell r="O878" t="str">
            <v/>
          </cell>
          <cell r="P878"/>
          <cell r="Q878">
            <v>0</v>
          </cell>
        </row>
        <row r="879">
          <cell r="C879" t="str">
            <v>Marshfield</v>
          </cell>
          <cell r="D879">
            <v>2006</v>
          </cell>
          <cell r="E879">
            <v>3</v>
          </cell>
          <cell r="F879">
            <v>3</v>
          </cell>
          <cell r="G879" t="str">
            <v>Yes</v>
          </cell>
          <cell r="H879">
            <v>855153</v>
          </cell>
          <cell r="I879">
            <v>22191.52</v>
          </cell>
          <cell r="J879">
            <v>0</v>
          </cell>
          <cell r="K879">
            <v>832961.48</v>
          </cell>
          <cell r="L879"/>
          <cell r="M879">
            <v>832961.48</v>
          </cell>
          <cell r="N879" t="str">
            <v>FORM SUBMIT</v>
          </cell>
          <cell r="O879">
            <v>39657</v>
          </cell>
          <cell r="P879"/>
          <cell r="Q879">
            <v>832961.48</v>
          </cell>
        </row>
        <row r="880">
          <cell r="C880" t="str">
            <v>Mashpee</v>
          </cell>
          <cell r="D880">
            <v>2006</v>
          </cell>
          <cell r="E880">
            <v>3</v>
          </cell>
          <cell r="F880">
            <v>3</v>
          </cell>
          <cell r="G880" t="str">
            <v>Yes</v>
          </cell>
          <cell r="H880">
            <v>890491.13</v>
          </cell>
          <cell r="I880">
            <v>4157.3900000000003</v>
          </cell>
          <cell r="J880">
            <v>0</v>
          </cell>
          <cell r="K880">
            <v>886333.74</v>
          </cell>
          <cell r="L880"/>
          <cell r="M880">
            <v>886333.74</v>
          </cell>
          <cell r="N880" t="str">
            <v>FORM SUBMIT</v>
          </cell>
          <cell r="O880">
            <v>39657</v>
          </cell>
          <cell r="P880"/>
          <cell r="Q880">
            <v>886333.74</v>
          </cell>
        </row>
        <row r="881">
          <cell r="C881" t="str">
            <v>Mattapoisett</v>
          </cell>
          <cell r="D881">
            <v>2006</v>
          </cell>
          <cell r="E881">
            <v>0</v>
          </cell>
          <cell r="F881">
            <v>0</v>
          </cell>
          <cell r="G881" t="str">
            <v>N/A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/>
          <cell r="M881">
            <v>0</v>
          </cell>
          <cell r="N881" t="str">
            <v>N/A</v>
          </cell>
          <cell r="O881" t="str">
            <v/>
          </cell>
          <cell r="P881"/>
          <cell r="Q881">
            <v>0</v>
          </cell>
        </row>
        <row r="882">
          <cell r="C882" t="str">
            <v>Maynard</v>
          </cell>
          <cell r="D882">
            <v>2006</v>
          </cell>
          <cell r="E882">
            <v>0</v>
          </cell>
          <cell r="F882">
            <v>0</v>
          </cell>
          <cell r="G882" t="str">
            <v>N/A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/>
          <cell r="M882">
            <v>0</v>
          </cell>
          <cell r="N882" t="str">
            <v>N/A</v>
          </cell>
          <cell r="O882" t="str">
            <v/>
          </cell>
          <cell r="P882"/>
          <cell r="Q882">
            <v>0</v>
          </cell>
        </row>
        <row r="883">
          <cell r="C883" t="str">
            <v>Medfield</v>
          </cell>
          <cell r="D883">
            <v>2006</v>
          </cell>
          <cell r="E883">
            <v>0</v>
          </cell>
          <cell r="F883">
            <v>0</v>
          </cell>
          <cell r="G883" t="str">
            <v>N/A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/>
          <cell r="M883">
            <v>0</v>
          </cell>
          <cell r="N883" t="str">
            <v>N/A</v>
          </cell>
          <cell r="O883" t="str">
            <v/>
          </cell>
          <cell r="P883"/>
          <cell r="Q883">
            <v>0</v>
          </cell>
        </row>
        <row r="884">
          <cell r="C884" t="str">
            <v>Medford</v>
          </cell>
          <cell r="D884">
            <v>2006</v>
          </cell>
          <cell r="E884">
            <v>0</v>
          </cell>
          <cell r="F884">
            <v>0</v>
          </cell>
          <cell r="G884" t="str">
            <v>N/A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/>
          <cell r="M884">
            <v>0</v>
          </cell>
          <cell r="N884" t="str">
            <v>N/A</v>
          </cell>
          <cell r="O884" t="str">
            <v/>
          </cell>
          <cell r="P884"/>
          <cell r="Q884">
            <v>0</v>
          </cell>
        </row>
        <row r="885">
          <cell r="C885" t="str">
            <v>Medway</v>
          </cell>
          <cell r="D885">
            <v>2006</v>
          </cell>
          <cell r="E885">
            <v>3</v>
          </cell>
          <cell r="F885">
            <v>3</v>
          </cell>
          <cell r="G885" t="str">
            <v>Yes</v>
          </cell>
          <cell r="H885">
            <v>521437.34</v>
          </cell>
          <cell r="I885">
            <v>5239.66</v>
          </cell>
          <cell r="J885">
            <v>0</v>
          </cell>
          <cell r="K885">
            <v>516197.68000000005</v>
          </cell>
          <cell r="L885"/>
          <cell r="M885">
            <v>516197.68000000005</v>
          </cell>
          <cell r="N885" t="str">
            <v>FORM SUBMIT</v>
          </cell>
          <cell r="O885">
            <v>39657</v>
          </cell>
          <cell r="P885"/>
          <cell r="Q885">
            <v>516197.68000000005</v>
          </cell>
        </row>
        <row r="886">
          <cell r="C886" t="str">
            <v>Melrose</v>
          </cell>
          <cell r="D886">
            <v>2006</v>
          </cell>
          <cell r="E886">
            <v>0</v>
          </cell>
          <cell r="F886">
            <v>0</v>
          </cell>
          <cell r="G886" t="str">
            <v>N/A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/>
          <cell r="M886">
            <v>0</v>
          </cell>
          <cell r="N886" t="str">
            <v>N/A</v>
          </cell>
          <cell r="O886" t="str">
            <v/>
          </cell>
          <cell r="P886"/>
          <cell r="Q886">
            <v>0</v>
          </cell>
        </row>
        <row r="887">
          <cell r="C887" t="str">
            <v>Mendon</v>
          </cell>
          <cell r="D887">
            <v>2006</v>
          </cell>
          <cell r="E887">
            <v>3</v>
          </cell>
          <cell r="F887">
            <v>3</v>
          </cell>
          <cell r="G887" t="str">
            <v>Yes</v>
          </cell>
          <cell r="H887">
            <v>186262.95</v>
          </cell>
          <cell r="I887">
            <v>1498.53</v>
          </cell>
          <cell r="J887">
            <v>0</v>
          </cell>
          <cell r="K887">
            <v>184764.42</v>
          </cell>
          <cell r="L887"/>
          <cell r="M887">
            <v>184764.42</v>
          </cell>
          <cell r="N887" t="str">
            <v>FORM SUBMIT</v>
          </cell>
          <cell r="O887">
            <v>39657</v>
          </cell>
          <cell r="P887"/>
          <cell r="Q887">
            <v>184764.42</v>
          </cell>
        </row>
        <row r="888">
          <cell r="C888" t="str">
            <v>Merrimac</v>
          </cell>
          <cell r="D888">
            <v>2006</v>
          </cell>
          <cell r="E888">
            <v>0</v>
          </cell>
          <cell r="F888">
            <v>0</v>
          </cell>
          <cell r="G888" t="str">
            <v>N/A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/>
          <cell r="M888">
            <v>0</v>
          </cell>
          <cell r="N888" t="str">
            <v>N/A</v>
          </cell>
          <cell r="O888" t="str">
            <v/>
          </cell>
          <cell r="P888"/>
          <cell r="Q888">
            <v>0</v>
          </cell>
        </row>
        <row r="889">
          <cell r="C889" t="str">
            <v>Methuen</v>
          </cell>
          <cell r="D889">
            <v>2006</v>
          </cell>
          <cell r="E889">
            <v>0</v>
          </cell>
          <cell r="F889">
            <v>0</v>
          </cell>
          <cell r="G889" t="str">
            <v>N/A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/>
          <cell r="M889">
            <v>0</v>
          </cell>
          <cell r="N889" t="str">
            <v>N/A</v>
          </cell>
          <cell r="O889" t="str">
            <v/>
          </cell>
          <cell r="P889"/>
          <cell r="Q889">
            <v>0</v>
          </cell>
        </row>
        <row r="890">
          <cell r="C890" t="str">
            <v>Middleborough</v>
          </cell>
          <cell r="D890">
            <v>2006</v>
          </cell>
          <cell r="E890">
            <v>0</v>
          </cell>
          <cell r="F890">
            <v>0</v>
          </cell>
          <cell r="G890" t="str">
            <v>N/A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/>
          <cell r="M890">
            <v>0</v>
          </cell>
          <cell r="N890" t="str">
            <v>N/A</v>
          </cell>
          <cell r="O890" t="str">
            <v/>
          </cell>
          <cell r="P890"/>
          <cell r="Q890">
            <v>0</v>
          </cell>
        </row>
        <row r="891">
          <cell r="C891" t="str">
            <v>Middlefield</v>
          </cell>
          <cell r="D891">
            <v>2006</v>
          </cell>
          <cell r="E891">
            <v>0</v>
          </cell>
          <cell r="F891">
            <v>0</v>
          </cell>
          <cell r="G891" t="str">
            <v>N/A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/>
          <cell r="M891">
            <v>0</v>
          </cell>
          <cell r="N891" t="str">
            <v>N/A</v>
          </cell>
          <cell r="O891" t="str">
            <v/>
          </cell>
          <cell r="P891"/>
          <cell r="Q891">
            <v>0</v>
          </cell>
        </row>
        <row r="892">
          <cell r="C892" t="str">
            <v>Middleton</v>
          </cell>
          <cell r="D892">
            <v>2006</v>
          </cell>
          <cell r="E892">
            <v>1</v>
          </cell>
          <cell r="F892">
            <v>1</v>
          </cell>
          <cell r="G892" t="str">
            <v>Yes</v>
          </cell>
          <cell r="H892">
            <v>119014.28</v>
          </cell>
          <cell r="I892">
            <v>636.76</v>
          </cell>
          <cell r="J892">
            <v>0</v>
          </cell>
          <cell r="K892">
            <v>118377.52</v>
          </cell>
          <cell r="L892"/>
          <cell r="M892">
            <v>118377.52</v>
          </cell>
          <cell r="N892" t="str">
            <v>FORM SUBMIT</v>
          </cell>
          <cell r="O892">
            <v>39657</v>
          </cell>
          <cell r="P892"/>
          <cell r="Q892">
            <v>118377.52</v>
          </cell>
        </row>
        <row r="893">
          <cell r="C893" t="str">
            <v>Milford</v>
          </cell>
          <cell r="D893">
            <v>2006</v>
          </cell>
          <cell r="E893">
            <v>0</v>
          </cell>
          <cell r="F893">
            <v>0</v>
          </cell>
          <cell r="G893" t="str">
            <v>N/A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/>
          <cell r="M893">
            <v>0</v>
          </cell>
          <cell r="N893" t="str">
            <v>N/A</v>
          </cell>
          <cell r="O893" t="str">
            <v/>
          </cell>
          <cell r="P893"/>
          <cell r="Q893">
            <v>0</v>
          </cell>
        </row>
        <row r="894">
          <cell r="C894" t="str">
            <v>Millbury</v>
          </cell>
          <cell r="D894">
            <v>2006</v>
          </cell>
          <cell r="E894">
            <v>0</v>
          </cell>
          <cell r="F894">
            <v>0</v>
          </cell>
          <cell r="G894" t="str">
            <v>N/A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/>
          <cell r="M894">
            <v>0</v>
          </cell>
          <cell r="N894" t="str">
            <v>N/A</v>
          </cell>
          <cell r="O894" t="str">
            <v/>
          </cell>
          <cell r="P894"/>
          <cell r="Q894">
            <v>0</v>
          </cell>
        </row>
        <row r="895">
          <cell r="C895" t="str">
            <v>Millis</v>
          </cell>
          <cell r="D895">
            <v>2006</v>
          </cell>
          <cell r="E895">
            <v>0</v>
          </cell>
          <cell r="F895">
            <v>0</v>
          </cell>
          <cell r="G895" t="str">
            <v>N/A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/>
          <cell r="M895">
            <v>0</v>
          </cell>
          <cell r="N895" t="str">
            <v>N/A</v>
          </cell>
          <cell r="O895" t="str">
            <v/>
          </cell>
          <cell r="P895"/>
          <cell r="Q895">
            <v>0</v>
          </cell>
        </row>
        <row r="896">
          <cell r="C896" t="str">
            <v>Millville</v>
          </cell>
          <cell r="D896">
            <v>2006</v>
          </cell>
          <cell r="E896">
            <v>0</v>
          </cell>
          <cell r="F896">
            <v>0</v>
          </cell>
          <cell r="G896" t="str">
            <v>N/A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/>
          <cell r="M896">
            <v>0</v>
          </cell>
          <cell r="N896" t="str">
            <v>N/A</v>
          </cell>
          <cell r="O896" t="str">
            <v/>
          </cell>
          <cell r="P896"/>
          <cell r="Q896">
            <v>0</v>
          </cell>
        </row>
        <row r="897">
          <cell r="C897" t="str">
            <v>Milton</v>
          </cell>
          <cell r="D897">
            <v>2006</v>
          </cell>
          <cell r="E897">
            <v>0</v>
          </cell>
          <cell r="F897">
            <v>0</v>
          </cell>
          <cell r="G897" t="str">
            <v>N/A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/>
          <cell r="M897">
            <v>0</v>
          </cell>
          <cell r="N897" t="str">
            <v>N/A</v>
          </cell>
          <cell r="O897" t="str">
            <v/>
          </cell>
          <cell r="P897"/>
          <cell r="Q897">
            <v>0</v>
          </cell>
        </row>
        <row r="898">
          <cell r="C898" t="str">
            <v>Monroe</v>
          </cell>
          <cell r="D898">
            <v>2006</v>
          </cell>
          <cell r="E898">
            <v>0</v>
          </cell>
          <cell r="F898">
            <v>0</v>
          </cell>
          <cell r="G898" t="str">
            <v>N/A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/>
          <cell r="M898">
            <v>0</v>
          </cell>
          <cell r="N898" t="str">
            <v>N/A</v>
          </cell>
          <cell r="O898" t="str">
            <v/>
          </cell>
          <cell r="P898"/>
          <cell r="Q898">
            <v>0</v>
          </cell>
        </row>
        <row r="899">
          <cell r="C899" t="str">
            <v>Monson</v>
          </cell>
          <cell r="D899">
            <v>2006</v>
          </cell>
          <cell r="J899">
            <v>0</v>
          </cell>
          <cell r="K899">
            <v>0</v>
          </cell>
          <cell r="L899"/>
          <cell r="M899">
            <v>0</v>
          </cell>
          <cell r="N899" t="str">
            <v>FORM SUBMIT</v>
          </cell>
          <cell r="O899" t="str">
            <v>Manual</v>
          </cell>
          <cell r="P899"/>
          <cell r="Q899">
            <v>0</v>
          </cell>
        </row>
        <row r="900">
          <cell r="C900" t="str">
            <v>Montague</v>
          </cell>
          <cell r="D900">
            <v>2006</v>
          </cell>
          <cell r="E900">
            <v>0</v>
          </cell>
          <cell r="F900">
            <v>0</v>
          </cell>
          <cell r="G900" t="str">
            <v>N/A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/>
          <cell r="M900">
            <v>0</v>
          </cell>
          <cell r="N900" t="str">
            <v>N/A</v>
          </cell>
          <cell r="O900" t="str">
            <v/>
          </cell>
          <cell r="P900"/>
          <cell r="Q900">
            <v>0</v>
          </cell>
        </row>
        <row r="901">
          <cell r="C901" t="str">
            <v>Monterey</v>
          </cell>
          <cell r="D901">
            <v>2006</v>
          </cell>
          <cell r="E901">
            <v>0</v>
          </cell>
          <cell r="F901">
            <v>0</v>
          </cell>
          <cell r="G901" t="str">
            <v>N/A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/>
          <cell r="M901">
            <v>0</v>
          </cell>
          <cell r="N901" t="str">
            <v>N/A</v>
          </cell>
          <cell r="O901" t="str">
            <v/>
          </cell>
          <cell r="P901"/>
          <cell r="Q901">
            <v>0</v>
          </cell>
        </row>
        <row r="902">
          <cell r="C902" t="str">
            <v>Montgomery</v>
          </cell>
          <cell r="D902">
            <v>2006</v>
          </cell>
          <cell r="E902">
            <v>0</v>
          </cell>
          <cell r="F902">
            <v>0</v>
          </cell>
          <cell r="G902" t="str">
            <v>N/A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/>
          <cell r="M902">
            <v>0</v>
          </cell>
          <cell r="N902" t="str">
            <v>N/A</v>
          </cell>
          <cell r="O902" t="str">
            <v/>
          </cell>
          <cell r="P902"/>
          <cell r="Q902">
            <v>0</v>
          </cell>
        </row>
        <row r="903">
          <cell r="C903" t="str">
            <v>Mount Washington</v>
          </cell>
          <cell r="D903">
            <v>2006</v>
          </cell>
          <cell r="E903">
            <v>0</v>
          </cell>
          <cell r="F903">
            <v>0</v>
          </cell>
          <cell r="G903" t="str">
            <v>N/A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/>
          <cell r="M903">
            <v>0</v>
          </cell>
          <cell r="N903" t="str">
            <v>N/A</v>
          </cell>
          <cell r="O903" t="str">
            <v/>
          </cell>
          <cell r="P903"/>
          <cell r="Q903">
            <v>0</v>
          </cell>
        </row>
        <row r="904">
          <cell r="C904" t="str">
            <v>Nahant</v>
          </cell>
          <cell r="D904">
            <v>2006</v>
          </cell>
          <cell r="E904">
            <v>3</v>
          </cell>
          <cell r="F904">
            <v>3</v>
          </cell>
          <cell r="G904" t="str">
            <v>Yes</v>
          </cell>
          <cell r="H904">
            <v>141728.07</v>
          </cell>
          <cell r="I904">
            <v>4654.83</v>
          </cell>
          <cell r="J904">
            <v>0</v>
          </cell>
          <cell r="K904">
            <v>137073.24000000002</v>
          </cell>
          <cell r="L904"/>
          <cell r="M904">
            <v>137073.24000000002</v>
          </cell>
          <cell r="N904" t="str">
            <v>FORM SUBMIT</v>
          </cell>
          <cell r="O904">
            <v>39657</v>
          </cell>
          <cell r="P904"/>
          <cell r="Q904">
            <v>137073.24000000002</v>
          </cell>
        </row>
        <row r="905">
          <cell r="C905" t="str">
            <v>Nantucket</v>
          </cell>
          <cell r="D905">
            <v>2006</v>
          </cell>
          <cell r="E905">
            <v>3</v>
          </cell>
          <cell r="F905">
            <v>3</v>
          </cell>
          <cell r="G905" t="str">
            <v>Yes</v>
          </cell>
          <cell r="H905">
            <v>1313211.19</v>
          </cell>
          <cell r="I905">
            <v>14277.96</v>
          </cell>
          <cell r="J905">
            <v>0</v>
          </cell>
          <cell r="K905">
            <v>1298933.23</v>
          </cell>
          <cell r="L905"/>
          <cell r="M905">
            <v>1298933.23</v>
          </cell>
          <cell r="N905" t="str">
            <v>FORM SUBMIT</v>
          </cell>
          <cell r="O905">
            <v>39657</v>
          </cell>
          <cell r="P905"/>
          <cell r="Q905">
            <v>1298933.23</v>
          </cell>
        </row>
        <row r="906">
          <cell r="C906" t="str">
            <v>Natick</v>
          </cell>
          <cell r="D906">
            <v>2006</v>
          </cell>
          <cell r="E906">
            <v>0</v>
          </cell>
          <cell r="F906">
            <v>0</v>
          </cell>
          <cell r="G906" t="str">
            <v>N/A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/>
          <cell r="M906">
            <v>0</v>
          </cell>
          <cell r="N906" t="str">
            <v>N/A</v>
          </cell>
          <cell r="O906" t="str">
            <v/>
          </cell>
          <cell r="P906"/>
          <cell r="Q906">
            <v>0</v>
          </cell>
        </row>
        <row r="907">
          <cell r="C907" t="str">
            <v>Needham</v>
          </cell>
          <cell r="D907">
            <v>2006</v>
          </cell>
          <cell r="E907">
            <v>2</v>
          </cell>
          <cell r="F907">
            <v>2</v>
          </cell>
          <cell r="G907" t="str">
            <v>Yes</v>
          </cell>
          <cell r="H907">
            <v>1320700.6000000001</v>
          </cell>
          <cell r="I907">
            <v>17116.72</v>
          </cell>
          <cell r="J907">
            <v>0</v>
          </cell>
          <cell r="K907">
            <v>1303583.8800000001</v>
          </cell>
          <cell r="L907"/>
          <cell r="M907">
            <v>1303583.8800000001</v>
          </cell>
          <cell r="N907" t="str">
            <v>FORM SUBMIT</v>
          </cell>
          <cell r="O907">
            <v>39657</v>
          </cell>
          <cell r="P907"/>
          <cell r="Q907">
            <v>1303583.8800000001</v>
          </cell>
        </row>
        <row r="908">
          <cell r="C908" t="str">
            <v>New Ashford</v>
          </cell>
          <cell r="D908">
            <v>2006</v>
          </cell>
          <cell r="E908">
            <v>0</v>
          </cell>
          <cell r="F908">
            <v>0</v>
          </cell>
          <cell r="G908" t="str">
            <v>N/A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/>
          <cell r="M908">
            <v>0</v>
          </cell>
          <cell r="N908" t="str">
            <v>N/A</v>
          </cell>
          <cell r="O908" t="str">
            <v/>
          </cell>
          <cell r="P908"/>
          <cell r="Q908">
            <v>0</v>
          </cell>
        </row>
        <row r="909">
          <cell r="C909" t="str">
            <v>New Bedford</v>
          </cell>
          <cell r="D909">
            <v>2006</v>
          </cell>
          <cell r="E909">
            <v>0</v>
          </cell>
          <cell r="F909">
            <v>0</v>
          </cell>
          <cell r="G909" t="str">
            <v>N/A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/>
          <cell r="M909">
            <v>0</v>
          </cell>
          <cell r="N909" t="str">
            <v>N/A</v>
          </cell>
          <cell r="O909" t="str">
            <v/>
          </cell>
          <cell r="P909"/>
          <cell r="Q909">
            <v>0</v>
          </cell>
        </row>
        <row r="910">
          <cell r="C910" t="str">
            <v>New Braintree</v>
          </cell>
          <cell r="D910">
            <v>2006</v>
          </cell>
          <cell r="E910">
            <v>0</v>
          </cell>
          <cell r="F910">
            <v>0</v>
          </cell>
          <cell r="G910" t="str">
            <v>N/A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/>
          <cell r="M910">
            <v>0</v>
          </cell>
          <cell r="N910" t="str">
            <v>N/A</v>
          </cell>
          <cell r="O910" t="str">
            <v/>
          </cell>
          <cell r="P910"/>
          <cell r="Q910">
            <v>0</v>
          </cell>
        </row>
        <row r="911">
          <cell r="C911" t="str">
            <v>New Marlborough</v>
          </cell>
          <cell r="D911">
            <v>2006</v>
          </cell>
          <cell r="E911">
            <v>0</v>
          </cell>
          <cell r="F911">
            <v>0</v>
          </cell>
          <cell r="G911" t="str">
            <v>N/A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/>
          <cell r="M911">
            <v>0</v>
          </cell>
          <cell r="N911" t="str">
            <v>N/A</v>
          </cell>
          <cell r="O911" t="str">
            <v/>
          </cell>
          <cell r="P911"/>
          <cell r="Q911">
            <v>0</v>
          </cell>
        </row>
        <row r="912">
          <cell r="C912" t="str">
            <v>New Salem</v>
          </cell>
          <cell r="D912">
            <v>2006</v>
          </cell>
          <cell r="E912">
            <v>0</v>
          </cell>
          <cell r="F912">
            <v>0</v>
          </cell>
          <cell r="G912" t="str">
            <v>N/A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/>
          <cell r="M912">
            <v>0</v>
          </cell>
          <cell r="N912" t="str">
            <v>N/A</v>
          </cell>
          <cell r="O912" t="str">
            <v/>
          </cell>
          <cell r="P912"/>
          <cell r="Q912">
            <v>0</v>
          </cell>
        </row>
        <row r="913">
          <cell r="C913" t="str">
            <v>Newbury</v>
          </cell>
          <cell r="D913">
            <v>2006</v>
          </cell>
          <cell r="E913">
            <v>0</v>
          </cell>
          <cell r="F913">
            <v>0</v>
          </cell>
          <cell r="G913" t="str">
            <v>N/A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/>
          <cell r="M913">
            <v>0</v>
          </cell>
          <cell r="N913" t="str">
            <v>N/A</v>
          </cell>
          <cell r="O913" t="str">
            <v/>
          </cell>
          <cell r="P913"/>
          <cell r="Q913">
            <v>0</v>
          </cell>
        </row>
        <row r="914">
          <cell r="C914" t="str">
            <v>Newburyport</v>
          </cell>
          <cell r="D914">
            <v>2006</v>
          </cell>
          <cell r="E914">
            <v>2</v>
          </cell>
          <cell r="F914">
            <v>2</v>
          </cell>
          <cell r="G914" t="str">
            <v>Yes</v>
          </cell>
          <cell r="H914">
            <v>525389.91</v>
          </cell>
          <cell r="I914">
            <v>12168.32</v>
          </cell>
          <cell r="J914">
            <v>0</v>
          </cell>
          <cell r="K914">
            <v>513221.59</v>
          </cell>
          <cell r="L914"/>
          <cell r="M914">
            <v>513221.59</v>
          </cell>
          <cell r="N914" t="str">
            <v>FORM SUBMIT</v>
          </cell>
          <cell r="O914">
            <v>39657</v>
          </cell>
          <cell r="P914"/>
          <cell r="Q914">
            <v>513221.59</v>
          </cell>
        </row>
        <row r="915">
          <cell r="C915" t="str">
            <v>Newton</v>
          </cell>
          <cell r="D915">
            <v>2006</v>
          </cell>
          <cell r="E915">
            <v>1</v>
          </cell>
          <cell r="F915">
            <v>1</v>
          </cell>
          <cell r="G915" t="str">
            <v>Yes</v>
          </cell>
          <cell r="H915">
            <v>1979312.33</v>
          </cell>
          <cell r="I915">
            <v>5345.22</v>
          </cell>
          <cell r="J915">
            <v>0</v>
          </cell>
          <cell r="K915">
            <v>1973967.11</v>
          </cell>
          <cell r="L915"/>
          <cell r="M915">
            <v>1973967.11</v>
          </cell>
          <cell r="N915" t="str">
            <v>FORM SUBMIT</v>
          </cell>
          <cell r="O915">
            <v>39657</v>
          </cell>
          <cell r="P915"/>
          <cell r="Q915">
            <v>1973967.11</v>
          </cell>
        </row>
        <row r="916">
          <cell r="C916" t="str">
            <v>Norfolk</v>
          </cell>
          <cell r="D916">
            <v>2006</v>
          </cell>
          <cell r="E916">
            <v>3</v>
          </cell>
          <cell r="F916">
            <v>1</v>
          </cell>
          <cell r="G916" t="str">
            <v>No</v>
          </cell>
          <cell r="H916">
            <v>409531.92</v>
          </cell>
          <cell r="I916">
            <v>4547.03</v>
          </cell>
          <cell r="J916">
            <v>0</v>
          </cell>
          <cell r="K916">
            <v>404984.88999999996</v>
          </cell>
          <cell r="L916"/>
          <cell r="M916">
            <v>404984.88999999996</v>
          </cell>
          <cell r="N916" t="str">
            <v>FORM SUBMIT</v>
          </cell>
          <cell r="O916">
            <v>39657</v>
          </cell>
          <cell r="P916"/>
          <cell r="Q916">
            <v>404984.88999999996</v>
          </cell>
        </row>
        <row r="917">
          <cell r="C917" t="str">
            <v>North Adams</v>
          </cell>
          <cell r="D917">
            <v>2006</v>
          </cell>
          <cell r="E917">
            <v>0</v>
          </cell>
          <cell r="F917">
            <v>0</v>
          </cell>
          <cell r="G917" t="str">
            <v>N/A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/>
          <cell r="M917">
            <v>0</v>
          </cell>
          <cell r="N917" t="str">
            <v>N/A</v>
          </cell>
          <cell r="O917" t="str">
            <v/>
          </cell>
          <cell r="P917"/>
          <cell r="Q917">
            <v>0</v>
          </cell>
        </row>
        <row r="918">
          <cell r="C918" t="str">
            <v>North Andover</v>
          </cell>
          <cell r="D918">
            <v>2006</v>
          </cell>
          <cell r="E918">
            <v>3</v>
          </cell>
          <cell r="F918">
            <v>3</v>
          </cell>
          <cell r="G918" t="str">
            <v>Yes</v>
          </cell>
          <cell r="H918">
            <v>1130134.08</v>
          </cell>
          <cell r="I918">
            <v>4174.3</v>
          </cell>
          <cell r="J918">
            <v>0</v>
          </cell>
          <cell r="K918">
            <v>1125959.78</v>
          </cell>
          <cell r="L918"/>
          <cell r="M918">
            <v>1125959.78</v>
          </cell>
          <cell r="N918" t="str">
            <v>FORM SUBMIT</v>
          </cell>
          <cell r="O918">
            <v>39657</v>
          </cell>
          <cell r="P918"/>
          <cell r="Q918">
            <v>1125959.78</v>
          </cell>
        </row>
        <row r="919">
          <cell r="C919" t="str">
            <v>North Attleborough</v>
          </cell>
          <cell r="D919">
            <v>2006</v>
          </cell>
          <cell r="E919">
            <v>0</v>
          </cell>
          <cell r="F919">
            <v>0</v>
          </cell>
          <cell r="G919" t="str">
            <v>N/A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/>
          <cell r="M919">
            <v>0</v>
          </cell>
          <cell r="N919" t="str">
            <v>N/A</v>
          </cell>
          <cell r="O919" t="str">
            <v/>
          </cell>
          <cell r="P919"/>
          <cell r="Q919">
            <v>0</v>
          </cell>
        </row>
        <row r="920">
          <cell r="C920" t="str">
            <v>North Brookfield</v>
          </cell>
          <cell r="D920">
            <v>2006</v>
          </cell>
          <cell r="E920">
            <v>0</v>
          </cell>
          <cell r="F920">
            <v>0</v>
          </cell>
          <cell r="G920" t="str">
            <v>N/A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/>
          <cell r="M920">
            <v>0</v>
          </cell>
          <cell r="N920" t="str">
            <v>N/A</v>
          </cell>
          <cell r="O920" t="str">
            <v/>
          </cell>
          <cell r="P920"/>
          <cell r="Q920">
            <v>0</v>
          </cell>
        </row>
        <row r="921">
          <cell r="C921" t="str">
            <v>North Reading</v>
          </cell>
          <cell r="D921">
            <v>2006</v>
          </cell>
          <cell r="E921">
            <v>0</v>
          </cell>
          <cell r="F921">
            <v>0</v>
          </cell>
          <cell r="G921" t="str">
            <v>N/A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/>
          <cell r="M921">
            <v>0</v>
          </cell>
          <cell r="N921" t="str">
            <v>N/A</v>
          </cell>
          <cell r="O921" t="str">
            <v/>
          </cell>
          <cell r="P921"/>
          <cell r="Q921">
            <v>0</v>
          </cell>
        </row>
        <row r="922">
          <cell r="C922" t="str">
            <v>Northampton</v>
          </cell>
          <cell r="D922">
            <v>2006</v>
          </cell>
          <cell r="E922">
            <v>0</v>
          </cell>
          <cell r="F922">
            <v>0</v>
          </cell>
          <cell r="G922" t="str">
            <v>N/A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/>
          <cell r="M922">
            <v>0</v>
          </cell>
          <cell r="N922" t="str">
            <v>N/A</v>
          </cell>
          <cell r="O922" t="str">
            <v/>
          </cell>
          <cell r="P922"/>
          <cell r="Q922">
            <v>0</v>
          </cell>
        </row>
        <row r="923">
          <cell r="C923" t="str">
            <v>Northborough</v>
          </cell>
          <cell r="D923">
            <v>2006</v>
          </cell>
          <cell r="E923">
            <v>1.5</v>
          </cell>
          <cell r="F923">
            <v>1.5</v>
          </cell>
          <cell r="G923" t="str">
            <v>Yes</v>
          </cell>
          <cell r="H923">
            <v>333139.01</v>
          </cell>
          <cell r="I923">
            <v>5578.4</v>
          </cell>
          <cell r="J923">
            <v>0</v>
          </cell>
          <cell r="K923">
            <v>327560.61</v>
          </cell>
          <cell r="L923"/>
          <cell r="M923">
            <v>327560.61</v>
          </cell>
          <cell r="N923" t="str">
            <v>FORM SUBMIT</v>
          </cell>
          <cell r="O923">
            <v>39657</v>
          </cell>
          <cell r="P923"/>
          <cell r="Q923">
            <v>327560.61</v>
          </cell>
        </row>
        <row r="924">
          <cell r="C924" t="str">
            <v>Northbridge</v>
          </cell>
          <cell r="D924">
            <v>2006</v>
          </cell>
          <cell r="E924">
            <v>0</v>
          </cell>
          <cell r="F924">
            <v>0</v>
          </cell>
          <cell r="G924" t="str">
            <v>N/A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/>
          <cell r="M924">
            <v>0</v>
          </cell>
          <cell r="N924" t="str">
            <v>N/A</v>
          </cell>
          <cell r="O924" t="str">
            <v/>
          </cell>
          <cell r="P924"/>
          <cell r="Q924">
            <v>0</v>
          </cell>
        </row>
        <row r="925">
          <cell r="C925" t="str">
            <v>Northfield</v>
          </cell>
          <cell r="D925">
            <v>2006</v>
          </cell>
          <cell r="E925">
            <v>0</v>
          </cell>
          <cell r="F925">
            <v>0</v>
          </cell>
          <cell r="G925" t="str">
            <v>N/A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/>
          <cell r="M925">
            <v>0</v>
          </cell>
          <cell r="N925" t="str">
            <v>N/A</v>
          </cell>
          <cell r="O925" t="str">
            <v/>
          </cell>
          <cell r="P925"/>
          <cell r="Q925">
            <v>0</v>
          </cell>
        </row>
        <row r="926">
          <cell r="C926" t="str">
            <v>Norton</v>
          </cell>
          <cell r="D926">
            <v>2006</v>
          </cell>
          <cell r="E926">
            <v>0</v>
          </cell>
          <cell r="F926">
            <v>0</v>
          </cell>
          <cell r="G926" t="str">
            <v>N/A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/>
          <cell r="M926">
            <v>0</v>
          </cell>
          <cell r="N926" t="str">
            <v>N/A</v>
          </cell>
          <cell r="O926" t="str">
            <v/>
          </cell>
          <cell r="P926"/>
          <cell r="Q926">
            <v>0</v>
          </cell>
        </row>
        <row r="927">
          <cell r="C927" t="str">
            <v>Norwell</v>
          </cell>
          <cell r="D927">
            <v>2006</v>
          </cell>
          <cell r="E927">
            <v>3</v>
          </cell>
          <cell r="F927">
            <v>3</v>
          </cell>
          <cell r="G927" t="str">
            <v>Yes</v>
          </cell>
          <cell r="H927">
            <v>636913.03</v>
          </cell>
          <cell r="I927">
            <v>2778.07</v>
          </cell>
          <cell r="J927">
            <v>0</v>
          </cell>
          <cell r="K927">
            <v>634134.96000000008</v>
          </cell>
          <cell r="L927"/>
          <cell r="M927">
            <v>634134.96000000008</v>
          </cell>
          <cell r="N927" t="str">
            <v>FORM SUBMIT</v>
          </cell>
          <cell r="O927">
            <v>39657</v>
          </cell>
          <cell r="P927"/>
          <cell r="Q927">
            <v>634134.96000000008</v>
          </cell>
        </row>
        <row r="928">
          <cell r="C928" t="str">
            <v>Norwood</v>
          </cell>
          <cell r="D928">
            <v>2006</v>
          </cell>
          <cell r="E928">
            <v>0</v>
          </cell>
          <cell r="F928">
            <v>0</v>
          </cell>
          <cell r="G928" t="str">
            <v>N/A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/>
          <cell r="M928">
            <v>0</v>
          </cell>
          <cell r="N928" t="str">
            <v>N/A</v>
          </cell>
          <cell r="O928" t="str">
            <v/>
          </cell>
          <cell r="P928"/>
          <cell r="Q928">
            <v>0</v>
          </cell>
        </row>
        <row r="929">
          <cell r="C929" t="str">
            <v>Oak Bluffs</v>
          </cell>
          <cell r="D929">
            <v>2006</v>
          </cell>
          <cell r="E929">
            <v>3</v>
          </cell>
          <cell r="F929">
            <v>3</v>
          </cell>
          <cell r="G929" t="str">
            <v>Yes</v>
          </cell>
          <cell r="H929">
            <v>371044.73</v>
          </cell>
          <cell r="I929">
            <v>2736.24</v>
          </cell>
          <cell r="J929">
            <v>0</v>
          </cell>
          <cell r="K929">
            <v>368308.49</v>
          </cell>
          <cell r="L929"/>
          <cell r="M929">
            <v>368308.49</v>
          </cell>
          <cell r="N929" t="str">
            <v>FORM SUBMIT</v>
          </cell>
          <cell r="O929">
            <v>39657</v>
          </cell>
          <cell r="P929"/>
          <cell r="Q929">
            <v>368308.49</v>
          </cell>
        </row>
        <row r="930">
          <cell r="C930" t="str">
            <v>Oakham</v>
          </cell>
          <cell r="D930">
            <v>2006</v>
          </cell>
          <cell r="E930">
            <v>0</v>
          </cell>
          <cell r="F930">
            <v>0</v>
          </cell>
          <cell r="G930" t="str">
            <v>N/A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/>
          <cell r="M930">
            <v>0</v>
          </cell>
          <cell r="N930" t="str">
            <v>N/A</v>
          </cell>
          <cell r="O930" t="str">
            <v/>
          </cell>
          <cell r="P930"/>
          <cell r="Q930">
            <v>0</v>
          </cell>
        </row>
        <row r="931">
          <cell r="C931" t="str">
            <v>Orange</v>
          </cell>
          <cell r="D931">
            <v>2006</v>
          </cell>
          <cell r="E931">
            <v>0</v>
          </cell>
          <cell r="F931">
            <v>0</v>
          </cell>
          <cell r="G931" t="str">
            <v>N/A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/>
          <cell r="M931">
            <v>0</v>
          </cell>
          <cell r="N931" t="str">
            <v>N/A</v>
          </cell>
          <cell r="O931" t="str">
            <v/>
          </cell>
          <cell r="P931"/>
          <cell r="Q931">
            <v>0</v>
          </cell>
        </row>
        <row r="932">
          <cell r="C932" t="str">
            <v>Orleans</v>
          </cell>
          <cell r="D932">
            <v>2006</v>
          </cell>
          <cell r="E932">
            <v>3</v>
          </cell>
          <cell r="F932">
            <v>3</v>
          </cell>
          <cell r="G932" t="str">
            <v>Yes</v>
          </cell>
          <cell r="H932">
            <v>472763.81</v>
          </cell>
          <cell r="I932">
            <v>2514.6</v>
          </cell>
          <cell r="J932">
            <v>0</v>
          </cell>
          <cell r="K932">
            <v>470249.21</v>
          </cell>
          <cell r="L932"/>
          <cell r="M932">
            <v>470249.21</v>
          </cell>
          <cell r="N932" t="str">
            <v>FORM SUBMIT</v>
          </cell>
          <cell r="O932">
            <v>39657</v>
          </cell>
          <cell r="P932"/>
          <cell r="Q932">
            <v>470249.21</v>
          </cell>
        </row>
        <row r="933">
          <cell r="C933" t="str">
            <v>Otis</v>
          </cell>
          <cell r="D933">
            <v>2006</v>
          </cell>
          <cell r="E933">
            <v>0</v>
          </cell>
          <cell r="F933">
            <v>0</v>
          </cell>
          <cell r="G933" t="str">
            <v>N/A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/>
          <cell r="M933">
            <v>0</v>
          </cell>
          <cell r="N933" t="str">
            <v>N/A</v>
          </cell>
          <cell r="O933" t="str">
            <v/>
          </cell>
          <cell r="P933"/>
          <cell r="Q933">
            <v>0</v>
          </cell>
        </row>
        <row r="934">
          <cell r="C934" t="str">
            <v>Oxford</v>
          </cell>
          <cell r="D934">
            <v>2006</v>
          </cell>
          <cell r="E934">
            <v>0</v>
          </cell>
          <cell r="F934">
            <v>0</v>
          </cell>
          <cell r="G934" t="str">
            <v>N/A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/>
          <cell r="M934">
            <v>0</v>
          </cell>
          <cell r="N934" t="str">
            <v>N/A</v>
          </cell>
          <cell r="O934" t="str">
            <v/>
          </cell>
          <cell r="P934"/>
          <cell r="Q934">
            <v>0</v>
          </cell>
        </row>
        <row r="935">
          <cell r="C935" t="str">
            <v>Palmer</v>
          </cell>
          <cell r="D935">
            <v>2006</v>
          </cell>
          <cell r="E935">
            <v>0</v>
          </cell>
          <cell r="F935">
            <v>0</v>
          </cell>
          <cell r="G935" t="str">
            <v>N/A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/>
          <cell r="M935">
            <v>0</v>
          </cell>
          <cell r="N935" t="str">
            <v>N/A</v>
          </cell>
          <cell r="O935" t="str">
            <v/>
          </cell>
          <cell r="P935"/>
          <cell r="Q935">
            <v>0</v>
          </cell>
        </row>
        <row r="936">
          <cell r="C936" t="str">
            <v>Paxton</v>
          </cell>
          <cell r="D936">
            <v>2006</v>
          </cell>
          <cell r="E936">
            <v>0</v>
          </cell>
          <cell r="F936">
            <v>0</v>
          </cell>
          <cell r="G936" t="str">
            <v>N/A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/>
          <cell r="M936">
            <v>0</v>
          </cell>
          <cell r="N936" t="str">
            <v>N/A</v>
          </cell>
          <cell r="O936" t="str">
            <v/>
          </cell>
          <cell r="P936"/>
          <cell r="Q936">
            <v>0</v>
          </cell>
        </row>
        <row r="937">
          <cell r="C937" t="str">
            <v>Peabody</v>
          </cell>
          <cell r="D937">
            <v>2006</v>
          </cell>
          <cell r="E937">
            <v>3</v>
          </cell>
          <cell r="F937">
            <v>1</v>
          </cell>
          <cell r="G937" t="str">
            <v>No</v>
          </cell>
          <cell r="H937">
            <v>558388.65</v>
          </cell>
          <cell r="I937">
            <v>7793.18</v>
          </cell>
          <cell r="J937">
            <v>0</v>
          </cell>
          <cell r="K937">
            <v>550595.47</v>
          </cell>
          <cell r="L937"/>
          <cell r="M937">
            <v>550595.47</v>
          </cell>
          <cell r="N937" t="str">
            <v>FORM SUBMIT</v>
          </cell>
          <cell r="O937">
            <v>39657</v>
          </cell>
          <cell r="P937"/>
          <cell r="Q937">
            <v>550595.47</v>
          </cell>
        </row>
        <row r="938">
          <cell r="C938" t="str">
            <v>Pelham</v>
          </cell>
          <cell r="D938">
            <v>2006</v>
          </cell>
          <cell r="E938">
            <v>0</v>
          </cell>
          <cell r="F938">
            <v>0</v>
          </cell>
          <cell r="G938" t="str">
            <v>N/A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/>
          <cell r="M938">
            <v>0</v>
          </cell>
          <cell r="N938" t="str">
            <v>N/A</v>
          </cell>
          <cell r="O938" t="str">
            <v/>
          </cell>
          <cell r="P938"/>
          <cell r="Q938">
            <v>0</v>
          </cell>
        </row>
        <row r="939">
          <cell r="C939" t="str">
            <v>Pembroke</v>
          </cell>
          <cell r="D939">
            <v>2006</v>
          </cell>
          <cell r="E939">
            <v>0</v>
          </cell>
          <cell r="F939">
            <v>0</v>
          </cell>
          <cell r="G939" t="str">
            <v>N/A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/>
          <cell r="M939">
            <v>0</v>
          </cell>
          <cell r="N939" t="str">
            <v>N/A</v>
          </cell>
          <cell r="O939" t="str">
            <v/>
          </cell>
          <cell r="P939"/>
          <cell r="Q939">
            <v>0</v>
          </cell>
        </row>
        <row r="940">
          <cell r="C940" t="str">
            <v>Pepperell</v>
          </cell>
          <cell r="D940">
            <v>2006</v>
          </cell>
          <cell r="E940">
            <v>0</v>
          </cell>
          <cell r="F940">
            <v>0</v>
          </cell>
          <cell r="G940" t="str">
            <v>N/A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/>
          <cell r="M940">
            <v>0</v>
          </cell>
          <cell r="N940" t="str">
            <v>N/A</v>
          </cell>
          <cell r="O940" t="str">
            <v/>
          </cell>
          <cell r="P940"/>
          <cell r="Q940">
            <v>0</v>
          </cell>
        </row>
        <row r="941">
          <cell r="C941" t="str">
            <v>Peru</v>
          </cell>
          <cell r="D941">
            <v>2006</v>
          </cell>
          <cell r="E941">
            <v>0</v>
          </cell>
          <cell r="F941">
            <v>0</v>
          </cell>
          <cell r="G941" t="str">
            <v>N/A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/>
          <cell r="M941">
            <v>0</v>
          </cell>
          <cell r="N941" t="str">
            <v>N/A</v>
          </cell>
          <cell r="O941" t="str">
            <v/>
          </cell>
          <cell r="P941"/>
          <cell r="Q941">
            <v>0</v>
          </cell>
        </row>
        <row r="942">
          <cell r="C942" t="str">
            <v>Petersham</v>
          </cell>
          <cell r="D942">
            <v>2006</v>
          </cell>
          <cell r="E942">
            <v>0</v>
          </cell>
          <cell r="F942">
            <v>0</v>
          </cell>
          <cell r="G942" t="str">
            <v>N/A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/>
          <cell r="M942">
            <v>0</v>
          </cell>
          <cell r="N942" t="str">
            <v>N/A</v>
          </cell>
          <cell r="O942" t="str">
            <v/>
          </cell>
          <cell r="P942"/>
          <cell r="Q942">
            <v>0</v>
          </cell>
        </row>
        <row r="943">
          <cell r="C943" t="str">
            <v>Phillipston</v>
          </cell>
          <cell r="D943">
            <v>2006</v>
          </cell>
          <cell r="E943">
            <v>0</v>
          </cell>
          <cell r="F943">
            <v>0</v>
          </cell>
          <cell r="G943" t="str">
            <v>N/A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/>
          <cell r="M943">
            <v>0</v>
          </cell>
          <cell r="N943" t="str">
            <v>N/A</v>
          </cell>
          <cell r="O943" t="str">
            <v/>
          </cell>
          <cell r="P943"/>
          <cell r="Q943">
            <v>0</v>
          </cell>
        </row>
        <row r="944">
          <cell r="C944" t="str">
            <v>Pittsfield</v>
          </cell>
          <cell r="D944">
            <v>2006</v>
          </cell>
          <cell r="E944">
            <v>0</v>
          </cell>
          <cell r="F944">
            <v>0</v>
          </cell>
          <cell r="G944" t="str">
            <v>N/A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/>
          <cell r="M944">
            <v>0</v>
          </cell>
          <cell r="N944" t="str">
            <v>N/A</v>
          </cell>
          <cell r="O944" t="str">
            <v/>
          </cell>
          <cell r="P944"/>
          <cell r="Q944">
            <v>0</v>
          </cell>
        </row>
        <row r="945">
          <cell r="C945" t="str">
            <v>Plainfield</v>
          </cell>
          <cell r="D945">
            <v>2006</v>
          </cell>
          <cell r="E945">
            <v>0</v>
          </cell>
          <cell r="F945">
            <v>0</v>
          </cell>
          <cell r="G945" t="str">
            <v>N/A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/>
          <cell r="M945">
            <v>0</v>
          </cell>
          <cell r="N945" t="str">
            <v>N/A</v>
          </cell>
          <cell r="O945" t="str">
            <v/>
          </cell>
          <cell r="P945"/>
          <cell r="Q945">
            <v>0</v>
          </cell>
        </row>
        <row r="946">
          <cell r="C946" t="str">
            <v>Plainville</v>
          </cell>
          <cell r="D946">
            <v>2006</v>
          </cell>
          <cell r="E946">
            <v>0</v>
          </cell>
          <cell r="F946">
            <v>0</v>
          </cell>
          <cell r="G946" t="str">
            <v>N/A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/>
          <cell r="M946">
            <v>0</v>
          </cell>
          <cell r="N946" t="str">
            <v>N/A</v>
          </cell>
          <cell r="O946" t="str">
            <v/>
          </cell>
          <cell r="P946"/>
          <cell r="Q946">
            <v>0</v>
          </cell>
        </row>
        <row r="947">
          <cell r="C947" t="str">
            <v>Plymouth</v>
          </cell>
          <cell r="D947">
            <v>2006</v>
          </cell>
          <cell r="E947">
            <v>1.5</v>
          </cell>
          <cell r="F947">
            <v>1.5</v>
          </cell>
          <cell r="G947" t="str">
            <v>Yes</v>
          </cell>
          <cell r="H947">
            <v>1204373.48</v>
          </cell>
          <cell r="I947">
            <v>7048.2</v>
          </cell>
          <cell r="J947">
            <v>0</v>
          </cell>
          <cell r="K947">
            <v>1197325.28</v>
          </cell>
          <cell r="L947"/>
          <cell r="M947">
            <v>1197325.28</v>
          </cell>
          <cell r="N947" t="str">
            <v>FORM SUBMIT</v>
          </cell>
          <cell r="O947">
            <v>39657</v>
          </cell>
          <cell r="P947"/>
          <cell r="Q947">
            <v>1197325.28</v>
          </cell>
        </row>
        <row r="948">
          <cell r="C948" t="str">
            <v>Plympton</v>
          </cell>
          <cell r="D948">
            <v>2006</v>
          </cell>
          <cell r="E948">
            <v>0</v>
          </cell>
          <cell r="F948">
            <v>0</v>
          </cell>
          <cell r="G948" t="str">
            <v>N/A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/>
          <cell r="M948">
            <v>0</v>
          </cell>
          <cell r="N948" t="str">
            <v>N/A</v>
          </cell>
          <cell r="O948" t="str">
            <v/>
          </cell>
          <cell r="P948"/>
          <cell r="Q948">
            <v>0</v>
          </cell>
        </row>
        <row r="949">
          <cell r="C949" t="str">
            <v>Princeton</v>
          </cell>
          <cell r="D949">
            <v>2006</v>
          </cell>
          <cell r="E949">
            <v>0</v>
          </cell>
          <cell r="F949">
            <v>0</v>
          </cell>
          <cell r="G949" t="str">
            <v>N/A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/>
          <cell r="M949">
            <v>0</v>
          </cell>
          <cell r="N949" t="str">
            <v>N/A</v>
          </cell>
          <cell r="O949" t="str">
            <v/>
          </cell>
          <cell r="P949"/>
          <cell r="Q949">
            <v>0</v>
          </cell>
        </row>
        <row r="950">
          <cell r="C950" t="str">
            <v>Provincetown</v>
          </cell>
          <cell r="D950">
            <v>2006</v>
          </cell>
          <cell r="E950">
            <v>3</v>
          </cell>
          <cell r="F950">
            <v>3</v>
          </cell>
          <cell r="G950" t="str">
            <v>Yes</v>
          </cell>
          <cell r="H950">
            <v>312552.56</v>
          </cell>
          <cell r="I950">
            <v>471.44</v>
          </cell>
          <cell r="J950">
            <v>0</v>
          </cell>
          <cell r="K950">
            <v>312081.12</v>
          </cell>
          <cell r="L950"/>
          <cell r="M950">
            <v>312081.12</v>
          </cell>
          <cell r="N950" t="str">
            <v>FORM SUBMIT</v>
          </cell>
          <cell r="O950">
            <v>39657</v>
          </cell>
          <cell r="P950"/>
          <cell r="Q950">
            <v>312081.12</v>
          </cell>
        </row>
        <row r="951">
          <cell r="C951" t="str">
            <v>Quincy</v>
          </cell>
          <cell r="D951">
            <v>2006</v>
          </cell>
          <cell r="E951">
            <v>0</v>
          </cell>
          <cell r="F951">
            <v>0</v>
          </cell>
          <cell r="G951" t="str">
            <v>N/A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/>
          <cell r="M951">
            <v>0</v>
          </cell>
          <cell r="N951" t="str">
            <v>N/A</v>
          </cell>
          <cell r="O951" t="str">
            <v/>
          </cell>
          <cell r="P951"/>
          <cell r="Q951">
            <v>0</v>
          </cell>
        </row>
        <row r="952">
          <cell r="C952" t="str">
            <v>Randolph</v>
          </cell>
          <cell r="D952">
            <v>2006</v>
          </cell>
          <cell r="E952">
            <v>2</v>
          </cell>
          <cell r="F952">
            <v>2</v>
          </cell>
          <cell r="G952" t="str">
            <v>Yes</v>
          </cell>
          <cell r="H952">
            <v>497613.11</v>
          </cell>
          <cell r="I952">
            <v>11570.13</v>
          </cell>
          <cell r="J952">
            <v>0</v>
          </cell>
          <cell r="K952">
            <v>486042.98</v>
          </cell>
          <cell r="L952"/>
          <cell r="M952">
            <v>486042.98</v>
          </cell>
          <cell r="N952" t="str">
            <v>FORM SUBMIT</v>
          </cell>
          <cell r="O952">
            <v>39657</v>
          </cell>
          <cell r="P952"/>
          <cell r="Q952">
            <v>486042.98</v>
          </cell>
        </row>
        <row r="953">
          <cell r="C953" t="str">
            <v>Raynham</v>
          </cell>
          <cell r="D953">
            <v>2006</v>
          </cell>
          <cell r="E953">
            <v>0</v>
          </cell>
          <cell r="F953">
            <v>0</v>
          </cell>
          <cell r="G953" t="str">
            <v>N/A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/>
          <cell r="M953">
            <v>0</v>
          </cell>
          <cell r="N953" t="str">
            <v>N/A</v>
          </cell>
          <cell r="O953" t="str">
            <v/>
          </cell>
          <cell r="P953"/>
          <cell r="Q953">
            <v>0</v>
          </cell>
        </row>
        <row r="954">
          <cell r="C954" t="str">
            <v>Reading</v>
          </cell>
          <cell r="D954">
            <v>2006</v>
          </cell>
          <cell r="E954">
            <v>0</v>
          </cell>
          <cell r="F954">
            <v>0</v>
          </cell>
          <cell r="G954" t="str">
            <v>N/A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/>
          <cell r="M954">
            <v>0</v>
          </cell>
          <cell r="N954" t="str">
            <v>N/A</v>
          </cell>
          <cell r="O954" t="str">
            <v/>
          </cell>
          <cell r="P954"/>
          <cell r="Q954">
            <v>0</v>
          </cell>
        </row>
        <row r="955">
          <cell r="C955" t="str">
            <v>Rehoboth</v>
          </cell>
          <cell r="D955">
            <v>2006</v>
          </cell>
          <cell r="E955">
            <v>0</v>
          </cell>
          <cell r="F955">
            <v>0</v>
          </cell>
          <cell r="G955" t="str">
            <v>N/A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/>
          <cell r="M955">
            <v>0</v>
          </cell>
          <cell r="N955" t="str">
            <v>N/A</v>
          </cell>
          <cell r="O955" t="str">
            <v/>
          </cell>
          <cell r="P955"/>
          <cell r="Q955">
            <v>0</v>
          </cell>
        </row>
        <row r="956">
          <cell r="C956" t="str">
            <v>Revere</v>
          </cell>
          <cell r="D956">
            <v>2006</v>
          </cell>
          <cell r="E956">
            <v>0</v>
          </cell>
          <cell r="F956">
            <v>0</v>
          </cell>
          <cell r="G956" t="str">
            <v>N/A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/>
          <cell r="M956">
            <v>0</v>
          </cell>
          <cell r="N956" t="str">
            <v>N/A</v>
          </cell>
          <cell r="O956" t="str">
            <v/>
          </cell>
          <cell r="P956"/>
          <cell r="Q956">
            <v>0</v>
          </cell>
        </row>
        <row r="957">
          <cell r="C957" t="str">
            <v>Richmond</v>
          </cell>
          <cell r="D957">
            <v>2006</v>
          </cell>
          <cell r="E957">
            <v>0</v>
          </cell>
          <cell r="F957">
            <v>0</v>
          </cell>
          <cell r="G957" t="str">
            <v>N/A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/>
          <cell r="M957">
            <v>0</v>
          </cell>
          <cell r="N957" t="str">
            <v>N/A</v>
          </cell>
          <cell r="O957" t="str">
            <v/>
          </cell>
          <cell r="P957"/>
          <cell r="Q957">
            <v>0</v>
          </cell>
        </row>
        <row r="958">
          <cell r="C958" t="str">
            <v>Rochester</v>
          </cell>
          <cell r="D958">
            <v>2006</v>
          </cell>
          <cell r="E958">
            <v>0</v>
          </cell>
          <cell r="F958">
            <v>0</v>
          </cell>
          <cell r="G958" t="str">
            <v>N/A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/>
          <cell r="M958">
            <v>0</v>
          </cell>
          <cell r="N958" t="str">
            <v>N/A</v>
          </cell>
          <cell r="O958" t="str">
            <v/>
          </cell>
          <cell r="P958"/>
          <cell r="Q958">
            <v>0</v>
          </cell>
        </row>
        <row r="959">
          <cell r="C959" t="str">
            <v>Rockland</v>
          </cell>
          <cell r="D959">
            <v>2006</v>
          </cell>
          <cell r="E959">
            <v>0</v>
          </cell>
          <cell r="F959">
            <v>0</v>
          </cell>
          <cell r="G959" t="str">
            <v>N/A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/>
          <cell r="M959">
            <v>0</v>
          </cell>
          <cell r="N959" t="str">
            <v>N/A</v>
          </cell>
          <cell r="O959" t="str">
            <v/>
          </cell>
          <cell r="P959"/>
          <cell r="Q959">
            <v>0</v>
          </cell>
        </row>
        <row r="960">
          <cell r="C960" t="str">
            <v>Rockport</v>
          </cell>
          <cell r="D960">
            <v>2006</v>
          </cell>
          <cell r="E960">
            <v>3</v>
          </cell>
          <cell r="F960">
            <v>3</v>
          </cell>
          <cell r="G960" t="str">
            <v>Yes</v>
          </cell>
          <cell r="H960">
            <v>352118.11</v>
          </cell>
          <cell r="I960">
            <v>9357.93</v>
          </cell>
          <cell r="J960">
            <v>0</v>
          </cell>
          <cell r="K960">
            <v>342760.18</v>
          </cell>
          <cell r="L960"/>
          <cell r="M960">
            <v>342760.18</v>
          </cell>
          <cell r="N960" t="str">
            <v>FORM SUBMIT</v>
          </cell>
          <cell r="O960">
            <v>39657</v>
          </cell>
          <cell r="P960"/>
          <cell r="Q960">
            <v>342760.18</v>
          </cell>
        </row>
        <row r="961">
          <cell r="C961" t="str">
            <v>Rowe</v>
          </cell>
          <cell r="D961">
            <v>2006</v>
          </cell>
          <cell r="E961">
            <v>0</v>
          </cell>
          <cell r="F961">
            <v>0</v>
          </cell>
          <cell r="G961" t="str">
            <v>N/A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/>
          <cell r="M961">
            <v>0</v>
          </cell>
          <cell r="N961" t="str">
            <v>N/A</v>
          </cell>
          <cell r="O961" t="str">
            <v/>
          </cell>
          <cell r="P961"/>
          <cell r="Q961">
            <v>0</v>
          </cell>
        </row>
        <row r="962">
          <cell r="C962" t="str">
            <v>Rowley</v>
          </cell>
          <cell r="D962">
            <v>2006</v>
          </cell>
          <cell r="E962">
            <v>3</v>
          </cell>
          <cell r="F962">
            <v>3</v>
          </cell>
          <cell r="G962" t="str">
            <v>Yes</v>
          </cell>
          <cell r="H962">
            <v>260603.25</v>
          </cell>
          <cell r="I962">
            <v>4221.57</v>
          </cell>
          <cell r="J962">
            <v>0</v>
          </cell>
          <cell r="K962">
            <v>256381.68</v>
          </cell>
          <cell r="L962"/>
          <cell r="M962">
            <v>256381.68</v>
          </cell>
          <cell r="N962" t="str">
            <v>FORM SUBMIT</v>
          </cell>
          <cell r="O962">
            <v>39657</v>
          </cell>
          <cell r="P962"/>
          <cell r="Q962">
            <v>256381.68</v>
          </cell>
        </row>
        <row r="963">
          <cell r="C963" t="str">
            <v>Royalston</v>
          </cell>
          <cell r="D963">
            <v>2006</v>
          </cell>
          <cell r="E963">
            <v>0</v>
          </cell>
          <cell r="F963">
            <v>0</v>
          </cell>
          <cell r="G963" t="str">
            <v>N/A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/>
          <cell r="M963">
            <v>0</v>
          </cell>
          <cell r="N963" t="str">
            <v>N/A</v>
          </cell>
          <cell r="O963" t="str">
            <v/>
          </cell>
          <cell r="P963"/>
          <cell r="Q963">
            <v>0</v>
          </cell>
        </row>
        <row r="964">
          <cell r="C964" t="str">
            <v>Russell</v>
          </cell>
          <cell r="D964">
            <v>2006</v>
          </cell>
          <cell r="E964">
            <v>0</v>
          </cell>
          <cell r="F964">
            <v>0</v>
          </cell>
          <cell r="G964" t="str">
            <v>N/A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/>
          <cell r="M964">
            <v>0</v>
          </cell>
          <cell r="N964" t="str">
            <v>N/A</v>
          </cell>
          <cell r="O964" t="str">
            <v/>
          </cell>
          <cell r="P964"/>
          <cell r="Q964">
            <v>0</v>
          </cell>
        </row>
        <row r="965">
          <cell r="C965" t="str">
            <v>Rutland</v>
          </cell>
          <cell r="D965">
            <v>2006</v>
          </cell>
          <cell r="E965">
            <v>0</v>
          </cell>
          <cell r="F965">
            <v>0</v>
          </cell>
          <cell r="G965" t="str">
            <v>N/A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/>
          <cell r="M965">
            <v>0</v>
          </cell>
          <cell r="N965" t="str">
            <v>N/A</v>
          </cell>
          <cell r="O965" t="str">
            <v/>
          </cell>
          <cell r="P965"/>
          <cell r="Q965">
            <v>0</v>
          </cell>
        </row>
        <row r="966">
          <cell r="C966" t="str">
            <v>Salem</v>
          </cell>
          <cell r="D966">
            <v>2006</v>
          </cell>
          <cell r="E966">
            <v>0</v>
          </cell>
          <cell r="F966">
            <v>0</v>
          </cell>
          <cell r="G966" t="str">
            <v>N/A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/>
          <cell r="M966">
            <v>0</v>
          </cell>
          <cell r="N966" t="str">
            <v>N/A</v>
          </cell>
          <cell r="O966" t="str">
            <v/>
          </cell>
          <cell r="P966"/>
          <cell r="Q966">
            <v>0</v>
          </cell>
        </row>
        <row r="967">
          <cell r="C967" t="str">
            <v>Salisbury</v>
          </cell>
          <cell r="D967">
            <v>2006</v>
          </cell>
          <cell r="E967">
            <v>0</v>
          </cell>
          <cell r="F967">
            <v>0</v>
          </cell>
          <cell r="G967" t="str">
            <v>N/A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/>
          <cell r="M967">
            <v>0</v>
          </cell>
          <cell r="N967" t="str">
            <v>N/A</v>
          </cell>
          <cell r="O967" t="str">
            <v/>
          </cell>
          <cell r="P967"/>
          <cell r="Q967">
            <v>0</v>
          </cell>
        </row>
        <row r="968">
          <cell r="C968" t="str">
            <v>Sandisfield</v>
          </cell>
          <cell r="D968">
            <v>2006</v>
          </cell>
          <cell r="E968">
            <v>0</v>
          </cell>
          <cell r="F968">
            <v>0</v>
          </cell>
          <cell r="G968" t="str">
            <v>N/A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/>
          <cell r="M968">
            <v>0</v>
          </cell>
          <cell r="N968" t="str">
            <v>N/A</v>
          </cell>
          <cell r="O968" t="str">
            <v/>
          </cell>
          <cell r="P968"/>
          <cell r="Q968">
            <v>0</v>
          </cell>
        </row>
        <row r="969">
          <cell r="C969" t="str">
            <v>Sandwich</v>
          </cell>
          <cell r="D969">
            <v>2006</v>
          </cell>
          <cell r="E969">
            <v>3</v>
          </cell>
          <cell r="F969">
            <v>3</v>
          </cell>
          <cell r="G969" t="str">
            <v>Yes</v>
          </cell>
          <cell r="H969">
            <v>1138555.3600000001</v>
          </cell>
          <cell r="I969">
            <v>5838.08</v>
          </cell>
          <cell r="J969">
            <v>0</v>
          </cell>
          <cell r="K969">
            <v>1132717.28</v>
          </cell>
          <cell r="L969"/>
          <cell r="M969">
            <v>1132717.28</v>
          </cell>
          <cell r="N969" t="str">
            <v>FORM SUBMIT</v>
          </cell>
          <cell r="O969">
            <v>39657</v>
          </cell>
          <cell r="P969"/>
          <cell r="Q969">
            <v>1132717.28</v>
          </cell>
        </row>
        <row r="970">
          <cell r="C970" t="str">
            <v>Saugus</v>
          </cell>
          <cell r="D970">
            <v>2006</v>
          </cell>
          <cell r="E970">
            <v>0</v>
          </cell>
          <cell r="F970">
            <v>0</v>
          </cell>
          <cell r="G970" t="str">
            <v>N/A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/>
          <cell r="M970">
            <v>0</v>
          </cell>
          <cell r="N970" t="str">
            <v>N/A</v>
          </cell>
          <cell r="O970" t="str">
            <v/>
          </cell>
          <cell r="P970"/>
          <cell r="Q970">
            <v>0</v>
          </cell>
        </row>
        <row r="971">
          <cell r="C971" t="str">
            <v>Savoy</v>
          </cell>
          <cell r="D971">
            <v>2006</v>
          </cell>
          <cell r="E971">
            <v>0</v>
          </cell>
          <cell r="F971">
            <v>0</v>
          </cell>
          <cell r="G971" t="str">
            <v>N/A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/>
          <cell r="M971">
            <v>0</v>
          </cell>
          <cell r="N971" t="str">
            <v>N/A</v>
          </cell>
          <cell r="O971" t="str">
            <v/>
          </cell>
          <cell r="P971"/>
          <cell r="Q971">
            <v>0</v>
          </cell>
        </row>
        <row r="972">
          <cell r="C972" t="str">
            <v>Scituate</v>
          </cell>
          <cell r="D972">
            <v>2006</v>
          </cell>
          <cell r="E972">
            <v>3</v>
          </cell>
          <cell r="F972">
            <v>3</v>
          </cell>
          <cell r="G972" t="str">
            <v>Yes</v>
          </cell>
          <cell r="H972">
            <v>793282.14</v>
          </cell>
          <cell r="I972">
            <v>7412.72</v>
          </cell>
          <cell r="J972">
            <v>0</v>
          </cell>
          <cell r="K972">
            <v>785869.42</v>
          </cell>
          <cell r="L972"/>
          <cell r="M972">
            <v>785869.42</v>
          </cell>
          <cell r="N972" t="str">
            <v>FORM SUBMIT</v>
          </cell>
          <cell r="O972">
            <v>39657</v>
          </cell>
          <cell r="P972"/>
          <cell r="Q972">
            <v>785869.42</v>
          </cell>
        </row>
        <row r="973">
          <cell r="C973" t="str">
            <v>Seekonk</v>
          </cell>
          <cell r="D973">
            <v>2006</v>
          </cell>
          <cell r="E973">
            <v>0</v>
          </cell>
          <cell r="F973">
            <v>0</v>
          </cell>
          <cell r="G973" t="str">
            <v>N/A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/>
          <cell r="M973">
            <v>0</v>
          </cell>
          <cell r="N973" t="str">
            <v>N/A</v>
          </cell>
          <cell r="O973" t="str">
            <v/>
          </cell>
          <cell r="P973"/>
          <cell r="Q973">
            <v>0</v>
          </cell>
        </row>
        <row r="974">
          <cell r="C974" t="str">
            <v>Sharon</v>
          </cell>
          <cell r="D974">
            <v>2006</v>
          </cell>
          <cell r="E974">
            <v>1</v>
          </cell>
          <cell r="F974">
            <v>1</v>
          </cell>
          <cell r="G974" t="str">
            <v>Yes</v>
          </cell>
          <cell r="H974">
            <v>317290.84000000003</v>
          </cell>
          <cell r="I974">
            <v>1998.27</v>
          </cell>
          <cell r="J974">
            <v>0</v>
          </cell>
          <cell r="K974">
            <v>315292.57</v>
          </cell>
          <cell r="L974"/>
          <cell r="M974">
            <v>315292.57</v>
          </cell>
          <cell r="N974" t="str">
            <v>FORM SUBMIT</v>
          </cell>
          <cell r="O974">
            <v>44881</v>
          </cell>
          <cell r="P974"/>
          <cell r="Q974">
            <v>315292.57</v>
          </cell>
        </row>
        <row r="975">
          <cell r="C975" t="str">
            <v>Sheffield</v>
          </cell>
          <cell r="D975">
            <v>2006</v>
          </cell>
          <cell r="E975">
            <v>0</v>
          </cell>
          <cell r="F975">
            <v>0</v>
          </cell>
          <cell r="G975" t="str">
            <v>N/A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/>
          <cell r="M975">
            <v>0</v>
          </cell>
          <cell r="N975" t="str">
            <v>N/A</v>
          </cell>
          <cell r="O975" t="str">
            <v/>
          </cell>
          <cell r="P975"/>
          <cell r="Q975">
            <v>0</v>
          </cell>
        </row>
        <row r="976">
          <cell r="C976" t="str">
            <v>Shelburne</v>
          </cell>
          <cell r="D976">
            <v>2006</v>
          </cell>
          <cell r="E976">
            <v>0</v>
          </cell>
          <cell r="F976">
            <v>0</v>
          </cell>
          <cell r="G976" t="str">
            <v>N/A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/>
          <cell r="M976">
            <v>0</v>
          </cell>
          <cell r="N976" t="str">
            <v>N/A</v>
          </cell>
          <cell r="O976" t="str">
            <v/>
          </cell>
          <cell r="P976"/>
          <cell r="Q976">
            <v>0</v>
          </cell>
        </row>
        <row r="977">
          <cell r="C977" t="str">
            <v>Sherborn</v>
          </cell>
          <cell r="D977">
            <v>2006</v>
          </cell>
          <cell r="E977">
            <v>0</v>
          </cell>
          <cell r="F977">
            <v>0</v>
          </cell>
          <cell r="G977" t="str">
            <v>N/A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/>
          <cell r="M977">
            <v>0</v>
          </cell>
          <cell r="N977" t="str">
            <v>N/A</v>
          </cell>
          <cell r="O977" t="str">
            <v/>
          </cell>
          <cell r="P977"/>
          <cell r="Q977">
            <v>0</v>
          </cell>
        </row>
        <row r="978">
          <cell r="C978" t="str">
            <v>Shirley</v>
          </cell>
          <cell r="D978">
            <v>2006</v>
          </cell>
          <cell r="E978">
            <v>0</v>
          </cell>
          <cell r="F978">
            <v>0</v>
          </cell>
          <cell r="G978" t="str">
            <v>N/A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/>
          <cell r="M978">
            <v>0</v>
          </cell>
          <cell r="N978" t="str">
            <v>N/A</v>
          </cell>
          <cell r="O978" t="str">
            <v/>
          </cell>
          <cell r="P978"/>
          <cell r="Q978">
            <v>0</v>
          </cell>
        </row>
        <row r="979">
          <cell r="C979" t="str">
            <v>Shrewsbury</v>
          </cell>
          <cell r="D979">
            <v>2006</v>
          </cell>
          <cell r="E979">
            <v>0</v>
          </cell>
          <cell r="F979">
            <v>0</v>
          </cell>
          <cell r="G979" t="str">
            <v>N/A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/>
          <cell r="M979">
            <v>0</v>
          </cell>
          <cell r="N979" t="str">
            <v>N/A</v>
          </cell>
          <cell r="O979" t="str">
            <v/>
          </cell>
          <cell r="P979"/>
          <cell r="Q979">
            <v>0</v>
          </cell>
        </row>
        <row r="980">
          <cell r="C980" t="str">
            <v>Shutesbury</v>
          </cell>
          <cell r="D980">
            <v>2006</v>
          </cell>
          <cell r="E980">
            <v>0</v>
          </cell>
          <cell r="F980">
            <v>0</v>
          </cell>
          <cell r="G980" t="str">
            <v>N/A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/>
          <cell r="M980">
            <v>0</v>
          </cell>
          <cell r="N980" t="str">
            <v>N/A</v>
          </cell>
          <cell r="O980" t="str">
            <v/>
          </cell>
          <cell r="P980"/>
          <cell r="Q980">
            <v>0</v>
          </cell>
        </row>
        <row r="981">
          <cell r="C981" t="str">
            <v>Somerset</v>
          </cell>
          <cell r="D981">
            <v>2006</v>
          </cell>
          <cell r="E981">
            <v>0</v>
          </cell>
          <cell r="F981">
            <v>0</v>
          </cell>
          <cell r="G981" t="str">
            <v>N/A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/>
          <cell r="M981">
            <v>0</v>
          </cell>
          <cell r="N981" t="str">
            <v>N/A</v>
          </cell>
          <cell r="O981" t="str">
            <v/>
          </cell>
          <cell r="P981"/>
          <cell r="Q981">
            <v>0</v>
          </cell>
        </row>
        <row r="982">
          <cell r="C982" t="str">
            <v>Somerville</v>
          </cell>
          <cell r="D982">
            <v>2006</v>
          </cell>
          <cell r="E982">
            <v>0</v>
          </cell>
          <cell r="F982">
            <v>0</v>
          </cell>
          <cell r="G982" t="str">
            <v>N/A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/>
          <cell r="M982">
            <v>0</v>
          </cell>
          <cell r="N982" t="str">
            <v>N/A</v>
          </cell>
          <cell r="O982" t="str">
            <v/>
          </cell>
          <cell r="P982"/>
          <cell r="Q982">
            <v>0</v>
          </cell>
        </row>
        <row r="983">
          <cell r="C983" t="str">
            <v>South Hadley</v>
          </cell>
          <cell r="D983">
            <v>2006</v>
          </cell>
          <cell r="E983">
            <v>0</v>
          </cell>
          <cell r="F983">
            <v>0</v>
          </cell>
          <cell r="G983" t="str">
            <v>N/A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/>
          <cell r="M983">
            <v>0</v>
          </cell>
          <cell r="N983" t="str">
            <v>N/A</v>
          </cell>
          <cell r="O983" t="str">
            <v/>
          </cell>
          <cell r="P983"/>
          <cell r="Q983">
            <v>0</v>
          </cell>
        </row>
        <row r="984">
          <cell r="C984" t="str">
            <v>Southampton</v>
          </cell>
          <cell r="D984">
            <v>2006</v>
          </cell>
          <cell r="E984">
            <v>3</v>
          </cell>
          <cell r="F984">
            <v>3</v>
          </cell>
          <cell r="G984" t="str">
            <v>Yes</v>
          </cell>
          <cell r="H984">
            <v>115812.91</v>
          </cell>
          <cell r="I984">
            <v>1153.33</v>
          </cell>
          <cell r="J984">
            <v>0</v>
          </cell>
          <cell r="K984">
            <v>114659.58</v>
          </cell>
          <cell r="L984"/>
          <cell r="M984">
            <v>114659.58</v>
          </cell>
          <cell r="N984" t="str">
            <v>FORM SUBMIT</v>
          </cell>
          <cell r="O984">
            <v>39657</v>
          </cell>
          <cell r="P984"/>
          <cell r="Q984">
            <v>114659.58</v>
          </cell>
        </row>
        <row r="985">
          <cell r="C985" t="str">
            <v>Southborough</v>
          </cell>
          <cell r="D985">
            <v>2006</v>
          </cell>
          <cell r="E985">
            <v>1</v>
          </cell>
          <cell r="F985">
            <v>1</v>
          </cell>
          <cell r="G985" t="str">
            <v>Yes</v>
          </cell>
          <cell r="H985">
            <v>215237.08</v>
          </cell>
          <cell r="I985">
            <v>2695.16</v>
          </cell>
          <cell r="J985">
            <v>0</v>
          </cell>
          <cell r="K985">
            <v>212541.91999999998</v>
          </cell>
          <cell r="L985"/>
          <cell r="M985">
            <v>212541.91999999998</v>
          </cell>
          <cell r="N985" t="str">
            <v>FORM SUBMIT</v>
          </cell>
          <cell r="O985">
            <v>39657</v>
          </cell>
          <cell r="P985"/>
          <cell r="Q985">
            <v>212541.91999999998</v>
          </cell>
        </row>
        <row r="986">
          <cell r="C986" t="str">
            <v>Southbridge</v>
          </cell>
          <cell r="D986">
            <v>2006</v>
          </cell>
          <cell r="E986">
            <v>0</v>
          </cell>
          <cell r="F986">
            <v>0</v>
          </cell>
          <cell r="G986" t="str">
            <v>N/A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/>
          <cell r="M986">
            <v>0</v>
          </cell>
          <cell r="N986" t="str">
            <v>N/A</v>
          </cell>
          <cell r="O986" t="str">
            <v/>
          </cell>
          <cell r="P986"/>
          <cell r="Q986">
            <v>0</v>
          </cell>
        </row>
        <row r="987">
          <cell r="C987" t="str">
            <v>Southwick</v>
          </cell>
          <cell r="D987">
            <v>2006</v>
          </cell>
          <cell r="E987">
            <v>3</v>
          </cell>
          <cell r="F987">
            <v>3</v>
          </cell>
          <cell r="G987" t="str">
            <v>Yes</v>
          </cell>
          <cell r="H987">
            <v>190140.27</v>
          </cell>
          <cell r="I987">
            <v>3219.03</v>
          </cell>
          <cell r="J987">
            <v>0</v>
          </cell>
          <cell r="K987">
            <v>186921.24</v>
          </cell>
          <cell r="L987"/>
          <cell r="M987">
            <v>186921.24</v>
          </cell>
          <cell r="N987" t="str">
            <v>FORM SUBMIT</v>
          </cell>
          <cell r="O987">
            <v>39657</v>
          </cell>
          <cell r="P987"/>
          <cell r="Q987">
            <v>186921.24</v>
          </cell>
        </row>
        <row r="988">
          <cell r="C988" t="str">
            <v>Spencer</v>
          </cell>
          <cell r="D988">
            <v>2006</v>
          </cell>
          <cell r="E988">
            <v>0</v>
          </cell>
          <cell r="F988">
            <v>0</v>
          </cell>
          <cell r="G988" t="str">
            <v>N/A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/>
          <cell r="M988">
            <v>0</v>
          </cell>
          <cell r="N988" t="str">
            <v>N/A</v>
          </cell>
          <cell r="O988" t="str">
            <v/>
          </cell>
          <cell r="P988"/>
          <cell r="Q988">
            <v>0</v>
          </cell>
        </row>
        <row r="989">
          <cell r="C989" t="str">
            <v>Springfield</v>
          </cell>
          <cell r="D989">
            <v>2006</v>
          </cell>
          <cell r="E989">
            <v>0</v>
          </cell>
          <cell r="F989">
            <v>0</v>
          </cell>
          <cell r="G989" t="str">
            <v>N/A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/>
          <cell r="M989">
            <v>0</v>
          </cell>
          <cell r="N989" t="str">
            <v>N/A</v>
          </cell>
          <cell r="O989" t="str">
            <v/>
          </cell>
          <cell r="P989"/>
          <cell r="Q989">
            <v>0</v>
          </cell>
        </row>
        <row r="990">
          <cell r="C990" t="str">
            <v>Sterling</v>
          </cell>
          <cell r="D990">
            <v>2006</v>
          </cell>
          <cell r="E990">
            <v>0</v>
          </cell>
          <cell r="F990">
            <v>0</v>
          </cell>
          <cell r="G990" t="str">
            <v>N/A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/>
          <cell r="M990">
            <v>0</v>
          </cell>
          <cell r="N990" t="str">
            <v>N/A</v>
          </cell>
          <cell r="O990" t="str">
            <v/>
          </cell>
          <cell r="P990"/>
          <cell r="Q990">
            <v>0</v>
          </cell>
        </row>
        <row r="991">
          <cell r="C991" t="str">
            <v>Stockbridge</v>
          </cell>
          <cell r="D991">
            <v>2006</v>
          </cell>
          <cell r="H991">
            <v>112819.45</v>
          </cell>
          <cell r="I991">
            <v>1917.8</v>
          </cell>
          <cell r="J991">
            <v>0</v>
          </cell>
          <cell r="K991">
            <v>110901.65</v>
          </cell>
          <cell r="L991"/>
          <cell r="M991">
            <v>110901.65</v>
          </cell>
          <cell r="O991" t="str">
            <v>Manual</v>
          </cell>
          <cell r="P991"/>
          <cell r="Q991">
            <v>110901.65</v>
          </cell>
        </row>
        <row r="992">
          <cell r="C992" t="str">
            <v>Stoneham</v>
          </cell>
          <cell r="D992">
            <v>2006</v>
          </cell>
          <cell r="E992">
            <v>0</v>
          </cell>
          <cell r="F992">
            <v>0</v>
          </cell>
          <cell r="G992" t="str">
            <v>N/A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/>
          <cell r="M992">
            <v>0</v>
          </cell>
          <cell r="N992" t="str">
            <v>N/A</v>
          </cell>
          <cell r="O992" t="str">
            <v/>
          </cell>
          <cell r="P992"/>
          <cell r="Q992">
            <v>0</v>
          </cell>
        </row>
        <row r="993">
          <cell r="C993" t="str">
            <v>Stoughton</v>
          </cell>
          <cell r="D993">
            <v>2006</v>
          </cell>
          <cell r="E993">
            <v>0</v>
          </cell>
          <cell r="F993">
            <v>0</v>
          </cell>
          <cell r="G993" t="str">
            <v>N/A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/>
          <cell r="M993">
            <v>0</v>
          </cell>
          <cell r="N993" t="str">
            <v>N/A</v>
          </cell>
          <cell r="O993" t="str">
            <v/>
          </cell>
          <cell r="P993"/>
          <cell r="Q993">
            <v>0</v>
          </cell>
        </row>
        <row r="994">
          <cell r="C994" t="str">
            <v>Stow</v>
          </cell>
          <cell r="D994">
            <v>2006</v>
          </cell>
          <cell r="E994">
            <v>3</v>
          </cell>
          <cell r="F994">
            <v>3</v>
          </cell>
          <cell r="G994" t="str">
            <v>Yes</v>
          </cell>
          <cell r="H994">
            <v>373680.99</v>
          </cell>
          <cell r="I994">
            <v>8903.82</v>
          </cell>
          <cell r="J994">
            <v>0</v>
          </cell>
          <cell r="K994">
            <v>364777.17</v>
          </cell>
          <cell r="L994"/>
          <cell r="M994">
            <v>364777.17</v>
          </cell>
          <cell r="N994" t="str">
            <v>FORM SUBMIT</v>
          </cell>
          <cell r="O994">
            <v>39657</v>
          </cell>
          <cell r="P994"/>
          <cell r="Q994">
            <v>364777.17</v>
          </cell>
        </row>
        <row r="995">
          <cell r="C995" t="str">
            <v>Sturbridge</v>
          </cell>
          <cell r="D995">
            <v>2006</v>
          </cell>
          <cell r="E995">
            <v>3</v>
          </cell>
          <cell r="F995">
            <v>3</v>
          </cell>
          <cell r="G995" t="str">
            <v>Yes</v>
          </cell>
          <cell r="H995">
            <v>298756.55</v>
          </cell>
          <cell r="I995">
            <v>2837.25</v>
          </cell>
          <cell r="J995">
            <v>0</v>
          </cell>
          <cell r="K995">
            <v>295919.3</v>
          </cell>
          <cell r="L995"/>
          <cell r="M995">
            <v>295919.3</v>
          </cell>
          <cell r="N995" t="str">
            <v>FORM SUBMIT</v>
          </cell>
          <cell r="O995">
            <v>39657</v>
          </cell>
          <cell r="P995"/>
          <cell r="Q995">
            <v>295919.3</v>
          </cell>
        </row>
        <row r="996">
          <cell r="C996" t="str">
            <v>Sudbury</v>
          </cell>
          <cell r="D996">
            <v>2006</v>
          </cell>
          <cell r="E996">
            <v>3</v>
          </cell>
          <cell r="F996">
            <v>3</v>
          </cell>
          <cell r="G996" t="str">
            <v>Yes</v>
          </cell>
          <cell r="H996">
            <v>1283946.6399999999</v>
          </cell>
          <cell r="I996">
            <v>35140.980000000003</v>
          </cell>
          <cell r="J996">
            <v>0</v>
          </cell>
          <cell r="K996">
            <v>1248805.6599999999</v>
          </cell>
          <cell r="L996"/>
          <cell r="M996">
            <v>1248805.6599999999</v>
          </cell>
          <cell r="N996" t="str">
            <v>FORM SUBMIT</v>
          </cell>
          <cell r="O996">
            <v>39657</v>
          </cell>
          <cell r="P996"/>
          <cell r="Q996">
            <v>1248805.6599999999</v>
          </cell>
        </row>
        <row r="997">
          <cell r="C997" t="str">
            <v>Sunderland</v>
          </cell>
          <cell r="D997">
            <v>2006</v>
          </cell>
          <cell r="E997">
            <v>0</v>
          </cell>
          <cell r="F997">
            <v>0</v>
          </cell>
          <cell r="G997" t="str">
            <v>N/A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/>
          <cell r="M997">
            <v>0</v>
          </cell>
          <cell r="N997" t="str">
            <v>N/A</v>
          </cell>
          <cell r="O997" t="str">
            <v/>
          </cell>
          <cell r="P997"/>
          <cell r="Q997">
            <v>0</v>
          </cell>
        </row>
        <row r="998">
          <cell r="C998" t="str">
            <v>Sutton</v>
          </cell>
          <cell r="D998">
            <v>2006</v>
          </cell>
          <cell r="E998">
            <v>0</v>
          </cell>
          <cell r="F998">
            <v>0</v>
          </cell>
          <cell r="G998" t="str">
            <v>N/A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/>
          <cell r="M998">
            <v>0</v>
          </cell>
          <cell r="N998" t="str">
            <v>N/A</v>
          </cell>
          <cell r="O998" t="str">
            <v/>
          </cell>
          <cell r="P998"/>
          <cell r="Q998">
            <v>0</v>
          </cell>
        </row>
        <row r="999">
          <cell r="C999" t="str">
            <v>Swampscott</v>
          </cell>
          <cell r="D999">
            <v>2006</v>
          </cell>
          <cell r="E999">
            <v>0</v>
          </cell>
          <cell r="F999">
            <v>0</v>
          </cell>
          <cell r="G999" t="str">
            <v>N/A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/>
          <cell r="M999">
            <v>0</v>
          </cell>
          <cell r="N999" t="str">
            <v>N/A</v>
          </cell>
          <cell r="O999" t="str">
            <v/>
          </cell>
          <cell r="P999"/>
          <cell r="Q999">
            <v>0</v>
          </cell>
        </row>
        <row r="1000">
          <cell r="C1000" t="str">
            <v>Swansea</v>
          </cell>
          <cell r="D1000">
            <v>2006</v>
          </cell>
          <cell r="E1000">
            <v>0</v>
          </cell>
          <cell r="F1000">
            <v>0</v>
          </cell>
          <cell r="G1000" t="str">
            <v>N/A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/>
          <cell r="M1000">
            <v>0</v>
          </cell>
          <cell r="N1000" t="str">
            <v>N/A</v>
          </cell>
          <cell r="O1000" t="str">
            <v/>
          </cell>
          <cell r="P1000"/>
          <cell r="Q1000">
            <v>0</v>
          </cell>
        </row>
        <row r="1001">
          <cell r="C1001" t="str">
            <v>Taunton</v>
          </cell>
          <cell r="D1001">
            <v>2006</v>
          </cell>
          <cell r="E1001">
            <v>0</v>
          </cell>
          <cell r="F1001">
            <v>0</v>
          </cell>
          <cell r="G1001" t="str">
            <v>N/A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/>
          <cell r="M1001">
            <v>0</v>
          </cell>
          <cell r="N1001" t="str">
            <v>N/A</v>
          </cell>
          <cell r="O1001" t="str">
            <v/>
          </cell>
          <cell r="P1001"/>
          <cell r="Q1001">
            <v>0</v>
          </cell>
        </row>
        <row r="1002">
          <cell r="C1002" t="str">
            <v>Templeton</v>
          </cell>
          <cell r="D1002">
            <v>2006</v>
          </cell>
          <cell r="E1002">
            <v>0</v>
          </cell>
          <cell r="F1002">
            <v>0</v>
          </cell>
          <cell r="G1002" t="str">
            <v>N/A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/>
          <cell r="M1002">
            <v>0</v>
          </cell>
          <cell r="N1002" t="str">
            <v>N/A</v>
          </cell>
          <cell r="O1002" t="str">
            <v/>
          </cell>
          <cell r="P1002"/>
          <cell r="Q1002">
            <v>0</v>
          </cell>
        </row>
        <row r="1003">
          <cell r="C1003" t="str">
            <v>Tewksbury</v>
          </cell>
          <cell r="D1003">
            <v>2006</v>
          </cell>
          <cell r="E1003">
            <v>0</v>
          </cell>
          <cell r="F1003">
            <v>0</v>
          </cell>
          <cell r="G1003" t="str">
            <v>N/A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/>
          <cell r="M1003">
            <v>0</v>
          </cell>
          <cell r="N1003" t="str">
            <v>N/A</v>
          </cell>
          <cell r="O1003" t="str">
            <v/>
          </cell>
          <cell r="P1003"/>
          <cell r="Q1003">
            <v>0</v>
          </cell>
        </row>
        <row r="1004">
          <cell r="C1004" t="str">
            <v>Tisbury</v>
          </cell>
          <cell r="D1004">
            <v>2006</v>
          </cell>
          <cell r="E1004">
            <v>3</v>
          </cell>
          <cell r="F1004">
            <v>3</v>
          </cell>
          <cell r="G1004" t="str">
            <v>Yes</v>
          </cell>
          <cell r="H1004">
            <v>290247.86</v>
          </cell>
          <cell r="I1004">
            <v>3491.83</v>
          </cell>
          <cell r="J1004">
            <v>0</v>
          </cell>
          <cell r="K1004">
            <v>286756.02999999997</v>
          </cell>
          <cell r="L1004"/>
          <cell r="M1004">
            <v>286756.02999999997</v>
          </cell>
          <cell r="N1004" t="str">
            <v>FORM SUBMIT</v>
          </cell>
          <cell r="O1004">
            <v>39657</v>
          </cell>
          <cell r="P1004"/>
          <cell r="Q1004">
            <v>286756.02999999997</v>
          </cell>
        </row>
        <row r="1005">
          <cell r="C1005" t="str">
            <v>Tolland</v>
          </cell>
          <cell r="D1005">
            <v>2006</v>
          </cell>
          <cell r="E1005">
            <v>0</v>
          </cell>
          <cell r="F1005">
            <v>0</v>
          </cell>
          <cell r="G1005" t="str">
            <v>N/A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/>
          <cell r="M1005">
            <v>0</v>
          </cell>
          <cell r="N1005" t="str">
            <v>N/A</v>
          </cell>
          <cell r="O1005" t="str">
            <v/>
          </cell>
          <cell r="P1005"/>
          <cell r="Q1005">
            <v>0</v>
          </cell>
        </row>
        <row r="1006">
          <cell r="C1006" t="str">
            <v>Topsfield</v>
          </cell>
          <cell r="D1006">
            <v>2006</v>
          </cell>
          <cell r="E1006">
            <v>0</v>
          </cell>
          <cell r="F1006">
            <v>0</v>
          </cell>
          <cell r="G1006" t="str">
            <v>N/A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/>
          <cell r="M1006">
            <v>0</v>
          </cell>
          <cell r="N1006" t="str">
            <v>N/A</v>
          </cell>
          <cell r="O1006" t="str">
            <v/>
          </cell>
          <cell r="P1006"/>
          <cell r="Q1006">
            <v>0</v>
          </cell>
        </row>
        <row r="1007">
          <cell r="C1007" t="str">
            <v>Townsend</v>
          </cell>
          <cell r="D1007">
            <v>2006</v>
          </cell>
          <cell r="E1007">
            <v>0</v>
          </cell>
          <cell r="F1007">
            <v>0</v>
          </cell>
          <cell r="G1007" t="str">
            <v>N/A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/>
          <cell r="M1007">
            <v>0</v>
          </cell>
          <cell r="N1007" t="str">
            <v>N/A</v>
          </cell>
          <cell r="O1007" t="str">
            <v/>
          </cell>
          <cell r="P1007"/>
          <cell r="Q1007">
            <v>0</v>
          </cell>
        </row>
        <row r="1008">
          <cell r="C1008" t="str">
            <v>Truro</v>
          </cell>
          <cell r="D1008">
            <v>2006</v>
          </cell>
          <cell r="E1008">
            <v>3</v>
          </cell>
          <cell r="F1008">
            <v>3</v>
          </cell>
          <cell r="G1008" t="str">
            <v>Yes</v>
          </cell>
          <cell r="H1008">
            <v>271358.59999999998</v>
          </cell>
          <cell r="I1008">
            <v>1403.39</v>
          </cell>
          <cell r="J1008">
            <v>0</v>
          </cell>
          <cell r="K1008">
            <v>269955.20999999996</v>
          </cell>
          <cell r="L1008"/>
          <cell r="M1008">
            <v>269955.20999999996</v>
          </cell>
          <cell r="N1008" t="str">
            <v>FORM SUBMIT</v>
          </cell>
          <cell r="O1008">
            <v>39657</v>
          </cell>
          <cell r="P1008"/>
          <cell r="Q1008">
            <v>269955.20999999996</v>
          </cell>
        </row>
        <row r="1009">
          <cell r="C1009" t="str">
            <v>Tyngsborough</v>
          </cell>
          <cell r="D1009">
            <v>2006</v>
          </cell>
          <cell r="E1009">
            <v>3</v>
          </cell>
          <cell r="F1009">
            <v>3</v>
          </cell>
          <cell r="G1009" t="str">
            <v>Yes</v>
          </cell>
          <cell r="H1009">
            <v>362397.4</v>
          </cell>
          <cell r="I1009">
            <v>4716.5</v>
          </cell>
          <cell r="J1009">
            <v>0</v>
          </cell>
          <cell r="K1009">
            <v>357680.9</v>
          </cell>
          <cell r="L1009"/>
          <cell r="M1009">
            <v>357680.9</v>
          </cell>
          <cell r="N1009" t="str">
            <v>FORM SUBMIT</v>
          </cell>
          <cell r="O1009">
            <v>39657</v>
          </cell>
          <cell r="P1009"/>
          <cell r="Q1009">
            <v>357680.9</v>
          </cell>
        </row>
        <row r="1010">
          <cell r="C1010" t="str">
            <v>Tyringham</v>
          </cell>
          <cell r="D1010">
            <v>2006</v>
          </cell>
          <cell r="E1010">
            <v>0</v>
          </cell>
          <cell r="F1010">
            <v>0</v>
          </cell>
          <cell r="G1010" t="str">
            <v>N/A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/>
          <cell r="M1010">
            <v>0</v>
          </cell>
          <cell r="N1010" t="str">
            <v>N/A</v>
          </cell>
          <cell r="O1010" t="str">
            <v/>
          </cell>
          <cell r="P1010"/>
          <cell r="Q1010">
            <v>0</v>
          </cell>
        </row>
        <row r="1011">
          <cell r="C1011" t="str">
            <v>Upton</v>
          </cell>
          <cell r="D1011">
            <v>2006</v>
          </cell>
          <cell r="E1011">
            <v>3</v>
          </cell>
          <cell r="F1011">
            <v>3</v>
          </cell>
          <cell r="G1011" t="str">
            <v>Yes</v>
          </cell>
          <cell r="H1011">
            <v>243293.48</v>
          </cell>
          <cell r="I1011">
            <v>1600.46</v>
          </cell>
          <cell r="J1011">
            <v>0</v>
          </cell>
          <cell r="K1011">
            <v>241693.02000000002</v>
          </cell>
          <cell r="L1011"/>
          <cell r="M1011">
            <v>241693.02000000002</v>
          </cell>
          <cell r="N1011" t="str">
            <v>FORM SUBMIT</v>
          </cell>
          <cell r="O1011">
            <v>39657</v>
          </cell>
          <cell r="P1011"/>
          <cell r="Q1011">
            <v>241693.02000000002</v>
          </cell>
        </row>
        <row r="1012">
          <cell r="C1012" t="str">
            <v>Uxbridge</v>
          </cell>
          <cell r="D1012">
            <v>2006</v>
          </cell>
          <cell r="E1012">
            <v>0</v>
          </cell>
          <cell r="F1012">
            <v>0</v>
          </cell>
          <cell r="G1012" t="str">
            <v>N/A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/>
          <cell r="M1012">
            <v>0</v>
          </cell>
          <cell r="N1012" t="str">
            <v>N/A</v>
          </cell>
          <cell r="O1012" t="str">
            <v/>
          </cell>
          <cell r="P1012"/>
          <cell r="Q1012">
            <v>0</v>
          </cell>
        </row>
        <row r="1013">
          <cell r="C1013" t="str">
            <v>Wakefield</v>
          </cell>
          <cell r="D1013">
            <v>2006</v>
          </cell>
          <cell r="E1013">
            <v>0</v>
          </cell>
          <cell r="F1013">
            <v>0</v>
          </cell>
          <cell r="G1013" t="str">
            <v>N/A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/>
          <cell r="M1013">
            <v>0</v>
          </cell>
          <cell r="N1013" t="str">
            <v>N/A</v>
          </cell>
          <cell r="O1013" t="str">
            <v/>
          </cell>
          <cell r="P1013"/>
          <cell r="Q1013">
            <v>0</v>
          </cell>
        </row>
        <row r="1014">
          <cell r="C1014" t="str">
            <v>Wales</v>
          </cell>
          <cell r="D1014">
            <v>2006</v>
          </cell>
          <cell r="E1014">
            <v>0</v>
          </cell>
          <cell r="F1014">
            <v>0</v>
          </cell>
          <cell r="G1014" t="str">
            <v>N/A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/>
          <cell r="M1014">
            <v>0</v>
          </cell>
          <cell r="N1014" t="str">
            <v>N/A</v>
          </cell>
          <cell r="O1014" t="str">
            <v/>
          </cell>
          <cell r="P1014"/>
          <cell r="Q1014">
            <v>0</v>
          </cell>
        </row>
        <row r="1015">
          <cell r="C1015" t="str">
            <v>Walpole</v>
          </cell>
          <cell r="D1015">
            <v>2006</v>
          </cell>
          <cell r="E1015">
            <v>0</v>
          </cell>
          <cell r="F1015">
            <v>0</v>
          </cell>
          <cell r="G1015" t="str">
            <v>N/A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/>
          <cell r="M1015">
            <v>0</v>
          </cell>
          <cell r="N1015" t="str">
            <v>N/A</v>
          </cell>
          <cell r="O1015" t="str">
            <v/>
          </cell>
          <cell r="P1015"/>
          <cell r="Q1015">
            <v>0</v>
          </cell>
        </row>
        <row r="1016">
          <cell r="C1016" t="str">
            <v>Waltham</v>
          </cell>
          <cell r="D1016">
            <v>2006</v>
          </cell>
          <cell r="E1016">
            <v>2</v>
          </cell>
          <cell r="F1016">
            <v>2</v>
          </cell>
          <cell r="G1016" t="str">
            <v>Yes</v>
          </cell>
          <cell r="H1016">
            <v>1830470.68</v>
          </cell>
          <cell r="I1016">
            <v>17164.55</v>
          </cell>
          <cell r="J1016">
            <v>0</v>
          </cell>
          <cell r="K1016">
            <v>1813306.13</v>
          </cell>
          <cell r="L1016"/>
          <cell r="M1016">
            <v>1813306.13</v>
          </cell>
          <cell r="N1016" t="str">
            <v>FORM SUBMIT</v>
          </cell>
          <cell r="O1016">
            <v>39657</v>
          </cell>
          <cell r="P1016"/>
          <cell r="Q1016">
            <v>1813306.13</v>
          </cell>
        </row>
        <row r="1017">
          <cell r="C1017" t="str">
            <v>Ware</v>
          </cell>
          <cell r="D1017">
            <v>2006</v>
          </cell>
          <cell r="E1017">
            <v>0</v>
          </cell>
          <cell r="F1017">
            <v>0</v>
          </cell>
          <cell r="G1017" t="str">
            <v>N/A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/>
          <cell r="M1017">
            <v>0</v>
          </cell>
          <cell r="N1017" t="str">
            <v>N/A</v>
          </cell>
          <cell r="O1017" t="str">
            <v/>
          </cell>
          <cell r="P1017"/>
          <cell r="Q1017">
            <v>0</v>
          </cell>
        </row>
        <row r="1018">
          <cell r="C1018" t="str">
            <v>Wareham</v>
          </cell>
          <cell r="D1018">
            <v>2006</v>
          </cell>
          <cell r="E1018">
            <v>3</v>
          </cell>
          <cell r="F1018">
            <v>3</v>
          </cell>
          <cell r="G1018" t="str">
            <v>Yes</v>
          </cell>
          <cell r="H1018">
            <v>524741.07999999996</v>
          </cell>
          <cell r="I1018">
            <v>5356.14</v>
          </cell>
          <cell r="J1018">
            <v>0</v>
          </cell>
          <cell r="K1018">
            <v>519384.93999999994</v>
          </cell>
          <cell r="L1018"/>
          <cell r="M1018">
            <v>519384.93999999994</v>
          </cell>
          <cell r="N1018" t="str">
            <v>FORM SUBMIT</v>
          </cell>
          <cell r="O1018">
            <v>39657</v>
          </cell>
          <cell r="P1018"/>
          <cell r="Q1018">
            <v>519384.93999999994</v>
          </cell>
        </row>
        <row r="1019">
          <cell r="C1019" t="str">
            <v>Warren</v>
          </cell>
          <cell r="D1019">
            <v>2006</v>
          </cell>
          <cell r="E1019">
            <v>0</v>
          </cell>
          <cell r="F1019">
            <v>0</v>
          </cell>
          <cell r="G1019" t="str">
            <v>N/A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/>
          <cell r="M1019">
            <v>0</v>
          </cell>
          <cell r="N1019" t="str">
            <v>N/A</v>
          </cell>
          <cell r="O1019" t="str">
            <v/>
          </cell>
          <cell r="P1019"/>
          <cell r="Q1019">
            <v>0</v>
          </cell>
        </row>
        <row r="1020">
          <cell r="C1020" t="str">
            <v>Warwick</v>
          </cell>
          <cell r="D1020">
            <v>2006</v>
          </cell>
          <cell r="E1020">
            <v>0</v>
          </cell>
          <cell r="F1020">
            <v>0</v>
          </cell>
          <cell r="G1020" t="str">
            <v>N/A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/>
          <cell r="M1020">
            <v>0</v>
          </cell>
          <cell r="N1020" t="str">
            <v>N/A</v>
          </cell>
          <cell r="O1020" t="str">
            <v/>
          </cell>
          <cell r="P1020"/>
          <cell r="Q1020">
            <v>0</v>
          </cell>
        </row>
        <row r="1021">
          <cell r="C1021" t="str">
            <v>Washington</v>
          </cell>
          <cell r="D1021">
            <v>2006</v>
          </cell>
          <cell r="E1021">
            <v>0</v>
          </cell>
          <cell r="F1021">
            <v>0</v>
          </cell>
          <cell r="G1021" t="str">
            <v>N/A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/>
          <cell r="M1021">
            <v>0</v>
          </cell>
          <cell r="N1021" t="str">
            <v>N/A</v>
          </cell>
          <cell r="O1021" t="str">
            <v/>
          </cell>
          <cell r="P1021"/>
          <cell r="Q1021">
            <v>0</v>
          </cell>
        </row>
        <row r="1022">
          <cell r="C1022" t="str">
            <v>Watertown</v>
          </cell>
          <cell r="D1022">
            <v>2006</v>
          </cell>
          <cell r="E1022">
            <v>0</v>
          </cell>
          <cell r="F1022">
            <v>0</v>
          </cell>
          <cell r="G1022" t="str">
            <v>N/A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/>
          <cell r="M1022">
            <v>0</v>
          </cell>
          <cell r="N1022" t="str">
            <v>N/A</v>
          </cell>
          <cell r="O1022" t="str">
            <v/>
          </cell>
          <cell r="P1022"/>
          <cell r="Q1022">
            <v>0</v>
          </cell>
        </row>
        <row r="1023">
          <cell r="C1023" t="str">
            <v>Wayland</v>
          </cell>
          <cell r="D1023">
            <v>2006</v>
          </cell>
          <cell r="E1023">
            <v>1.5</v>
          </cell>
          <cell r="F1023">
            <v>1.5</v>
          </cell>
          <cell r="G1023" t="str">
            <v>Yes</v>
          </cell>
          <cell r="H1023">
            <v>533791.1</v>
          </cell>
          <cell r="I1023">
            <v>7087.68</v>
          </cell>
          <cell r="J1023">
            <v>0</v>
          </cell>
          <cell r="K1023">
            <v>526703.41999999993</v>
          </cell>
          <cell r="L1023"/>
          <cell r="M1023">
            <v>526703.41999999993</v>
          </cell>
          <cell r="N1023" t="str">
            <v>FORM SUBMIT</v>
          </cell>
          <cell r="O1023">
            <v>39657</v>
          </cell>
          <cell r="P1023"/>
          <cell r="Q1023">
            <v>526703.41999999993</v>
          </cell>
        </row>
        <row r="1024">
          <cell r="C1024" t="str">
            <v>Webster</v>
          </cell>
          <cell r="D1024">
            <v>2006</v>
          </cell>
          <cell r="E1024">
            <v>0</v>
          </cell>
          <cell r="F1024">
            <v>0</v>
          </cell>
          <cell r="G1024" t="str">
            <v>N/A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/>
          <cell r="M1024">
            <v>0</v>
          </cell>
          <cell r="N1024" t="str">
            <v>N/A</v>
          </cell>
          <cell r="O1024" t="str">
            <v/>
          </cell>
          <cell r="P1024"/>
          <cell r="Q1024">
            <v>0</v>
          </cell>
        </row>
        <row r="1025">
          <cell r="C1025" t="str">
            <v>Wellesley</v>
          </cell>
          <cell r="D1025">
            <v>2006</v>
          </cell>
          <cell r="E1025">
            <v>1</v>
          </cell>
          <cell r="F1025">
            <v>1</v>
          </cell>
          <cell r="G1025" t="str">
            <v>Yes</v>
          </cell>
          <cell r="H1025">
            <v>645814.96</v>
          </cell>
          <cell r="I1025">
            <v>5394.91</v>
          </cell>
          <cell r="J1025">
            <v>0</v>
          </cell>
          <cell r="K1025">
            <v>640420.04999999993</v>
          </cell>
          <cell r="L1025"/>
          <cell r="M1025">
            <v>640420.04999999993</v>
          </cell>
          <cell r="N1025" t="str">
            <v>FORM SUBMIT</v>
          </cell>
          <cell r="O1025">
            <v>39657</v>
          </cell>
          <cell r="P1025"/>
          <cell r="Q1025">
            <v>640420.04999999993</v>
          </cell>
        </row>
        <row r="1026">
          <cell r="C1026" t="str">
            <v>Wellfleet</v>
          </cell>
          <cell r="D1026">
            <v>2006</v>
          </cell>
          <cell r="E1026">
            <v>3</v>
          </cell>
          <cell r="F1026">
            <v>3</v>
          </cell>
          <cell r="G1026" t="str">
            <v>Yes</v>
          </cell>
          <cell r="H1026">
            <v>309282.99</v>
          </cell>
          <cell r="I1026">
            <v>959.49</v>
          </cell>
          <cell r="J1026">
            <v>0</v>
          </cell>
          <cell r="K1026">
            <v>308323.5</v>
          </cell>
          <cell r="L1026"/>
          <cell r="M1026">
            <v>308323.5</v>
          </cell>
          <cell r="N1026" t="str">
            <v>FORM SUBMIT</v>
          </cell>
          <cell r="O1026">
            <v>39657</v>
          </cell>
          <cell r="P1026"/>
          <cell r="Q1026">
            <v>308323.5</v>
          </cell>
        </row>
        <row r="1027">
          <cell r="C1027" t="str">
            <v>Wendell</v>
          </cell>
          <cell r="D1027">
            <v>2006</v>
          </cell>
          <cell r="E1027">
            <v>0</v>
          </cell>
          <cell r="F1027">
            <v>0</v>
          </cell>
          <cell r="G1027" t="str">
            <v>N/A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/>
          <cell r="M1027">
            <v>0</v>
          </cell>
          <cell r="N1027" t="str">
            <v>N/A</v>
          </cell>
          <cell r="O1027" t="str">
            <v/>
          </cell>
          <cell r="P1027"/>
          <cell r="Q1027">
            <v>0</v>
          </cell>
        </row>
        <row r="1028">
          <cell r="C1028" t="str">
            <v>Wenham</v>
          </cell>
          <cell r="D1028">
            <v>2006</v>
          </cell>
          <cell r="E1028">
            <v>3</v>
          </cell>
          <cell r="F1028">
            <v>3</v>
          </cell>
          <cell r="G1028" t="str">
            <v>Yes</v>
          </cell>
          <cell r="H1028">
            <v>230602.89</v>
          </cell>
          <cell r="I1028">
            <v>6864.93</v>
          </cell>
          <cell r="J1028">
            <v>0</v>
          </cell>
          <cell r="K1028">
            <v>223737.96000000002</v>
          </cell>
          <cell r="L1028"/>
          <cell r="M1028">
            <v>223737.96000000002</v>
          </cell>
          <cell r="N1028" t="str">
            <v>FORM SUBMIT</v>
          </cell>
          <cell r="O1028">
            <v>39657</v>
          </cell>
          <cell r="P1028"/>
          <cell r="Q1028">
            <v>223737.96000000002</v>
          </cell>
        </row>
        <row r="1029">
          <cell r="C1029" t="str">
            <v>West Boylston</v>
          </cell>
          <cell r="D1029">
            <v>2006</v>
          </cell>
          <cell r="E1029">
            <v>0</v>
          </cell>
          <cell r="F1029">
            <v>0</v>
          </cell>
          <cell r="G1029" t="str">
            <v>N/A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/>
          <cell r="M1029">
            <v>0</v>
          </cell>
          <cell r="N1029" t="str">
            <v>N/A</v>
          </cell>
          <cell r="O1029" t="str">
            <v/>
          </cell>
          <cell r="P1029"/>
          <cell r="Q1029">
            <v>0</v>
          </cell>
        </row>
        <row r="1030">
          <cell r="C1030" t="str">
            <v>West Bridgewater</v>
          </cell>
          <cell r="D1030">
            <v>2006</v>
          </cell>
          <cell r="E1030">
            <v>0</v>
          </cell>
          <cell r="F1030">
            <v>0</v>
          </cell>
          <cell r="G1030" t="str">
            <v>N/A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/>
          <cell r="M1030">
            <v>0</v>
          </cell>
          <cell r="N1030" t="str">
            <v>N/A</v>
          </cell>
          <cell r="O1030" t="str">
            <v/>
          </cell>
          <cell r="P1030"/>
          <cell r="Q1030">
            <v>0</v>
          </cell>
        </row>
        <row r="1031">
          <cell r="C1031" t="str">
            <v>West Brookfield</v>
          </cell>
          <cell r="D1031">
            <v>2006</v>
          </cell>
          <cell r="E1031">
            <v>0</v>
          </cell>
          <cell r="F1031">
            <v>0</v>
          </cell>
          <cell r="G1031" t="str">
            <v>N/A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/>
          <cell r="M1031">
            <v>0</v>
          </cell>
          <cell r="N1031" t="str">
            <v>N/A</v>
          </cell>
          <cell r="O1031" t="str">
            <v/>
          </cell>
          <cell r="P1031"/>
          <cell r="Q1031">
            <v>0</v>
          </cell>
        </row>
        <row r="1032">
          <cell r="C1032" t="str">
            <v>West Newbury</v>
          </cell>
          <cell r="D1032">
            <v>2006</v>
          </cell>
          <cell r="E1032">
            <v>0</v>
          </cell>
          <cell r="F1032">
            <v>0</v>
          </cell>
          <cell r="G1032" t="str">
            <v>N/A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/>
          <cell r="M1032">
            <v>0</v>
          </cell>
          <cell r="N1032" t="str">
            <v>N/A</v>
          </cell>
          <cell r="O1032" t="str">
            <v/>
          </cell>
          <cell r="P1032"/>
          <cell r="Q1032">
            <v>0</v>
          </cell>
        </row>
        <row r="1033">
          <cell r="C1033" t="str">
            <v>West Springfield</v>
          </cell>
          <cell r="D1033">
            <v>2006</v>
          </cell>
          <cell r="E1033">
            <v>0</v>
          </cell>
          <cell r="F1033">
            <v>0</v>
          </cell>
          <cell r="G1033" t="str">
            <v>N/A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/>
          <cell r="M1033">
            <v>0</v>
          </cell>
          <cell r="N1033" t="str">
            <v>N/A</v>
          </cell>
          <cell r="O1033" t="str">
            <v/>
          </cell>
          <cell r="P1033"/>
          <cell r="Q1033">
            <v>0</v>
          </cell>
        </row>
        <row r="1034">
          <cell r="C1034" t="str">
            <v>West Stockbridge</v>
          </cell>
          <cell r="D1034">
            <v>2006</v>
          </cell>
          <cell r="E1034">
            <v>0</v>
          </cell>
          <cell r="F1034">
            <v>0</v>
          </cell>
          <cell r="G1034" t="str">
            <v>N/A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/>
          <cell r="M1034">
            <v>0</v>
          </cell>
          <cell r="N1034" t="str">
            <v>N/A</v>
          </cell>
          <cell r="O1034" t="str">
            <v/>
          </cell>
          <cell r="P1034"/>
          <cell r="Q1034">
            <v>0</v>
          </cell>
        </row>
        <row r="1035">
          <cell r="C1035" t="str">
            <v>West Tisbury</v>
          </cell>
          <cell r="D1035">
            <v>2006</v>
          </cell>
          <cell r="E1035">
            <v>3</v>
          </cell>
          <cell r="F1035">
            <v>3</v>
          </cell>
          <cell r="G1035" t="str">
            <v>Yes</v>
          </cell>
          <cell r="H1035">
            <v>282831.24</v>
          </cell>
          <cell r="I1035">
            <v>286.75</v>
          </cell>
          <cell r="J1035">
            <v>0</v>
          </cell>
          <cell r="K1035">
            <v>282544.49</v>
          </cell>
          <cell r="L1035"/>
          <cell r="M1035">
            <v>282544.49</v>
          </cell>
          <cell r="N1035" t="str">
            <v>FORM SUBMIT</v>
          </cell>
          <cell r="O1035">
            <v>39657</v>
          </cell>
          <cell r="P1035"/>
          <cell r="Q1035">
            <v>282544.49</v>
          </cell>
        </row>
        <row r="1036">
          <cell r="C1036" t="str">
            <v>Westborough</v>
          </cell>
          <cell r="D1036">
            <v>2006</v>
          </cell>
          <cell r="E1036">
            <v>0</v>
          </cell>
          <cell r="F1036">
            <v>0</v>
          </cell>
          <cell r="G1036" t="str">
            <v>N/A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/>
          <cell r="M1036">
            <v>0</v>
          </cell>
          <cell r="N1036" t="str">
            <v>N/A</v>
          </cell>
          <cell r="O1036" t="str">
            <v/>
          </cell>
          <cell r="P1036"/>
          <cell r="Q1036">
            <v>0</v>
          </cell>
        </row>
        <row r="1037">
          <cell r="C1037" t="str">
            <v>Westfield</v>
          </cell>
          <cell r="D1037">
            <v>2006</v>
          </cell>
          <cell r="E1037">
            <v>1</v>
          </cell>
          <cell r="F1037">
            <v>1</v>
          </cell>
          <cell r="G1037" t="str">
            <v>Yes</v>
          </cell>
          <cell r="H1037">
            <v>278658.03000000003</v>
          </cell>
          <cell r="I1037">
            <v>2280.08</v>
          </cell>
          <cell r="J1037">
            <v>0</v>
          </cell>
          <cell r="K1037">
            <v>276377.95</v>
          </cell>
          <cell r="L1037"/>
          <cell r="M1037">
            <v>276377.95</v>
          </cell>
          <cell r="N1037" t="str">
            <v>FORM SUBMIT</v>
          </cell>
          <cell r="O1037">
            <v>39657</v>
          </cell>
          <cell r="P1037"/>
          <cell r="Q1037">
            <v>276377.95</v>
          </cell>
        </row>
        <row r="1038">
          <cell r="C1038" t="str">
            <v>Westford</v>
          </cell>
          <cell r="D1038">
            <v>2006</v>
          </cell>
          <cell r="E1038">
            <v>3</v>
          </cell>
          <cell r="F1038">
            <v>3</v>
          </cell>
          <cell r="G1038" t="str">
            <v>Yes</v>
          </cell>
          <cell r="H1038">
            <v>1160332.82</v>
          </cell>
          <cell r="I1038">
            <v>23101.85</v>
          </cell>
          <cell r="J1038">
            <v>0</v>
          </cell>
          <cell r="K1038">
            <v>1137230.97</v>
          </cell>
          <cell r="L1038"/>
          <cell r="M1038">
            <v>1137230.97</v>
          </cell>
          <cell r="N1038" t="str">
            <v>FORM SUBMIT</v>
          </cell>
          <cell r="O1038">
            <v>39657</v>
          </cell>
          <cell r="P1038"/>
          <cell r="Q1038">
            <v>1137230.97</v>
          </cell>
        </row>
        <row r="1039">
          <cell r="C1039" t="str">
            <v>Westhampton</v>
          </cell>
          <cell r="D1039">
            <v>2006</v>
          </cell>
          <cell r="E1039">
            <v>0</v>
          </cell>
          <cell r="F1039">
            <v>0</v>
          </cell>
          <cell r="G1039" t="str">
            <v>N/A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/>
          <cell r="M1039">
            <v>0</v>
          </cell>
          <cell r="N1039" t="str">
            <v>N/A</v>
          </cell>
          <cell r="O1039" t="str">
            <v/>
          </cell>
          <cell r="P1039"/>
          <cell r="Q1039">
            <v>0</v>
          </cell>
        </row>
        <row r="1040">
          <cell r="C1040" t="str">
            <v>Westminster</v>
          </cell>
          <cell r="D1040">
            <v>2006</v>
          </cell>
          <cell r="E1040">
            <v>0</v>
          </cell>
          <cell r="F1040">
            <v>0</v>
          </cell>
          <cell r="G1040" t="str">
            <v>N/A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/>
          <cell r="M1040">
            <v>0</v>
          </cell>
          <cell r="N1040" t="str">
            <v>N/A</v>
          </cell>
          <cell r="O1040" t="str">
            <v/>
          </cell>
          <cell r="P1040"/>
          <cell r="Q1040">
            <v>0</v>
          </cell>
        </row>
        <row r="1041">
          <cell r="C1041" t="str">
            <v>Weston</v>
          </cell>
          <cell r="D1041">
            <v>2006</v>
          </cell>
          <cell r="E1041">
            <v>3</v>
          </cell>
          <cell r="F1041">
            <v>3</v>
          </cell>
          <cell r="G1041" t="str">
            <v>Yes</v>
          </cell>
          <cell r="H1041">
            <v>1330136.1599999999</v>
          </cell>
          <cell r="I1041">
            <v>14755.81</v>
          </cell>
          <cell r="J1041">
            <v>0</v>
          </cell>
          <cell r="K1041">
            <v>1315380.3499999999</v>
          </cell>
          <cell r="L1041"/>
          <cell r="M1041">
            <v>1315380.3499999999</v>
          </cell>
          <cell r="N1041" t="str">
            <v>FORM SUBMIT</v>
          </cell>
          <cell r="O1041">
            <v>39657</v>
          </cell>
          <cell r="P1041"/>
          <cell r="Q1041">
            <v>1315380.3499999999</v>
          </cell>
        </row>
        <row r="1042">
          <cell r="C1042" t="str">
            <v>Westport</v>
          </cell>
          <cell r="D1042">
            <v>2006</v>
          </cell>
          <cell r="E1042">
            <v>2</v>
          </cell>
          <cell r="F1042">
            <v>2</v>
          </cell>
          <cell r="G1042" t="str">
            <v>Yes</v>
          </cell>
          <cell r="H1042">
            <v>328453.61</v>
          </cell>
          <cell r="I1042">
            <v>4032.9</v>
          </cell>
          <cell r="J1042">
            <v>0</v>
          </cell>
          <cell r="K1042">
            <v>324420.70999999996</v>
          </cell>
          <cell r="L1042"/>
          <cell r="M1042">
            <v>324420.70999999996</v>
          </cell>
          <cell r="N1042" t="str">
            <v>FORM SUBMIT</v>
          </cell>
          <cell r="O1042">
            <v>39657</v>
          </cell>
          <cell r="P1042"/>
          <cell r="Q1042">
            <v>324420.70999999996</v>
          </cell>
        </row>
        <row r="1043">
          <cell r="C1043" t="str">
            <v>Westwood</v>
          </cell>
          <cell r="D1043">
            <v>2006</v>
          </cell>
          <cell r="E1043">
            <v>0</v>
          </cell>
          <cell r="F1043">
            <v>0</v>
          </cell>
          <cell r="G1043" t="str">
            <v>N/A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/>
          <cell r="M1043">
            <v>0</v>
          </cell>
          <cell r="N1043" t="str">
            <v>N/A</v>
          </cell>
          <cell r="O1043" t="str">
            <v/>
          </cell>
          <cell r="P1043"/>
          <cell r="Q1043">
            <v>0</v>
          </cell>
        </row>
        <row r="1044">
          <cell r="C1044" t="str">
            <v>Weymouth</v>
          </cell>
          <cell r="D1044">
            <v>2006</v>
          </cell>
          <cell r="E1044">
            <v>1</v>
          </cell>
          <cell r="F1044">
            <v>1</v>
          </cell>
          <cell r="G1044" t="str">
            <v>Yes</v>
          </cell>
          <cell r="H1044">
            <v>477991.77</v>
          </cell>
          <cell r="I1044">
            <v>7891.21</v>
          </cell>
          <cell r="J1044">
            <v>0</v>
          </cell>
          <cell r="K1044">
            <v>470100.56</v>
          </cell>
          <cell r="L1044"/>
          <cell r="M1044">
            <v>470100.56</v>
          </cell>
          <cell r="N1044" t="str">
            <v>FORM SUBMIT</v>
          </cell>
          <cell r="O1044">
            <v>39657</v>
          </cell>
          <cell r="P1044"/>
          <cell r="Q1044">
            <v>470100.56</v>
          </cell>
        </row>
        <row r="1045">
          <cell r="C1045" t="str">
            <v>Whately</v>
          </cell>
          <cell r="D1045">
            <v>2006</v>
          </cell>
          <cell r="E1045">
            <v>0</v>
          </cell>
          <cell r="F1045">
            <v>0</v>
          </cell>
          <cell r="G1045" t="str">
            <v>N/A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/>
          <cell r="M1045">
            <v>0</v>
          </cell>
          <cell r="N1045" t="str">
            <v>N/A</v>
          </cell>
          <cell r="O1045" t="str">
            <v/>
          </cell>
          <cell r="P1045"/>
          <cell r="Q1045">
            <v>0</v>
          </cell>
        </row>
        <row r="1046">
          <cell r="C1046" t="str">
            <v>Whitman</v>
          </cell>
          <cell r="D1046">
            <v>2006</v>
          </cell>
          <cell r="E1046">
            <v>0</v>
          </cell>
          <cell r="F1046">
            <v>0</v>
          </cell>
          <cell r="G1046" t="str">
            <v>N/A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/>
          <cell r="M1046">
            <v>0</v>
          </cell>
          <cell r="N1046" t="str">
            <v>N/A</v>
          </cell>
          <cell r="O1046" t="str">
            <v/>
          </cell>
          <cell r="P1046"/>
          <cell r="Q1046">
            <v>0</v>
          </cell>
        </row>
        <row r="1047">
          <cell r="C1047" t="str">
            <v>Wilbraham</v>
          </cell>
          <cell r="D1047">
            <v>2006</v>
          </cell>
          <cell r="E1047">
            <v>1.5</v>
          </cell>
          <cell r="F1047">
            <v>1.5</v>
          </cell>
          <cell r="G1047" t="str">
            <v>Yes</v>
          </cell>
          <cell r="H1047">
            <v>223026.17</v>
          </cell>
          <cell r="I1047">
            <v>2470.0500000000002</v>
          </cell>
          <cell r="J1047">
            <v>0</v>
          </cell>
          <cell r="K1047">
            <v>220556.12000000002</v>
          </cell>
          <cell r="L1047"/>
          <cell r="M1047">
            <v>220556.12000000002</v>
          </cell>
          <cell r="N1047" t="str">
            <v>FORM SUBMIT</v>
          </cell>
          <cell r="O1047">
            <v>39657</v>
          </cell>
          <cell r="P1047"/>
          <cell r="Q1047">
            <v>220556.12000000002</v>
          </cell>
        </row>
        <row r="1048">
          <cell r="C1048" t="str">
            <v>Williamsburg</v>
          </cell>
          <cell r="D1048">
            <v>2006</v>
          </cell>
          <cell r="E1048">
            <v>0</v>
          </cell>
          <cell r="F1048">
            <v>0</v>
          </cell>
          <cell r="G1048" t="str">
            <v>N/A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/>
          <cell r="M1048">
            <v>0</v>
          </cell>
          <cell r="N1048" t="str">
            <v>N/A</v>
          </cell>
          <cell r="O1048" t="str">
            <v/>
          </cell>
          <cell r="P1048"/>
          <cell r="Q1048">
            <v>0</v>
          </cell>
        </row>
        <row r="1049">
          <cell r="C1049" t="str">
            <v>Williamstown</v>
          </cell>
          <cell r="D1049">
            <v>2006</v>
          </cell>
          <cell r="E1049">
            <v>2</v>
          </cell>
          <cell r="F1049">
            <v>2</v>
          </cell>
          <cell r="G1049" t="str">
            <v>Yes</v>
          </cell>
          <cell r="H1049">
            <v>160456.70000000001</v>
          </cell>
          <cell r="I1049">
            <v>524.30999999999995</v>
          </cell>
          <cell r="J1049">
            <v>0</v>
          </cell>
          <cell r="K1049">
            <v>159932.39000000001</v>
          </cell>
          <cell r="L1049"/>
          <cell r="M1049">
            <v>159932.39000000001</v>
          </cell>
          <cell r="N1049" t="str">
            <v>FORM SUBMIT</v>
          </cell>
          <cell r="O1049">
            <v>39657</v>
          </cell>
          <cell r="P1049"/>
          <cell r="Q1049">
            <v>159932.39000000001</v>
          </cell>
        </row>
        <row r="1050">
          <cell r="C1050" t="str">
            <v>Wilmington</v>
          </cell>
          <cell r="D1050">
            <v>2006</v>
          </cell>
          <cell r="E1050">
            <v>0</v>
          </cell>
          <cell r="F1050">
            <v>0</v>
          </cell>
          <cell r="G1050" t="str">
            <v>N/A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/>
          <cell r="M1050">
            <v>0</v>
          </cell>
          <cell r="N1050" t="str">
            <v>N/A</v>
          </cell>
          <cell r="O1050" t="str">
            <v/>
          </cell>
          <cell r="P1050"/>
          <cell r="Q1050">
            <v>0</v>
          </cell>
        </row>
        <row r="1051">
          <cell r="C1051" t="str">
            <v>Winchendon</v>
          </cell>
          <cell r="D1051">
            <v>2006</v>
          </cell>
          <cell r="E1051">
            <v>0</v>
          </cell>
          <cell r="F1051">
            <v>0</v>
          </cell>
          <cell r="G1051" t="str">
            <v>N/A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/>
          <cell r="M1051">
            <v>0</v>
          </cell>
          <cell r="N1051" t="str">
            <v>N/A</v>
          </cell>
          <cell r="O1051" t="str">
            <v/>
          </cell>
          <cell r="P1051"/>
          <cell r="Q1051">
            <v>0</v>
          </cell>
        </row>
        <row r="1052">
          <cell r="C1052" t="str">
            <v>Winchester</v>
          </cell>
          <cell r="D1052">
            <v>2006</v>
          </cell>
          <cell r="E1052">
            <v>0</v>
          </cell>
          <cell r="F1052">
            <v>0</v>
          </cell>
          <cell r="G1052" t="str">
            <v>N/A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/>
          <cell r="M1052">
            <v>0</v>
          </cell>
          <cell r="N1052" t="str">
            <v>N/A</v>
          </cell>
          <cell r="O1052" t="str">
            <v/>
          </cell>
          <cell r="P1052"/>
          <cell r="Q1052">
            <v>0</v>
          </cell>
        </row>
        <row r="1053">
          <cell r="C1053" t="str">
            <v>Windsor</v>
          </cell>
          <cell r="D1053">
            <v>2006</v>
          </cell>
          <cell r="E1053">
            <v>0</v>
          </cell>
          <cell r="F1053">
            <v>0</v>
          </cell>
          <cell r="G1053" t="str">
            <v>N/A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/>
          <cell r="M1053">
            <v>0</v>
          </cell>
          <cell r="N1053" t="str">
            <v>N/A</v>
          </cell>
          <cell r="O1053" t="str">
            <v/>
          </cell>
          <cell r="P1053"/>
          <cell r="Q1053">
            <v>0</v>
          </cell>
        </row>
        <row r="1054">
          <cell r="C1054" t="str">
            <v>Winthrop</v>
          </cell>
          <cell r="D1054">
            <v>2006</v>
          </cell>
          <cell r="E1054">
            <v>0</v>
          </cell>
          <cell r="F1054">
            <v>0</v>
          </cell>
          <cell r="G1054" t="str">
            <v>N/A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/>
          <cell r="M1054">
            <v>0</v>
          </cell>
          <cell r="N1054" t="str">
            <v>N/A</v>
          </cell>
          <cell r="O1054" t="str">
            <v/>
          </cell>
          <cell r="P1054"/>
          <cell r="Q1054">
            <v>0</v>
          </cell>
        </row>
        <row r="1055">
          <cell r="C1055" t="str">
            <v>Woburn</v>
          </cell>
          <cell r="D1055">
            <v>2006</v>
          </cell>
          <cell r="E1055">
            <v>0</v>
          </cell>
          <cell r="F1055">
            <v>0</v>
          </cell>
          <cell r="G1055" t="str">
            <v>N/A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/>
          <cell r="M1055">
            <v>0</v>
          </cell>
          <cell r="N1055" t="str">
            <v>N/A</v>
          </cell>
          <cell r="O1055" t="str">
            <v/>
          </cell>
          <cell r="P1055"/>
          <cell r="Q1055">
            <v>0</v>
          </cell>
        </row>
        <row r="1056">
          <cell r="C1056" t="str">
            <v>Worcester</v>
          </cell>
          <cell r="D1056">
            <v>2006</v>
          </cell>
          <cell r="E1056">
            <v>0</v>
          </cell>
          <cell r="F1056">
            <v>0</v>
          </cell>
          <cell r="G1056" t="str">
            <v>N/A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/>
          <cell r="M1056">
            <v>0</v>
          </cell>
          <cell r="N1056" t="str">
            <v>N/A</v>
          </cell>
          <cell r="O1056" t="str">
            <v/>
          </cell>
          <cell r="P1056"/>
          <cell r="Q1056">
            <v>0</v>
          </cell>
        </row>
        <row r="1057">
          <cell r="C1057" t="str">
            <v>Worthington</v>
          </cell>
          <cell r="D1057">
            <v>2006</v>
          </cell>
          <cell r="E1057">
            <v>0</v>
          </cell>
          <cell r="F1057">
            <v>0</v>
          </cell>
          <cell r="G1057" t="str">
            <v>N/A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/>
          <cell r="M1057">
            <v>0</v>
          </cell>
          <cell r="N1057" t="str">
            <v>N/A</v>
          </cell>
          <cell r="O1057" t="str">
            <v/>
          </cell>
          <cell r="P1057"/>
          <cell r="Q1057">
            <v>0</v>
          </cell>
        </row>
        <row r="1058">
          <cell r="C1058" t="str">
            <v>Wrentham</v>
          </cell>
          <cell r="D1058">
            <v>2006</v>
          </cell>
          <cell r="E1058">
            <v>0</v>
          </cell>
          <cell r="F1058">
            <v>0</v>
          </cell>
          <cell r="G1058" t="str">
            <v>N/A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/>
          <cell r="M1058">
            <v>0</v>
          </cell>
          <cell r="N1058" t="str">
            <v>N/A</v>
          </cell>
          <cell r="O1058" t="str">
            <v/>
          </cell>
          <cell r="P1058"/>
          <cell r="Q1058">
            <v>0</v>
          </cell>
        </row>
        <row r="1059">
          <cell r="C1059" t="str">
            <v>Yarmouth</v>
          </cell>
          <cell r="D1059">
            <v>2006</v>
          </cell>
          <cell r="E1059">
            <v>3</v>
          </cell>
          <cell r="F1059">
            <v>3</v>
          </cell>
          <cell r="G1059" t="str">
            <v>Yes</v>
          </cell>
          <cell r="H1059">
            <v>1114309.0900000001</v>
          </cell>
          <cell r="I1059">
            <v>15165.4</v>
          </cell>
          <cell r="J1059">
            <v>0</v>
          </cell>
          <cell r="K1059">
            <v>1099143.6900000002</v>
          </cell>
          <cell r="L1059">
            <v>0</v>
          </cell>
          <cell r="M1059">
            <v>1099143.6900000002</v>
          </cell>
          <cell r="N1059" t="str">
            <v>FORM SUBMIT</v>
          </cell>
          <cell r="O1059">
            <v>39657</v>
          </cell>
          <cell r="P1059"/>
          <cell r="Q1059">
            <v>1099143.6900000002</v>
          </cell>
        </row>
        <row r="1062">
          <cell r="C1062" t="str">
            <v>Abington</v>
          </cell>
          <cell r="D1062">
            <v>2007</v>
          </cell>
          <cell r="E1062">
            <v>0</v>
          </cell>
          <cell r="F1062">
            <v>1.5</v>
          </cell>
          <cell r="G1062" t="str">
            <v>No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/>
          <cell r="M1062">
            <v>0</v>
          </cell>
          <cell r="N1062" t="str">
            <v>FORM ENTERED</v>
          </cell>
          <cell r="O1062">
            <v>39359</v>
          </cell>
          <cell r="P1062"/>
          <cell r="Q1062">
            <v>0</v>
          </cell>
        </row>
        <row r="1063">
          <cell r="C1063" t="str">
            <v>Acton</v>
          </cell>
          <cell r="D1063">
            <v>2007</v>
          </cell>
          <cell r="E1063">
            <v>1.5</v>
          </cell>
          <cell r="F1063">
            <v>1.5</v>
          </cell>
          <cell r="G1063" t="str">
            <v>Yes</v>
          </cell>
          <cell r="H1063">
            <v>697316.98</v>
          </cell>
          <cell r="I1063">
            <v>7288.82</v>
          </cell>
          <cell r="J1063">
            <v>0</v>
          </cell>
          <cell r="K1063">
            <v>690028.16</v>
          </cell>
          <cell r="L1063"/>
          <cell r="M1063">
            <v>690028.16</v>
          </cell>
          <cell r="N1063" t="str">
            <v>FORM SUBMIT</v>
          </cell>
          <cell r="O1063">
            <v>39658</v>
          </cell>
          <cell r="P1063"/>
          <cell r="Q1063">
            <v>690028.16</v>
          </cell>
        </row>
        <row r="1064">
          <cell r="C1064" t="str">
            <v>Acushnet</v>
          </cell>
          <cell r="D1064">
            <v>2007</v>
          </cell>
          <cell r="E1064">
            <v>1.5</v>
          </cell>
          <cell r="F1064">
            <v>1.5</v>
          </cell>
          <cell r="G1064" t="str">
            <v>Yes</v>
          </cell>
          <cell r="H1064">
            <v>117161.23</v>
          </cell>
          <cell r="I1064">
            <v>1526.87</v>
          </cell>
          <cell r="J1064">
            <v>0</v>
          </cell>
          <cell r="K1064">
            <v>115634.36</v>
          </cell>
          <cell r="L1064"/>
          <cell r="M1064">
            <v>115634.36</v>
          </cell>
          <cell r="N1064" t="str">
            <v>FORM SUBMIT</v>
          </cell>
          <cell r="O1064">
            <v>39580</v>
          </cell>
          <cell r="P1064"/>
          <cell r="Q1064">
            <v>115634.36</v>
          </cell>
        </row>
        <row r="1065">
          <cell r="C1065" t="str">
            <v>Adams</v>
          </cell>
          <cell r="D1065">
            <v>2007</v>
          </cell>
          <cell r="E1065">
            <v>0</v>
          </cell>
          <cell r="F1065">
            <v>0</v>
          </cell>
          <cell r="G1065" t="str">
            <v>N/A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/>
          <cell r="M1065">
            <v>0</v>
          </cell>
          <cell r="N1065" t="str">
            <v>N/A</v>
          </cell>
          <cell r="O1065" t="str">
            <v/>
          </cell>
          <cell r="P1065"/>
          <cell r="Q1065">
            <v>0</v>
          </cell>
        </row>
        <row r="1066">
          <cell r="C1066" t="str">
            <v>Agawam</v>
          </cell>
          <cell r="D1066">
            <v>2007</v>
          </cell>
          <cell r="E1066">
            <v>1</v>
          </cell>
          <cell r="F1066">
            <v>1</v>
          </cell>
          <cell r="G1066" t="str">
            <v>Yes</v>
          </cell>
          <cell r="H1066">
            <v>379001</v>
          </cell>
          <cell r="I1066">
            <v>2447</v>
          </cell>
          <cell r="J1066">
            <v>0</v>
          </cell>
          <cell r="K1066">
            <v>376554</v>
          </cell>
          <cell r="L1066"/>
          <cell r="M1066">
            <v>376554</v>
          </cell>
          <cell r="N1066" t="str">
            <v>FORM SUBMIT</v>
          </cell>
          <cell r="O1066">
            <v>39580</v>
          </cell>
          <cell r="P1066"/>
          <cell r="Q1066">
            <v>376554</v>
          </cell>
        </row>
        <row r="1067">
          <cell r="C1067" t="str">
            <v>Alford</v>
          </cell>
          <cell r="D1067">
            <v>2007</v>
          </cell>
          <cell r="E1067">
            <v>0</v>
          </cell>
          <cell r="F1067">
            <v>0</v>
          </cell>
          <cell r="G1067" t="str">
            <v>N/A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/>
          <cell r="M1067">
            <v>0</v>
          </cell>
          <cell r="N1067" t="str">
            <v>N/A</v>
          </cell>
          <cell r="O1067" t="str">
            <v/>
          </cell>
          <cell r="P1067"/>
          <cell r="Q1067">
            <v>0</v>
          </cell>
        </row>
        <row r="1068">
          <cell r="C1068" t="str">
            <v>Amesbury</v>
          </cell>
          <cell r="D1068">
            <v>2007</v>
          </cell>
          <cell r="E1068">
            <v>0</v>
          </cell>
          <cell r="F1068">
            <v>0</v>
          </cell>
          <cell r="G1068" t="str">
            <v>N/A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/>
          <cell r="M1068">
            <v>0</v>
          </cell>
          <cell r="N1068" t="str">
            <v>N/A</v>
          </cell>
          <cell r="O1068" t="str">
            <v/>
          </cell>
          <cell r="P1068"/>
          <cell r="Q1068">
            <v>0</v>
          </cell>
        </row>
        <row r="1069">
          <cell r="C1069" t="str">
            <v>Amherst</v>
          </cell>
          <cell r="D1069">
            <v>2007</v>
          </cell>
          <cell r="E1069">
            <v>1</v>
          </cell>
          <cell r="F1069">
            <v>3</v>
          </cell>
          <cell r="G1069" t="str">
            <v>No</v>
          </cell>
          <cell r="H1069">
            <v>222112.19</v>
          </cell>
          <cell r="I1069">
            <v>1500.62</v>
          </cell>
          <cell r="J1069">
            <v>0</v>
          </cell>
          <cell r="K1069">
            <v>220611.57</v>
          </cell>
          <cell r="L1069"/>
          <cell r="M1069">
            <v>220611.57</v>
          </cell>
          <cell r="N1069" t="str">
            <v>FORM SUBMIT</v>
          </cell>
          <cell r="O1069">
            <v>39580</v>
          </cell>
          <cell r="P1069"/>
          <cell r="Q1069">
            <v>220611.57</v>
          </cell>
        </row>
        <row r="1070">
          <cell r="C1070" t="str">
            <v>Andover</v>
          </cell>
          <cell r="D1070">
            <v>2007</v>
          </cell>
          <cell r="E1070">
            <v>0</v>
          </cell>
          <cell r="F1070">
            <v>0</v>
          </cell>
          <cell r="G1070" t="str">
            <v>N/A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/>
          <cell r="M1070">
            <v>0</v>
          </cell>
          <cell r="N1070" t="str">
            <v>N/A</v>
          </cell>
          <cell r="O1070" t="str">
            <v/>
          </cell>
          <cell r="P1070"/>
          <cell r="Q1070">
            <v>0</v>
          </cell>
        </row>
        <row r="1071">
          <cell r="C1071" t="str">
            <v>Arlington</v>
          </cell>
          <cell r="D1071">
            <v>2007</v>
          </cell>
          <cell r="E1071">
            <v>0</v>
          </cell>
          <cell r="F1071">
            <v>0</v>
          </cell>
          <cell r="G1071" t="str">
            <v>N/A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/>
          <cell r="M1071">
            <v>0</v>
          </cell>
          <cell r="N1071" t="str">
            <v>N/A</v>
          </cell>
          <cell r="O1071" t="str">
            <v/>
          </cell>
          <cell r="P1071"/>
          <cell r="Q1071">
            <v>0</v>
          </cell>
        </row>
        <row r="1072">
          <cell r="C1072" t="str">
            <v>Ashburnham</v>
          </cell>
          <cell r="D1072">
            <v>2007</v>
          </cell>
          <cell r="E1072">
            <v>0</v>
          </cell>
          <cell r="F1072">
            <v>0</v>
          </cell>
          <cell r="G1072" t="str">
            <v>N/A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/>
          <cell r="M1072">
            <v>0</v>
          </cell>
          <cell r="N1072" t="str">
            <v>N/A</v>
          </cell>
          <cell r="O1072" t="str">
            <v/>
          </cell>
          <cell r="P1072"/>
          <cell r="Q1072">
            <v>0</v>
          </cell>
        </row>
        <row r="1073">
          <cell r="C1073" t="str">
            <v>Ashby</v>
          </cell>
          <cell r="D1073">
            <v>2007</v>
          </cell>
          <cell r="E1073">
            <v>0</v>
          </cell>
          <cell r="F1073">
            <v>0</v>
          </cell>
          <cell r="G1073" t="str">
            <v>N/A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/>
          <cell r="M1073">
            <v>0</v>
          </cell>
          <cell r="N1073" t="str">
            <v>N/A</v>
          </cell>
          <cell r="O1073" t="str">
            <v/>
          </cell>
          <cell r="P1073"/>
          <cell r="Q1073">
            <v>0</v>
          </cell>
        </row>
        <row r="1074">
          <cell r="C1074" t="str">
            <v>Ashfield</v>
          </cell>
          <cell r="D1074">
            <v>2007</v>
          </cell>
          <cell r="E1074">
            <v>0</v>
          </cell>
          <cell r="F1074">
            <v>0</v>
          </cell>
          <cell r="G1074" t="str">
            <v>N/A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/>
          <cell r="M1074">
            <v>0</v>
          </cell>
          <cell r="N1074" t="str">
            <v>N/A</v>
          </cell>
          <cell r="O1074" t="str">
            <v/>
          </cell>
          <cell r="P1074"/>
          <cell r="Q1074">
            <v>0</v>
          </cell>
        </row>
        <row r="1075">
          <cell r="C1075" t="str">
            <v>Ashland</v>
          </cell>
          <cell r="D1075">
            <v>2007</v>
          </cell>
          <cell r="H1075">
            <v>675847.92</v>
          </cell>
          <cell r="I1075">
            <v>7465</v>
          </cell>
          <cell r="J1075">
            <v>0</v>
          </cell>
          <cell r="K1075">
            <v>668382.92000000004</v>
          </cell>
          <cell r="L1075"/>
          <cell r="M1075">
            <v>668382.92000000004</v>
          </cell>
          <cell r="O1075" t="str">
            <v>Manual</v>
          </cell>
          <cell r="P1075"/>
          <cell r="Q1075">
            <v>668382.92000000004</v>
          </cell>
        </row>
        <row r="1076">
          <cell r="C1076" t="str">
            <v>Athol</v>
          </cell>
          <cell r="D1076">
            <v>2007</v>
          </cell>
          <cell r="E1076">
            <v>0</v>
          </cell>
          <cell r="F1076">
            <v>0</v>
          </cell>
          <cell r="G1076" t="str">
            <v>N/A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/>
          <cell r="M1076">
            <v>0</v>
          </cell>
          <cell r="N1076" t="str">
            <v>N/A</v>
          </cell>
          <cell r="O1076" t="str">
            <v/>
          </cell>
          <cell r="P1076"/>
          <cell r="Q1076">
            <v>0</v>
          </cell>
        </row>
        <row r="1077">
          <cell r="C1077" t="str">
            <v>Attleboro</v>
          </cell>
          <cell r="D1077">
            <v>2007</v>
          </cell>
          <cell r="E1077">
            <v>0</v>
          </cell>
          <cell r="F1077">
            <v>0</v>
          </cell>
          <cell r="G1077" t="str">
            <v>N/A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/>
          <cell r="M1077">
            <v>0</v>
          </cell>
          <cell r="N1077" t="str">
            <v>N/A</v>
          </cell>
          <cell r="O1077" t="str">
            <v/>
          </cell>
          <cell r="P1077"/>
          <cell r="Q1077">
            <v>0</v>
          </cell>
        </row>
        <row r="1078">
          <cell r="C1078" t="str">
            <v>Auburn</v>
          </cell>
          <cell r="D1078">
            <v>2007</v>
          </cell>
          <cell r="E1078">
            <v>0</v>
          </cell>
          <cell r="F1078">
            <v>0</v>
          </cell>
          <cell r="G1078" t="str">
            <v>N/A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/>
          <cell r="M1078">
            <v>0</v>
          </cell>
          <cell r="N1078" t="str">
            <v>N/A</v>
          </cell>
          <cell r="O1078" t="str">
            <v/>
          </cell>
          <cell r="P1078"/>
          <cell r="Q1078">
            <v>0</v>
          </cell>
        </row>
        <row r="1079">
          <cell r="C1079" t="str">
            <v>Avon</v>
          </cell>
          <cell r="D1079">
            <v>2007</v>
          </cell>
          <cell r="E1079">
            <v>0</v>
          </cell>
          <cell r="F1079">
            <v>0</v>
          </cell>
          <cell r="G1079" t="str">
            <v>N/A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/>
          <cell r="M1079">
            <v>0</v>
          </cell>
          <cell r="N1079" t="str">
            <v>N/A</v>
          </cell>
          <cell r="O1079" t="str">
            <v/>
          </cell>
          <cell r="P1079"/>
          <cell r="Q1079">
            <v>0</v>
          </cell>
        </row>
        <row r="1080">
          <cell r="C1080" t="str">
            <v>Ayer</v>
          </cell>
          <cell r="D1080">
            <v>2007</v>
          </cell>
          <cell r="E1080">
            <v>1</v>
          </cell>
          <cell r="F1080">
            <v>1</v>
          </cell>
          <cell r="G1080" t="str">
            <v>Yes</v>
          </cell>
          <cell r="H1080">
            <v>113573.85</v>
          </cell>
          <cell r="I1080">
            <v>1220.6300000000001</v>
          </cell>
          <cell r="J1080">
            <v>0</v>
          </cell>
          <cell r="K1080">
            <v>112353.22</v>
          </cell>
          <cell r="L1080"/>
          <cell r="M1080">
            <v>112353.22</v>
          </cell>
          <cell r="N1080" t="str">
            <v>FORM SUBMIT</v>
          </cell>
          <cell r="O1080">
            <v>39580</v>
          </cell>
          <cell r="P1080"/>
          <cell r="Q1080">
            <v>112353.22</v>
          </cell>
        </row>
        <row r="1081">
          <cell r="C1081" t="str">
            <v>Barnstable</v>
          </cell>
          <cell r="D1081">
            <v>2007</v>
          </cell>
          <cell r="E1081">
            <v>3</v>
          </cell>
          <cell r="F1081">
            <v>3</v>
          </cell>
          <cell r="G1081" t="str">
            <v>Yes</v>
          </cell>
          <cell r="H1081">
            <v>2479170.1800000002</v>
          </cell>
          <cell r="I1081">
            <v>18790.75</v>
          </cell>
          <cell r="J1081">
            <v>0</v>
          </cell>
          <cell r="K1081">
            <v>2460379.4300000002</v>
          </cell>
          <cell r="L1081"/>
          <cell r="M1081">
            <v>2460379.4300000002</v>
          </cell>
          <cell r="N1081" t="str">
            <v>FORM SUBMIT</v>
          </cell>
          <cell r="O1081">
            <v>39580</v>
          </cell>
          <cell r="P1081"/>
          <cell r="Q1081">
            <v>2460379.4300000002</v>
          </cell>
        </row>
        <row r="1082">
          <cell r="C1082" t="str">
            <v>Barre</v>
          </cell>
          <cell r="D1082">
            <v>2007</v>
          </cell>
          <cell r="E1082">
            <v>0</v>
          </cell>
          <cell r="F1082">
            <v>0</v>
          </cell>
          <cell r="G1082" t="str">
            <v>N/A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/>
          <cell r="M1082">
            <v>0</v>
          </cell>
          <cell r="N1082" t="str">
            <v>N/A</v>
          </cell>
          <cell r="O1082" t="str">
            <v/>
          </cell>
          <cell r="P1082"/>
          <cell r="Q1082">
            <v>0</v>
          </cell>
        </row>
        <row r="1083">
          <cell r="C1083" t="str">
            <v>Becket</v>
          </cell>
          <cell r="D1083">
            <v>2007</v>
          </cell>
          <cell r="E1083">
            <v>0</v>
          </cell>
          <cell r="F1083">
            <v>0</v>
          </cell>
          <cell r="G1083" t="str">
            <v>N/A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/>
          <cell r="M1083">
            <v>0</v>
          </cell>
          <cell r="N1083" t="str">
            <v>N/A</v>
          </cell>
          <cell r="O1083" t="str">
            <v/>
          </cell>
          <cell r="P1083"/>
          <cell r="Q1083">
            <v>0</v>
          </cell>
        </row>
        <row r="1084">
          <cell r="C1084" t="str">
            <v>Bedford</v>
          </cell>
          <cell r="D1084">
            <v>2007</v>
          </cell>
          <cell r="E1084">
            <v>3</v>
          </cell>
          <cell r="F1084">
            <v>3</v>
          </cell>
          <cell r="G1084" t="str">
            <v>Yes</v>
          </cell>
          <cell r="H1084">
            <v>1022705.06</v>
          </cell>
          <cell r="I1084">
            <v>12658.1</v>
          </cell>
          <cell r="J1084">
            <v>0</v>
          </cell>
          <cell r="K1084">
            <v>1010046.9600000001</v>
          </cell>
          <cell r="L1084"/>
          <cell r="M1084">
            <v>1010046.9600000001</v>
          </cell>
          <cell r="N1084" t="str">
            <v>FORM SUBMIT</v>
          </cell>
          <cell r="O1084">
            <v>39580</v>
          </cell>
          <cell r="P1084"/>
          <cell r="Q1084">
            <v>1010046.9600000001</v>
          </cell>
        </row>
        <row r="1085">
          <cell r="C1085" t="str">
            <v>Belchertown</v>
          </cell>
          <cell r="D1085">
            <v>2007</v>
          </cell>
          <cell r="E1085">
            <v>1.5</v>
          </cell>
          <cell r="F1085">
            <v>1.5</v>
          </cell>
          <cell r="G1085" t="str">
            <v>Yes</v>
          </cell>
          <cell r="H1085">
            <v>160570.5</v>
          </cell>
          <cell r="I1085">
            <v>1395.6</v>
          </cell>
          <cell r="J1085">
            <v>0</v>
          </cell>
          <cell r="K1085">
            <v>159174.9</v>
          </cell>
          <cell r="L1085"/>
          <cell r="M1085">
            <v>159174.9</v>
          </cell>
          <cell r="N1085" t="str">
            <v>FORM SUBMIT</v>
          </cell>
          <cell r="O1085">
            <v>39580</v>
          </cell>
          <cell r="P1085"/>
          <cell r="Q1085">
            <v>159174.9</v>
          </cell>
        </row>
        <row r="1086">
          <cell r="C1086" t="str">
            <v>Bellingham</v>
          </cell>
          <cell r="D1086">
            <v>2007</v>
          </cell>
          <cell r="E1086">
            <v>0</v>
          </cell>
          <cell r="F1086">
            <v>0</v>
          </cell>
          <cell r="G1086" t="str">
            <v>N/A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/>
          <cell r="M1086">
            <v>0</v>
          </cell>
          <cell r="N1086" t="str">
            <v>N/A</v>
          </cell>
          <cell r="O1086" t="str">
            <v/>
          </cell>
          <cell r="P1086"/>
          <cell r="Q1086">
            <v>0</v>
          </cell>
        </row>
        <row r="1087">
          <cell r="C1087" t="str">
            <v>Belmont</v>
          </cell>
          <cell r="D1087">
            <v>2007</v>
          </cell>
          <cell r="E1087">
            <v>0</v>
          </cell>
          <cell r="F1087">
            <v>0</v>
          </cell>
          <cell r="G1087" t="str">
            <v>N/A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/>
          <cell r="M1087">
            <v>0</v>
          </cell>
          <cell r="N1087" t="str">
            <v>N/A</v>
          </cell>
          <cell r="O1087" t="str">
            <v/>
          </cell>
          <cell r="P1087"/>
          <cell r="Q1087">
            <v>0</v>
          </cell>
        </row>
        <row r="1088">
          <cell r="C1088" t="str">
            <v>Berkley</v>
          </cell>
          <cell r="D1088">
            <v>2007</v>
          </cell>
          <cell r="E1088">
            <v>0</v>
          </cell>
          <cell r="F1088">
            <v>0</v>
          </cell>
          <cell r="G1088" t="str">
            <v>N/A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/>
          <cell r="M1088">
            <v>0</v>
          </cell>
          <cell r="N1088" t="str">
            <v>N/A</v>
          </cell>
          <cell r="O1088" t="str">
            <v/>
          </cell>
          <cell r="P1088"/>
          <cell r="Q1088">
            <v>0</v>
          </cell>
        </row>
        <row r="1089">
          <cell r="C1089" t="str">
            <v>Berlin</v>
          </cell>
          <cell r="D1089">
            <v>2007</v>
          </cell>
          <cell r="E1089">
            <v>0</v>
          </cell>
          <cell r="F1089">
            <v>0</v>
          </cell>
          <cell r="G1089" t="str">
            <v>N/A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/>
          <cell r="M1089">
            <v>0</v>
          </cell>
          <cell r="N1089" t="str">
            <v>N/A</v>
          </cell>
          <cell r="O1089" t="str">
            <v/>
          </cell>
          <cell r="P1089"/>
          <cell r="Q1089">
            <v>0</v>
          </cell>
        </row>
        <row r="1090">
          <cell r="C1090" t="str">
            <v>Bernardston</v>
          </cell>
          <cell r="D1090">
            <v>2007</v>
          </cell>
          <cell r="E1090">
            <v>0</v>
          </cell>
          <cell r="F1090">
            <v>0</v>
          </cell>
          <cell r="G1090" t="str">
            <v>N/A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/>
          <cell r="M1090">
            <v>0</v>
          </cell>
          <cell r="N1090" t="str">
            <v>N/A</v>
          </cell>
          <cell r="O1090" t="str">
            <v/>
          </cell>
          <cell r="P1090"/>
          <cell r="Q1090">
            <v>0</v>
          </cell>
        </row>
        <row r="1091">
          <cell r="C1091" t="str">
            <v>Beverly</v>
          </cell>
          <cell r="D1091">
            <v>2007</v>
          </cell>
          <cell r="E1091">
            <v>0</v>
          </cell>
          <cell r="F1091">
            <v>0</v>
          </cell>
          <cell r="G1091" t="str">
            <v>N/A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/>
          <cell r="M1091">
            <v>0</v>
          </cell>
          <cell r="N1091" t="str">
            <v>N/A</v>
          </cell>
          <cell r="O1091" t="str">
            <v/>
          </cell>
          <cell r="P1091"/>
          <cell r="Q1091">
            <v>0</v>
          </cell>
        </row>
        <row r="1092">
          <cell r="C1092" t="str">
            <v>Billerica</v>
          </cell>
          <cell r="D1092">
            <v>2007</v>
          </cell>
          <cell r="E1092">
            <v>0</v>
          </cell>
          <cell r="F1092">
            <v>0</v>
          </cell>
          <cell r="G1092" t="str">
            <v>N/A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/>
          <cell r="M1092">
            <v>0</v>
          </cell>
          <cell r="N1092" t="str">
            <v>N/A</v>
          </cell>
          <cell r="O1092" t="str">
            <v/>
          </cell>
          <cell r="P1092"/>
          <cell r="Q1092">
            <v>0</v>
          </cell>
        </row>
        <row r="1093">
          <cell r="C1093" t="str">
            <v>Blackstone</v>
          </cell>
          <cell r="D1093">
            <v>2007</v>
          </cell>
          <cell r="E1093">
            <v>0</v>
          </cell>
          <cell r="F1093">
            <v>0</v>
          </cell>
          <cell r="G1093" t="str">
            <v>N/A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/>
          <cell r="M1093">
            <v>0</v>
          </cell>
          <cell r="N1093" t="str">
            <v>N/A</v>
          </cell>
          <cell r="O1093" t="str">
            <v/>
          </cell>
          <cell r="P1093"/>
          <cell r="Q1093">
            <v>0</v>
          </cell>
        </row>
        <row r="1094">
          <cell r="C1094" t="str">
            <v>Blandford</v>
          </cell>
          <cell r="D1094">
            <v>2007</v>
          </cell>
          <cell r="E1094">
            <v>0</v>
          </cell>
          <cell r="F1094">
            <v>0</v>
          </cell>
          <cell r="G1094" t="str">
            <v>N/A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/>
          <cell r="M1094">
            <v>0</v>
          </cell>
          <cell r="N1094" t="str">
            <v>N/A</v>
          </cell>
          <cell r="O1094" t="str">
            <v/>
          </cell>
          <cell r="P1094"/>
          <cell r="Q1094">
            <v>0</v>
          </cell>
        </row>
        <row r="1095">
          <cell r="C1095" t="str">
            <v>Bolton</v>
          </cell>
          <cell r="D1095">
            <v>2007</v>
          </cell>
          <cell r="E1095">
            <v>0</v>
          </cell>
          <cell r="F1095">
            <v>0</v>
          </cell>
          <cell r="G1095" t="str">
            <v>N/A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/>
          <cell r="M1095">
            <v>0</v>
          </cell>
          <cell r="N1095" t="str">
            <v>N/A</v>
          </cell>
          <cell r="O1095" t="str">
            <v/>
          </cell>
          <cell r="P1095"/>
          <cell r="Q1095">
            <v>0</v>
          </cell>
        </row>
        <row r="1096">
          <cell r="C1096" t="str">
            <v>Boston</v>
          </cell>
          <cell r="D1096">
            <v>2007</v>
          </cell>
          <cell r="E1096">
            <v>0</v>
          </cell>
          <cell r="F1096">
            <v>0</v>
          </cell>
          <cell r="G1096" t="str">
            <v>N/A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/>
          <cell r="M1096">
            <v>0</v>
          </cell>
          <cell r="N1096" t="str">
            <v>N/A</v>
          </cell>
          <cell r="O1096" t="str">
            <v/>
          </cell>
          <cell r="P1096"/>
          <cell r="Q1096">
            <v>0</v>
          </cell>
        </row>
        <row r="1097">
          <cell r="C1097" t="str">
            <v>Bourne</v>
          </cell>
          <cell r="D1097">
            <v>2007</v>
          </cell>
          <cell r="E1097">
            <v>3</v>
          </cell>
          <cell r="F1097">
            <v>3</v>
          </cell>
          <cell r="G1097" t="str">
            <v>Yes</v>
          </cell>
          <cell r="H1097">
            <v>902080.06</v>
          </cell>
          <cell r="I1097">
            <v>3263.88</v>
          </cell>
          <cell r="J1097">
            <v>0</v>
          </cell>
          <cell r="K1097">
            <v>898816.18</v>
          </cell>
          <cell r="L1097"/>
          <cell r="M1097">
            <v>898816.18</v>
          </cell>
          <cell r="N1097" t="str">
            <v>FORM SUBMIT</v>
          </cell>
          <cell r="O1097">
            <v>39580</v>
          </cell>
          <cell r="P1097"/>
          <cell r="Q1097">
            <v>898816.18</v>
          </cell>
        </row>
        <row r="1098">
          <cell r="C1098" t="str">
            <v>Boxborough</v>
          </cell>
          <cell r="D1098">
            <v>2007</v>
          </cell>
          <cell r="E1098">
            <v>0</v>
          </cell>
          <cell r="F1098">
            <v>0</v>
          </cell>
          <cell r="G1098" t="str">
            <v>N/A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/>
          <cell r="M1098">
            <v>0</v>
          </cell>
          <cell r="N1098" t="str">
            <v>N/A</v>
          </cell>
          <cell r="O1098" t="str">
            <v/>
          </cell>
          <cell r="P1098"/>
          <cell r="Q1098">
            <v>0</v>
          </cell>
        </row>
        <row r="1099">
          <cell r="C1099" t="str">
            <v>Boxford</v>
          </cell>
          <cell r="D1099">
            <v>2007</v>
          </cell>
          <cell r="E1099">
            <v>3</v>
          </cell>
          <cell r="F1099">
            <v>3</v>
          </cell>
          <cell r="G1099" t="str">
            <v>Yes</v>
          </cell>
          <cell r="H1099">
            <v>492089.9</v>
          </cell>
          <cell r="I1099">
            <v>8833.41</v>
          </cell>
          <cell r="J1099">
            <v>0</v>
          </cell>
          <cell r="K1099">
            <v>483256.49000000005</v>
          </cell>
          <cell r="L1099"/>
          <cell r="M1099">
            <v>483256.49000000005</v>
          </cell>
          <cell r="N1099" t="str">
            <v>FORM SUBMIT</v>
          </cell>
          <cell r="O1099">
            <v>39580</v>
          </cell>
          <cell r="P1099"/>
          <cell r="Q1099">
            <v>483256.49000000005</v>
          </cell>
        </row>
        <row r="1100">
          <cell r="C1100" t="str">
            <v>Boylston</v>
          </cell>
          <cell r="D1100">
            <v>2007</v>
          </cell>
          <cell r="E1100">
            <v>0</v>
          </cell>
          <cell r="F1100">
            <v>0</v>
          </cell>
          <cell r="G1100" t="str">
            <v>N/A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/>
          <cell r="M1100">
            <v>0</v>
          </cell>
          <cell r="N1100" t="str">
            <v>N/A</v>
          </cell>
          <cell r="O1100" t="str">
            <v/>
          </cell>
          <cell r="P1100"/>
          <cell r="Q1100">
            <v>0</v>
          </cell>
        </row>
        <row r="1101">
          <cell r="C1101" t="str">
            <v>Braintree</v>
          </cell>
          <cell r="D1101">
            <v>2007</v>
          </cell>
          <cell r="E1101">
            <v>1</v>
          </cell>
          <cell r="F1101">
            <v>1</v>
          </cell>
          <cell r="G1101" t="str">
            <v>Yes</v>
          </cell>
          <cell r="H1101">
            <v>480109.06</v>
          </cell>
          <cell r="I1101">
            <v>1711.83</v>
          </cell>
          <cell r="J1101">
            <v>0</v>
          </cell>
          <cell r="K1101">
            <v>478397.23</v>
          </cell>
          <cell r="L1101"/>
          <cell r="M1101">
            <v>478397.23</v>
          </cell>
          <cell r="N1101" t="str">
            <v>FORM SUBMIT</v>
          </cell>
          <cell r="O1101">
            <v>39580</v>
          </cell>
          <cell r="P1101"/>
          <cell r="Q1101">
            <v>478397.23</v>
          </cell>
        </row>
        <row r="1102">
          <cell r="C1102" t="str">
            <v>Brewster</v>
          </cell>
          <cell r="D1102">
            <v>2007</v>
          </cell>
          <cell r="E1102">
            <v>3</v>
          </cell>
          <cell r="F1102">
            <v>3</v>
          </cell>
          <cell r="G1102" t="str">
            <v>Yes</v>
          </cell>
          <cell r="H1102">
            <v>628615.68999999994</v>
          </cell>
          <cell r="I1102">
            <v>5054.75</v>
          </cell>
          <cell r="J1102">
            <v>0</v>
          </cell>
          <cell r="K1102">
            <v>623560.93999999994</v>
          </cell>
          <cell r="L1102"/>
          <cell r="M1102">
            <v>623560.93999999994</v>
          </cell>
          <cell r="N1102" t="str">
            <v>FORM SUBMIT</v>
          </cell>
          <cell r="O1102">
            <v>39580</v>
          </cell>
          <cell r="P1102"/>
          <cell r="Q1102">
            <v>623560.93999999994</v>
          </cell>
        </row>
        <row r="1103">
          <cell r="C1103" t="str">
            <v>Bridgewater</v>
          </cell>
          <cell r="D1103">
            <v>2007</v>
          </cell>
          <cell r="E1103">
            <v>2</v>
          </cell>
          <cell r="F1103">
            <v>2</v>
          </cell>
          <cell r="G1103" t="str">
            <v>Yes</v>
          </cell>
          <cell r="H1103">
            <v>390557.11</v>
          </cell>
          <cell r="I1103">
            <v>5682.88</v>
          </cell>
          <cell r="J1103">
            <v>0</v>
          </cell>
          <cell r="K1103">
            <v>384874.23</v>
          </cell>
          <cell r="L1103"/>
          <cell r="M1103">
            <v>384874.23</v>
          </cell>
          <cell r="N1103" t="str">
            <v>FORM SUBMIT</v>
          </cell>
          <cell r="O1103">
            <v>39581</v>
          </cell>
          <cell r="P1103"/>
          <cell r="Q1103">
            <v>384874.23</v>
          </cell>
        </row>
        <row r="1104">
          <cell r="C1104" t="str">
            <v>Brimfield</v>
          </cell>
          <cell r="D1104">
            <v>2007</v>
          </cell>
          <cell r="E1104">
            <v>0</v>
          </cell>
          <cell r="F1104">
            <v>0</v>
          </cell>
          <cell r="G1104" t="str">
            <v>N/A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/>
          <cell r="M1104">
            <v>0</v>
          </cell>
          <cell r="N1104" t="str">
            <v>N/A</v>
          </cell>
          <cell r="O1104" t="str">
            <v/>
          </cell>
          <cell r="P1104"/>
          <cell r="Q1104">
            <v>0</v>
          </cell>
        </row>
        <row r="1105">
          <cell r="C1105" t="str">
            <v>Brockton</v>
          </cell>
          <cell r="D1105">
            <v>2007</v>
          </cell>
          <cell r="E1105">
            <v>0</v>
          </cell>
          <cell r="F1105">
            <v>0</v>
          </cell>
          <cell r="G1105" t="str">
            <v>N/A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/>
          <cell r="M1105">
            <v>0</v>
          </cell>
          <cell r="N1105" t="str">
            <v>N/A</v>
          </cell>
          <cell r="O1105" t="str">
            <v/>
          </cell>
          <cell r="P1105"/>
          <cell r="Q1105">
            <v>0</v>
          </cell>
        </row>
        <row r="1106">
          <cell r="C1106" t="str">
            <v>Brookfield</v>
          </cell>
          <cell r="D1106">
            <v>2007</v>
          </cell>
          <cell r="E1106">
            <v>0</v>
          </cell>
          <cell r="F1106">
            <v>0</v>
          </cell>
          <cell r="G1106" t="str">
            <v>N/A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/>
          <cell r="M1106">
            <v>0</v>
          </cell>
          <cell r="N1106" t="str">
            <v>N/A</v>
          </cell>
          <cell r="O1106" t="str">
            <v/>
          </cell>
          <cell r="P1106"/>
          <cell r="Q1106">
            <v>0</v>
          </cell>
        </row>
        <row r="1107">
          <cell r="C1107" t="str">
            <v>Brookline</v>
          </cell>
          <cell r="D1107">
            <v>2007</v>
          </cell>
          <cell r="E1107">
            <v>0</v>
          </cell>
          <cell r="F1107">
            <v>0</v>
          </cell>
          <cell r="G1107" t="str">
            <v>N/A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/>
          <cell r="M1107">
            <v>0</v>
          </cell>
          <cell r="N1107" t="str">
            <v>N/A</v>
          </cell>
          <cell r="O1107" t="str">
            <v/>
          </cell>
          <cell r="P1107"/>
          <cell r="Q1107">
            <v>0</v>
          </cell>
        </row>
        <row r="1108">
          <cell r="C1108" t="str">
            <v>Buckland</v>
          </cell>
          <cell r="D1108">
            <v>2007</v>
          </cell>
          <cell r="E1108">
            <v>0</v>
          </cell>
          <cell r="F1108">
            <v>0</v>
          </cell>
          <cell r="G1108" t="str">
            <v>N/A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/>
          <cell r="M1108">
            <v>0</v>
          </cell>
          <cell r="N1108" t="str">
            <v>N/A</v>
          </cell>
          <cell r="O1108" t="str">
            <v/>
          </cell>
          <cell r="P1108"/>
          <cell r="Q1108">
            <v>0</v>
          </cell>
        </row>
        <row r="1109">
          <cell r="C1109" t="str">
            <v>Burlington</v>
          </cell>
          <cell r="D1109">
            <v>2007</v>
          </cell>
          <cell r="E1109">
            <v>0</v>
          </cell>
          <cell r="F1109">
            <v>0</v>
          </cell>
          <cell r="G1109" t="str">
            <v>N/A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/>
          <cell r="M1109">
            <v>0</v>
          </cell>
          <cell r="N1109" t="str">
            <v>N/A</v>
          </cell>
          <cell r="O1109" t="str">
            <v/>
          </cell>
          <cell r="P1109"/>
          <cell r="Q1109">
            <v>0</v>
          </cell>
        </row>
        <row r="1110">
          <cell r="C1110" t="str">
            <v>Cambridge</v>
          </cell>
          <cell r="D1110">
            <v>2007</v>
          </cell>
          <cell r="E1110">
            <v>3</v>
          </cell>
          <cell r="F1110">
            <v>3</v>
          </cell>
          <cell r="G1110" t="str">
            <v>Yes</v>
          </cell>
          <cell r="H1110">
            <v>6637467</v>
          </cell>
          <cell r="I1110">
            <v>481426</v>
          </cell>
          <cell r="J1110">
            <v>0</v>
          </cell>
          <cell r="K1110">
            <v>6156041</v>
          </cell>
          <cell r="L1110"/>
          <cell r="M1110">
            <v>6156041</v>
          </cell>
          <cell r="N1110" t="str">
            <v>FORM SUBMIT</v>
          </cell>
          <cell r="O1110">
            <v>39581</v>
          </cell>
          <cell r="P1110"/>
          <cell r="Q1110">
            <v>6156041</v>
          </cell>
        </row>
        <row r="1111">
          <cell r="C1111" t="str">
            <v>Canton</v>
          </cell>
          <cell r="D1111">
            <v>2007</v>
          </cell>
          <cell r="E1111">
            <v>0</v>
          </cell>
          <cell r="F1111">
            <v>0</v>
          </cell>
          <cell r="G1111" t="str">
            <v>N/A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/>
          <cell r="M1111">
            <v>0</v>
          </cell>
          <cell r="N1111" t="str">
            <v>N/A</v>
          </cell>
          <cell r="O1111" t="str">
            <v/>
          </cell>
          <cell r="P1111"/>
          <cell r="Q1111">
            <v>0</v>
          </cell>
        </row>
        <row r="1112">
          <cell r="C1112" t="str">
            <v>Carlisle</v>
          </cell>
          <cell r="D1112">
            <v>2007</v>
          </cell>
          <cell r="E1112">
            <v>2</v>
          </cell>
          <cell r="F1112">
            <v>2</v>
          </cell>
          <cell r="G1112" t="str">
            <v>Yes</v>
          </cell>
          <cell r="H1112">
            <v>315024.3</v>
          </cell>
          <cell r="I1112">
            <v>17553.61</v>
          </cell>
          <cell r="J1112">
            <v>0</v>
          </cell>
          <cell r="K1112">
            <v>297470.69</v>
          </cell>
          <cell r="L1112"/>
          <cell r="M1112">
            <v>297470.69</v>
          </cell>
          <cell r="N1112" t="str">
            <v>FORM SUBMIT</v>
          </cell>
          <cell r="O1112">
            <v>39581</v>
          </cell>
          <cell r="P1112"/>
          <cell r="Q1112">
            <v>297470.69</v>
          </cell>
        </row>
        <row r="1113">
          <cell r="C1113" t="str">
            <v>Carver</v>
          </cell>
          <cell r="D1113">
            <v>2007</v>
          </cell>
          <cell r="E1113">
            <v>3</v>
          </cell>
          <cell r="F1113">
            <v>3</v>
          </cell>
          <cell r="G1113" t="str">
            <v>Yes</v>
          </cell>
          <cell r="H1113">
            <v>339951.13</v>
          </cell>
          <cell r="I1113">
            <v>13808.83</v>
          </cell>
          <cell r="J1113">
            <v>0</v>
          </cell>
          <cell r="K1113">
            <v>326142.3</v>
          </cell>
          <cell r="L1113"/>
          <cell r="M1113">
            <v>326142.3</v>
          </cell>
          <cell r="N1113" t="str">
            <v>FORM SUBMIT</v>
          </cell>
          <cell r="O1113">
            <v>39581</v>
          </cell>
          <cell r="P1113"/>
          <cell r="Q1113">
            <v>326142.3</v>
          </cell>
        </row>
        <row r="1114">
          <cell r="C1114" t="str">
            <v>Charlemont</v>
          </cell>
          <cell r="D1114">
            <v>2007</v>
          </cell>
          <cell r="E1114">
            <v>0</v>
          </cell>
          <cell r="F1114">
            <v>0</v>
          </cell>
          <cell r="G1114" t="str">
            <v>N/A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/>
          <cell r="M1114">
            <v>0</v>
          </cell>
          <cell r="N1114" t="str">
            <v>N/A</v>
          </cell>
          <cell r="O1114" t="str">
            <v/>
          </cell>
          <cell r="P1114"/>
          <cell r="Q1114">
            <v>0</v>
          </cell>
        </row>
        <row r="1115">
          <cell r="C1115" t="str">
            <v>Charlton</v>
          </cell>
          <cell r="D1115">
            <v>2007</v>
          </cell>
          <cell r="E1115">
            <v>0</v>
          </cell>
          <cell r="F1115">
            <v>0</v>
          </cell>
          <cell r="G1115" t="str">
            <v>N/A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/>
          <cell r="M1115">
            <v>0</v>
          </cell>
          <cell r="N1115" t="str">
            <v>N/A</v>
          </cell>
          <cell r="O1115" t="str">
            <v/>
          </cell>
          <cell r="P1115"/>
          <cell r="Q1115">
            <v>0</v>
          </cell>
        </row>
        <row r="1116">
          <cell r="C1116" t="str">
            <v>Chatham</v>
          </cell>
          <cell r="D1116">
            <v>2007</v>
          </cell>
          <cell r="E1116">
            <v>3</v>
          </cell>
          <cell r="F1116">
            <v>3</v>
          </cell>
          <cell r="G1116" t="str">
            <v>Yes</v>
          </cell>
          <cell r="H1116">
            <v>601359.49</v>
          </cell>
          <cell r="I1116">
            <v>4040.42</v>
          </cell>
          <cell r="J1116">
            <v>0</v>
          </cell>
          <cell r="K1116">
            <v>597319.06999999995</v>
          </cell>
          <cell r="L1116"/>
          <cell r="M1116">
            <v>597319.06999999995</v>
          </cell>
          <cell r="N1116" t="str">
            <v>FORM SUBMIT</v>
          </cell>
          <cell r="O1116">
            <v>39581</v>
          </cell>
          <cell r="P1116"/>
          <cell r="Q1116">
            <v>597319.06999999995</v>
          </cell>
        </row>
        <row r="1117">
          <cell r="C1117" t="str">
            <v>Chelmsford</v>
          </cell>
          <cell r="D1117">
            <v>2007</v>
          </cell>
          <cell r="E1117">
            <v>0.5</v>
          </cell>
          <cell r="F1117">
            <v>1.5</v>
          </cell>
          <cell r="G1117" t="str">
            <v>No</v>
          </cell>
          <cell r="H1117">
            <v>251441.1</v>
          </cell>
          <cell r="I1117">
            <v>1478.56</v>
          </cell>
          <cell r="J1117">
            <v>0</v>
          </cell>
          <cell r="K1117">
            <v>249962.54</v>
          </cell>
          <cell r="L1117"/>
          <cell r="M1117">
            <v>249962.54</v>
          </cell>
          <cell r="N1117" t="str">
            <v>FORM SUBMIT</v>
          </cell>
          <cell r="O1117">
            <v>39581</v>
          </cell>
          <cell r="P1117"/>
          <cell r="Q1117">
            <v>249962.54</v>
          </cell>
        </row>
        <row r="1118">
          <cell r="C1118" t="str">
            <v>Chelsea</v>
          </cell>
          <cell r="D1118">
            <v>2007</v>
          </cell>
          <cell r="E1118">
            <v>0</v>
          </cell>
          <cell r="F1118">
            <v>0</v>
          </cell>
          <cell r="G1118" t="str">
            <v>N/A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/>
          <cell r="M1118">
            <v>0</v>
          </cell>
          <cell r="N1118" t="str">
            <v>N/A</v>
          </cell>
          <cell r="O1118" t="str">
            <v/>
          </cell>
          <cell r="P1118"/>
          <cell r="Q1118">
            <v>0</v>
          </cell>
        </row>
        <row r="1119">
          <cell r="C1119" t="str">
            <v>Cheshire</v>
          </cell>
          <cell r="D1119">
            <v>2007</v>
          </cell>
          <cell r="E1119">
            <v>0</v>
          </cell>
          <cell r="F1119">
            <v>0</v>
          </cell>
          <cell r="G1119" t="str">
            <v>N/A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/>
          <cell r="M1119">
            <v>0</v>
          </cell>
          <cell r="N1119" t="str">
            <v>N/A</v>
          </cell>
          <cell r="O1119" t="str">
            <v/>
          </cell>
          <cell r="P1119"/>
          <cell r="Q1119">
            <v>0</v>
          </cell>
        </row>
        <row r="1120">
          <cell r="C1120" t="str">
            <v>Chester</v>
          </cell>
          <cell r="D1120">
            <v>2007</v>
          </cell>
          <cell r="E1120">
            <v>0</v>
          </cell>
          <cell r="F1120">
            <v>0</v>
          </cell>
          <cell r="G1120" t="str">
            <v>N/A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/>
          <cell r="M1120">
            <v>0</v>
          </cell>
          <cell r="N1120" t="str">
            <v>N/A</v>
          </cell>
          <cell r="O1120" t="str">
            <v/>
          </cell>
          <cell r="P1120"/>
          <cell r="Q1120">
            <v>0</v>
          </cell>
        </row>
        <row r="1121">
          <cell r="C1121" t="str">
            <v>Chesterfield</v>
          </cell>
          <cell r="D1121">
            <v>2007</v>
          </cell>
          <cell r="E1121">
            <v>0</v>
          </cell>
          <cell r="F1121">
            <v>0</v>
          </cell>
          <cell r="G1121" t="str">
            <v>N/A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/>
          <cell r="M1121">
            <v>0</v>
          </cell>
          <cell r="N1121" t="str">
            <v>N/A</v>
          </cell>
          <cell r="O1121" t="str">
            <v/>
          </cell>
          <cell r="P1121"/>
          <cell r="Q1121">
            <v>0</v>
          </cell>
        </row>
        <row r="1122">
          <cell r="C1122" t="str">
            <v>Chicopee</v>
          </cell>
          <cell r="D1122">
            <v>2007</v>
          </cell>
          <cell r="E1122">
            <v>0</v>
          </cell>
          <cell r="F1122">
            <v>0</v>
          </cell>
          <cell r="G1122" t="str">
            <v>N/A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/>
          <cell r="M1122">
            <v>0</v>
          </cell>
          <cell r="N1122" t="str">
            <v>N/A</v>
          </cell>
          <cell r="O1122" t="str">
            <v/>
          </cell>
          <cell r="P1122"/>
          <cell r="Q1122">
            <v>0</v>
          </cell>
        </row>
        <row r="1123">
          <cell r="C1123" t="str">
            <v>Chilmark</v>
          </cell>
          <cell r="D1123">
            <v>2007</v>
          </cell>
          <cell r="E1123">
            <v>3</v>
          </cell>
          <cell r="F1123">
            <v>3</v>
          </cell>
          <cell r="G1123" t="str">
            <v>Yes</v>
          </cell>
          <cell r="H1123">
            <v>150074.82</v>
          </cell>
          <cell r="I1123">
            <v>864.42</v>
          </cell>
          <cell r="J1123">
            <v>0</v>
          </cell>
          <cell r="K1123">
            <v>149210.4</v>
          </cell>
          <cell r="L1123"/>
          <cell r="M1123">
            <v>149210.4</v>
          </cell>
          <cell r="N1123" t="str">
            <v>FORM SUBMIT</v>
          </cell>
          <cell r="O1123">
            <v>39658</v>
          </cell>
          <cell r="P1123"/>
          <cell r="Q1123">
            <v>149210.4</v>
          </cell>
        </row>
        <row r="1124">
          <cell r="C1124" t="str">
            <v>Clarksburg</v>
          </cell>
          <cell r="D1124">
            <v>2007</v>
          </cell>
          <cell r="E1124">
            <v>0</v>
          </cell>
          <cell r="F1124">
            <v>0</v>
          </cell>
          <cell r="G1124" t="str">
            <v>N/A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/>
          <cell r="M1124">
            <v>0</v>
          </cell>
          <cell r="N1124" t="str">
            <v>N/A</v>
          </cell>
          <cell r="O1124" t="str">
            <v/>
          </cell>
          <cell r="P1124"/>
          <cell r="Q1124">
            <v>0</v>
          </cell>
        </row>
        <row r="1125">
          <cell r="C1125" t="str">
            <v>Clinton</v>
          </cell>
          <cell r="D1125">
            <v>2007</v>
          </cell>
          <cell r="E1125">
            <v>0</v>
          </cell>
          <cell r="F1125">
            <v>0</v>
          </cell>
          <cell r="G1125" t="str">
            <v>N/A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/>
          <cell r="M1125">
            <v>0</v>
          </cell>
          <cell r="N1125" t="str">
            <v>N/A</v>
          </cell>
          <cell r="O1125" t="str">
            <v/>
          </cell>
          <cell r="P1125"/>
          <cell r="Q1125">
            <v>0</v>
          </cell>
        </row>
        <row r="1126">
          <cell r="C1126" t="str">
            <v>Cohasset</v>
          </cell>
          <cell r="D1126">
            <v>2007</v>
          </cell>
          <cell r="E1126">
            <v>1.5</v>
          </cell>
          <cell r="F1126">
            <v>1.5</v>
          </cell>
          <cell r="G1126" t="str">
            <v>Yes</v>
          </cell>
          <cell r="H1126">
            <v>320268.69</v>
          </cell>
          <cell r="I1126">
            <v>3165.5</v>
          </cell>
          <cell r="J1126">
            <v>0</v>
          </cell>
          <cell r="K1126">
            <v>317103.19</v>
          </cell>
          <cell r="L1126"/>
          <cell r="M1126">
            <v>317103.19</v>
          </cell>
          <cell r="N1126" t="str">
            <v>FORM SUBMIT</v>
          </cell>
          <cell r="O1126">
            <v>39658</v>
          </cell>
          <cell r="P1126"/>
          <cell r="Q1126">
            <v>317103.19</v>
          </cell>
        </row>
        <row r="1127">
          <cell r="C1127" t="str">
            <v>Colrain</v>
          </cell>
          <cell r="D1127">
            <v>2007</v>
          </cell>
          <cell r="E1127">
            <v>0</v>
          </cell>
          <cell r="F1127">
            <v>0</v>
          </cell>
          <cell r="G1127" t="str">
            <v>N/A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/>
          <cell r="M1127">
            <v>0</v>
          </cell>
          <cell r="N1127" t="str">
            <v>N/A</v>
          </cell>
          <cell r="O1127" t="str">
            <v/>
          </cell>
          <cell r="P1127"/>
          <cell r="Q1127">
            <v>0</v>
          </cell>
        </row>
        <row r="1128">
          <cell r="C1128" t="str">
            <v>Concord</v>
          </cell>
          <cell r="D1128">
            <v>2007</v>
          </cell>
          <cell r="E1128">
            <v>1.5</v>
          </cell>
          <cell r="F1128">
            <v>1.5</v>
          </cell>
          <cell r="G1128" t="str">
            <v>Yes</v>
          </cell>
          <cell r="H1128">
            <v>745604.19</v>
          </cell>
          <cell r="I1128">
            <v>7472.5</v>
          </cell>
          <cell r="J1128">
            <v>0</v>
          </cell>
          <cell r="K1128">
            <v>738131.69</v>
          </cell>
          <cell r="L1128"/>
          <cell r="M1128">
            <v>738131.69</v>
          </cell>
          <cell r="N1128" t="str">
            <v>FORM SUBMIT</v>
          </cell>
          <cell r="O1128">
            <v>39658</v>
          </cell>
          <cell r="P1128"/>
          <cell r="Q1128">
            <v>738131.69</v>
          </cell>
        </row>
        <row r="1129">
          <cell r="C1129" t="str">
            <v>Conway</v>
          </cell>
          <cell r="D1129">
            <v>2007</v>
          </cell>
          <cell r="E1129">
            <v>1.5</v>
          </cell>
          <cell r="F1129">
            <v>3</v>
          </cell>
          <cell r="G1129" t="str">
            <v>No</v>
          </cell>
          <cell r="H1129">
            <v>47140.480000000003</v>
          </cell>
          <cell r="I1129">
            <v>85.48</v>
          </cell>
          <cell r="J1129">
            <v>0</v>
          </cell>
          <cell r="K1129">
            <v>47055</v>
          </cell>
          <cell r="L1129"/>
          <cell r="M1129">
            <v>47055</v>
          </cell>
          <cell r="N1129" t="str">
            <v>FORM SUBMIT</v>
          </cell>
          <cell r="O1129">
            <v>39658</v>
          </cell>
          <cell r="P1129"/>
          <cell r="Q1129">
            <v>47055</v>
          </cell>
        </row>
        <row r="1130">
          <cell r="C1130" t="str">
            <v>Cummington</v>
          </cell>
          <cell r="D1130">
            <v>2007</v>
          </cell>
          <cell r="E1130">
            <v>0</v>
          </cell>
          <cell r="F1130">
            <v>0</v>
          </cell>
          <cell r="G1130" t="str">
            <v>N/A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/>
          <cell r="M1130">
            <v>0</v>
          </cell>
          <cell r="N1130" t="str">
            <v>N/A</v>
          </cell>
          <cell r="O1130" t="str">
            <v/>
          </cell>
          <cell r="P1130"/>
          <cell r="Q1130">
            <v>0</v>
          </cell>
        </row>
        <row r="1131">
          <cell r="C1131" t="str">
            <v>Dalton</v>
          </cell>
          <cell r="D1131">
            <v>2007</v>
          </cell>
          <cell r="E1131">
            <v>0</v>
          </cell>
          <cell r="F1131">
            <v>0</v>
          </cell>
          <cell r="G1131" t="str">
            <v>N/A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/>
          <cell r="M1131">
            <v>0</v>
          </cell>
          <cell r="N1131" t="str">
            <v>N/A</v>
          </cell>
          <cell r="O1131" t="str">
            <v/>
          </cell>
          <cell r="P1131"/>
          <cell r="Q1131">
            <v>0</v>
          </cell>
        </row>
        <row r="1132">
          <cell r="C1132" t="str">
            <v>Danvers</v>
          </cell>
          <cell r="D1132">
            <v>2007</v>
          </cell>
          <cell r="E1132">
            <v>0</v>
          </cell>
          <cell r="F1132">
            <v>0</v>
          </cell>
          <cell r="G1132" t="str">
            <v>N/A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/>
          <cell r="M1132">
            <v>0</v>
          </cell>
          <cell r="N1132" t="str">
            <v>N/A</v>
          </cell>
          <cell r="O1132" t="str">
            <v/>
          </cell>
          <cell r="P1132"/>
          <cell r="Q1132">
            <v>0</v>
          </cell>
        </row>
        <row r="1133">
          <cell r="C1133" t="str">
            <v>Dartmouth</v>
          </cell>
          <cell r="D1133">
            <v>2007</v>
          </cell>
          <cell r="E1133">
            <v>1.5</v>
          </cell>
          <cell r="F1133">
            <v>1.5</v>
          </cell>
          <cell r="G1133" t="str">
            <v>Yes</v>
          </cell>
          <cell r="H1133">
            <v>444474.65</v>
          </cell>
          <cell r="I1133">
            <v>3528.58</v>
          </cell>
          <cell r="J1133">
            <v>0</v>
          </cell>
          <cell r="K1133">
            <v>440946.07</v>
          </cell>
          <cell r="L1133"/>
          <cell r="M1133">
            <v>440946.07</v>
          </cell>
          <cell r="N1133" t="str">
            <v>FORM SUBMIT</v>
          </cell>
          <cell r="O1133">
            <v>39658</v>
          </cell>
          <cell r="P1133"/>
          <cell r="Q1133">
            <v>440946.07</v>
          </cell>
        </row>
        <row r="1134">
          <cell r="C1134" t="str">
            <v>Dedham</v>
          </cell>
          <cell r="D1134">
            <v>2007</v>
          </cell>
          <cell r="E1134">
            <v>0</v>
          </cell>
          <cell r="F1134">
            <v>0</v>
          </cell>
          <cell r="G1134" t="str">
            <v>N/A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/>
          <cell r="M1134">
            <v>0</v>
          </cell>
          <cell r="N1134" t="str">
            <v>N/A</v>
          </cell>
          <cell r="O1134" t="str">
            <v/>
          </cell>
          <cell r="P1134"/>
          <cell r="Q1134">
            <v>0</v>
          </cell>
        </row>
        <row r="1135">
          <cell r="C1135" t="str">
            <v>Deerfield</v>
          </cell>
          <cell r="D1135">
            <v>2007</v>
          </cell>
          <cell r="E1135">
            <v>0</v>
          </cell>
          <cell r="F1135">
            <v>0</v>
          </cell>
          <cell r="G1135" t="str">
            <v>N/A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/>
          <cell r="M1135">
            <v>0</v>
          </cell>
          <cell r="N1135" t="str">
            <v>N/A</v>
          </cell>
          <cell r="O1135" t="str">
            <v/>
          </cell>
          <cell r="P1135"/>
          <cell r="Q1135">
            <v>0</v>
          </cell>
        </row>
        <row r="1136">
          <cell r="C1136" t="str">
            <v>Dennis</v>
          </cell>
          <cell r="D1136">
            <v>2007</v>
          </cell>
          <cell r="E1136">
            <v>3</v>
          </cell>
          <cell r="F1136">
            <v>3</v>
          </cell>
          <cell r="G1136" t="str">
            <v>Yes</v>
          </cell>
          <cell r="H1136">
            <v>868518.27</v>
          </cell>
          <cell r="I1136">
            <v>4500</v>
          </cell>
          <cell r="J1136">
            <v>0</v>
          </cell>
          <cell r="K1136">
            <v>864018.27</v>
          </cell>
          <cell r="L1136"/>
          <cell r="M1136">
            <v>864018.27</v>
          </cell>
          <cell r="N1136" t="str">
            <v>FORM SUBMIT</v>
          </cell>
          <cell r="O1136">
            <v>39658</v>
          </cell>
          <cell r="P1136"/>
          <cell r="Q1136">
            <v>864018.27</v>
          </cell>
        </row>
        <row r="1137">
          <cell r="C1137" t="str">
            <v>Dighton</v>
          </cell>
          <cell r="D1137">
            <v>2007</v>
          </cell>
          <cell r="E1137">
            <v>0</v>
          </cell>
          <cell r="F1137">
            <v>0</v>
          </cell>
          <cell r="G1137" t="str">
            <v>N/A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/>
          <cell r="M1137">
            <v>0</v>
          </cell>
          <cell r="N1137" t="str">
            <v>N/A</v>
          </cell>
          <cell r="O1137" t="str">
            <v/>
          </cell>
          <cell r="P1137"/>
          <cell r="Q1137">
            <v>0</v>
          </cell>
        </row>
        <row r="1138">
          <cell r="C1138" t="str">
            <v>Douglas</v>
          </cell>
          <cell r="D1138">
            <v>2007</v>
          </cell>
          <cell r="E1138">
            <v>0</v>
          </cell>
          <cell r="F1138">
            <v>0</v>
          </cell>
          <cell r="G1138" t="str">
            <v>N/A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/>
          <cell r="M1138">
            <v>0</v>
          </cell>
          <cell r="N1138" t="str">
            <v>N/A</v>
          </cell>
          <cell r="O1138" t="str">
            <v/>
          </cell>
          <cell r="P1138"/>
          <cell r="Q1138">
            <v>0</v>
          </cell>
        </row>
        <row r="1139">
          <cell r="C1139" t="str">
            <v>Dover</v>
          </cell>
          <cell r="D1139">
            <v>2007</v>
          </cell>
          <cell r="E1139">
            <v>0</v>
          </cell>
          <cell r="F1139">
            <v>0</v>
          </cell>
          <cell r="G1139" t="str">
            <v>N/A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/>
          <cell r="M1139">
            <v>0</v>
          </cell>
          <cell r="N1139" t="str">
            <v>N/A</v>
          </cell>
          <cell r="O1139" t="str">
            <v/>
          </cell>
          <cell r="P1139"/>
          <cell r="Q1139">
            <v>0</v>
          </cell>
        </row>
        <row r="1140">
          <cell r="C1140" t="str">
            <v>Dracut</v>
          </cell>
          <cell r="D1140">
            <v>2007</v>
          </cell>
          <cell r="E1140">
            <v>2</v>
          </cell>
          <cell r="F1140">
            <v>2</v>
          </cell>
          <cell r="G1140" t="str">
            <v>Yes</v>
          </cell>
          <cell r="H1140">
            <v>594541.22</v>
          </cell>
          <cell r="I1140">
            <v>4870.2700000000004</v>
          </cell>
          <cell r="J1140">
            <v>0</v>
          </cell>
          <cell r="K1140">
            <v>589670.94999999995</v>
          </cell>
          <cell r="L1140"/>
          <cell r="M1140">
            <v>589670.94999999995</v>
          </cell>
          <cell r="N1140" t="str">
            <v>FORM SUBMIT</v>
          </cell>
          <cell r="O1140">
            <v>39658</v>
          </cell>
          <cell r="P1140"/>
          <cell r="Q1140">
            <v>589670.94999999995</v>
          </cell>
        </row>
        <row r="1141">
          <cell r="C1141" t="str">
            <v>Dudley</v>
          </cell>
          <cell r="D1141">
            <v>2007</v>
          </cell>
          <cell r="E1141">
            <v>0</v>
          </cell>
          <cell r="F1141">
            <v>0</v>
          </cell>
          <cell r="G1141" t="str">
            <v>N/A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/>
          <cell r="M1141">
            <v>0</v>
          </cell>
          <cell r="N1141" t="str">
            <v>N/A</v>
          </cell>
          <cell r="O1141" t="str">
            <v/>
          </cell>
          <cell r="P1141"/>
          <cell r="Q1141">
            <v>0</v>
          </cell>
        </row>
        <row r="1142">
          <cell r="C1142" t="str">
            <v>Dunstable</v>
          </cell>
          <cell r="D1142">
            <v>2007</v>
          </cell>
          <cell r="E1142">
            <v>3</v>
          </cell>
          <cell r="F1142">
            <v>3</v>
          </cell>
          <cell r="G1142" t="str">
            <v>Yes</v>
          </cell>
          <cell r="H1142">
            <v>173209.38</v>
          </cell>
          <cell r="I1142">
            <v>2248.1999999999998</v>
          </cell>
          <cell r="J1142">
            <v>0</v>
          </cell>
          <cell r="K1142">
            <v>170961.18</v>
          </cell>
          <cell r="L1142"/>
          <cell r="M1142">
            <v>170961.18</v>
          </cell>
          <cell r="N1142" t="str">
            <v>FORM ENTERED</v>
          </cell>
          <cell r="O1142" t="str">
            <v>Manual</v>
          </cell>
          <cell r="P1142"/>
          <cell r="Q1142">
            <v>170961.18</v>
          </cell>
        </row>
        <row r="1143">
          <cell r="C1143" t="str">
            <v>Duxbury</v>
          </cell>
          <cell r="D1143">
            <v>2007</v>
          </cell>
          <cell r="E1143">
            <v>3</v>
          </cell>
          <cell r="F1143">
            <v>1</v>
          </cell>
          <cell r="G1143" t="str">
            <v>No</v>
          </cell>
          <cell r="H1143">
            <v>1108447.75</v>
          </cell>
          <cell r="I1143">
            <v>30359.01</v>
          </cell>
          <cell r="J1143">
            <v>0</v>
          </cell>
          <cell r="K1143">
            <v>1078088.74</v>
          </cell>
          <cell r="L1143"/>
          <cell r="M1143">
            <v>1078088.74</v>
          </cell>
          <cell r="N1143" t="str">
            <v>FORM SUBMIT</v>
          </cell>
          <cell r="O1143">
            <v>39658</v>
          </cell>
          <cell r="P1143"/>
          <cell r="Q1143">
            <v>1078088.74</v>
          </cell>
        </row>
        <row r="1144">
          <cell r="C1144" t="str">
            <v>East Bridgewater</v>
          </cell>
          <cell r="D1144">
            <v>2007</v>
          </cell>
          <cell r="E1144">
            <v>0</v>
          </cell>
          <cell r="F1144">
            <v>0</v>
          </cell>
          <cell r="G1144" t="str">
            <v>N/A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/>
          <cell r="M1144">
            <v>0</v>
          </cell>
          <cell r="N1144" t="str">
            <v>N/A</v>
          </cell>
          <cell r="O1144" t="str">
            <v/>
          </cell>
          <cell r="P1144"/>
          <cell r="Q1144">
            <v>0</v>
          </cell>
        </row>
        <row r="1145">
          <cell r="C1145" t="str">
            <v>East Brookfield</v>
          </cell>
          <cell r="D1145">
            <v>2007</v>
          </cell>
          <cell r="E1145">
            <v>0</v>
          </cell>
          <cell r="F1145">
            <v>0</v>
          </cell>
          <cell r="G1145" t="str">
            <v>N/A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/>
          <cell r="M1145">
            <v>0</v>
          </cell>
          <cell r="N1145" t="str">
            <v>N/A</v>
          </cell>
          <cell r="O1145" t="str">
            <v/>
          </cell>
          <cell r="P1145"/>
          <cell r="Q1145">
            <v>0</v>
          </cell>
        </row>
        <row r="1146">
          <cell r="C1146" t="str">
            <v>East Longmeadow</v>
          </cell>
          <cell r="D1146">
            <v>2007</v>
          </cell>
          <cell r="E1146">
            <v>1</v>
          </cell>
          <cell r="F1146">
            <v>1</v>
          </cell>
          <cell r="G1146" t="str">
            <v>Yes</v>
          </cell>
          <cell r="H1146">
            <v>179822.33</v>
          </cell>
          <cell r="I1146">
            <v>1181.6400000000001</v>
          </cell>
          <cell r="J1146">
            <v>0</v>
          </cell>
          <cell r="K1146">
            <v>178640.68999999997</v>
          </cell>
          <cell r="L1146"/>
          <cell r="M1146">
            <v>178640.68999999997</v>
          </cell>
          <cell r="N1146" t="str">
            <v>FORM SUBMIT</v>
          </cell>
          <cell r="O1146">
            <v>39658</v>
          </cell>
          <cell r="P1146"/>
          <cell r="Q1146">
            <v>178640.68999999997</v>
          </cell>
        </row>
        <row r="1147">
          <cell r="C1147" t="str">
            <v>Eastham</v>
          </cell>
          <cell r="D1147">
            <v>2007</v>
          </cell>
          <cell r="E1147">
            <v>3</v>
          </cell>
          <cell r="F1147">
            <v>3</v>
          </cell>
          <cell r="G1147" t="str">
            <v>Yes</v>
          </cell>
          <cell r="H1147">
            <v>415513.51</v>
          </cell>
          <cell r="I1147">
            <v>3187.24</v>
          </cell>
          <cell r="J1147">
            <v>0</v>
          </cell>
          <cell r="K1147">
            <v>412326.27</v>
          </cell>
          <cell r="L1147"/>
          <cell r="M1147">
            <v>412326.27</v>
          </cell>
          <cell r="N1147" t="str">
            <v>FORM SUBMIT</v>
          </cell>
          <cell r="O1147">
            <v>39658</v>
          </cell>
          <cell r="P1147"/>
          <cell r="Q1147">
            <v>412326.27</v>
          </cell>
        </row>
        <row r="1148">
          <cell r="C1148" t="str">
            <v>Easthampton</v>
          </cell>
          <cell r="D1148">
            <v>2007</v>
          </cell>
          <cell r="E1148">
            <v>3</v>
          </cell>
          <cell r="F1148">
            <v>3</v>
          </cell>
          <cell r="G1148" t="str">
            <v>Yes</v>
          </cell>
          <cell r="H1148">
            <v>266915.67</v>
          </cell>
          <cell r="I1148">
            <v>359.31</v>
          </cell>
          <cell r="J1148">
            <v>0</v>
          </cell>
          <cell r="K1148">
            <v>266556.36</v>
          </cell>
          <cell r="L1148"/>
          <cell r="M1148">
            <v>266556.36</v>
          </cell>
          <cell r="N1148" t="str">
            <v>FORM SUBMIT</v>
          </cell>
          <cell r="O1148">
            <v>39658</v>
          </cell>
          <cell r="P1148"/>
          <cell r="Q1148">
            <v>266556.36</v>
          </cell>
        </row>
        <row r="1149">
          <cell r="C1149" t="str">
            <v>Easton</v>
          </cell>
          <cell r="D1149">
            <v>2007</v>
          </cell>
          <cell r="E1149">
            <v>3</v>
          </cell>
          <cell r="F1149">
            <v>3</v>
          </cell>
          <cell r="G1149" t="str">
            <v>Yes</v>
          </cell>
          <cell r="H1149">
            <v>824380.65</v>
          </cell>
          <cell r="I1149">
            <v>1841.87</v>
          </cell>
          <cell r="J1149">
            <v>0</v>
          </cell>
          <cell r="K1149">
            <v>822538.78</v>
          </cell>
          <cell r="L1149"/>
          <cell r="M1149">
            <v>822538.78</v>
          </cell>
          <cell r="N1149" t="str">
            <v>FORM SUBMIT</v>
          </cell>
          <cell r="O1149">
            <v>39658</v>
          </cell>
          <cell r="P1149"/>
          <cell r="Q1149">
            <v>822538.78</v>
          </cell>
        </row>
        <row r="1150">
          <cell r="C1150" t="str">
            <v>Edgartown</v>
          </cell>
          <cell r="D1150">
            <v>2007</v>
          </cell>
          <cell r="E1150">
            <v>3</v>
          </cell>
          <cell r="F1150">
            <v>3</v>
          </cell>
          <cell r="G1150" t="str">
            <v>Yes</v>
          </cell>
          <cell r="H1150">
            <v>490214.72</v>
          </cell>
          <cell r="I1150">
            <v>2007.54</v>
          </cell>
          <cell r="J1150">
            <v>0</v>
          </cell>
          <cell r="K1150">
            <v>488207.18</v>
          </cell>
          <cell r="L1150"/>
          <cell r="M1150">
            <v>488207.18</v>
          </cell>
          <cell r="N1150" t="str">
            <v>FORM SUBMIT</v>
          </cell>
          <cell r="O1150">
            <v>39658</v>
          </cell>
          <cell r="P1150"/>
          <cell r="Q1150">
            <v>488207.18</v>
          </cell>
        </row>
        <row r="1151">
          <cell r="C1151" t="str">
            <v>Egremont</v>
          </cell>
          <cell r="D1151">
            <v>2007</v>
          </cell>
          <cell r="E1151">
            <v>0</v>
          </cell>
          <cell r="F1151">
            <v>0</v>
          </cell>
          <cell r="G1151" t="str">
            <v>N/A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/>
          <cell r="M1151">
            <v>0</v>
          </cell>
          <cell r="N1151" t="str">
            <v>N/A</v>
          </cell>
          <cell r="O1151" t="str">
            <v/>
          </cell>
          <cell r="P1151"/>
          <cell r="Q1151">
            <v>0</v>
          </cell>
        </row>
        <row r="1152">
          <cell r="C1152" t="str">
            <v>Erving</v>
          </cell>
          <cell r="D1152">
            <v>2007</v>
          </cell>
          <cell r="E1152">
            <v>0</v>
          </cell>
          <cell r="F1152">
            <v>0</v>
          </cell>
          <cell r="G1152" t="str">
            <v>N/A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/>
          <cell r="M1152">
            <v>0</v>
          </cell>
          <cell r="N1152" t="str">
            <v>N/A</v>
          </cell>
          <cell r="O1152" t="str">
            <v/>
          </cell>
          <cell r="P1152"/>
          <cell r="Q1152">
            <v>0</v>
          </cell>
        </row>
        <row r="1153">
          <cell r="C1153" t="str">
            <v>Essex</v>
          </cell>
          <cell r="D1153">
            <v>2007</v>
          </cell>
          <cell r="E1153">
            <v>0</v>
          </cell>
          <cell r="F1153">
            <v>0</v>
          </cell>
          <cell r="G1153" t="str">
            <v>N/A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/>
          <cell r="M1153">
            <v>0</v>
          </cell>
          <cell r="N1153" t="str">
            <v>N/A</v>
          </cell>
          <cell r="O1153" t="str">
            <v/>
          </cell>
          <cell r="P1153"/>
          <cell r="Q1153">
            <v>0</v>
          </cell>
        </row>
        <row r="1154">
          <cell r="C1154" t="str">
            <v>Everett</v>
          </cell>
          <cell r="D1154">
            <v>2007</v>
          </cell>
          <cell r="E1154">
            <v>0</v>
          </cell>
          <cell r="F1154">
            <v>0</v>
          </cell>
          <cell r="G1154" t="str">
            <v>N/A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/>
          <cell r="M1154">
            <v>0</v>
          </cell>
          <cell r="N1154" t="str">
            <v>N/A</v>
          </cell>
          <cell r="O1154" t="str">
            <v/>
          </cell>
          <cell r="P1154"/>
          <cell r="Q1154">
            <v>0</v>
          </cell>
        </row>
        <row r="1155">
          <cell r="C1155" t="str">
            <v>Fairhaven</v>
          </cell>
          <cell r="D1155">
            <v>2007</v>
          </cell>
          <cell r="E1155">
            <v>2</v>
          </cell>
          <cell r="F1155">
            <v>2</v>
          </cell>
          <cell r="G1155" t="str">
            <v>Yes</v>
          </cell>
          <cell r="H1155">
            <v>267146.64</v>
          </cell>
          <cell r="I1155">
            <v>2708.79</v>
          </cell>
          <cell r="J1155">
            <v>0</v>
          </cell>
          <cell r="K1155">
            <v>264437.85000000003</v>
          </cell>
          <cell r="L1155"/>
          <cell r="M1155">
            <v>264437.85000000003</v>
          </cell>
          <cell r="N1155" t="str">
            <v>FORM SUBMIT</v>
          </cell>
          <cell r="O1155">
            <v>39658</v>
          </cell>
          <cell r="P1155"/>
          <cell r="Q1155">
            <v>264437.85000000003</v>
          </cell>
        </row>
        <row r="1156">
          <cell r="C1156" t="str">
            <v>Fall River</v>
          </cell>
          <cell r="D1156">
            <v>2007</v>
          </cell>
          <cell r="E1156">
            <v>0</v>
          </cell>
          <cell r="F1156">
            <v>0</v>
          </cell>
          <cell r="G1156" t="str">
            <v>N/A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/>
          <cell r="M1156">
            <v>0</v>
          </cell>
          <cell r="N1156" t="str">
            <v>N/A</v>
          </cell>
          <cell r="O1156" t="str">
            <v/>
          </cell>
          <cell r="P1156"/>
          <cell r="Q1156">
            <v>0</v>
          </cell>
        </row>
        <row r="1157">
          <cell r="C1157" t="str">
            <v>Falmouth</v>
          </cell>
          <cell r="D1157">
            <v>2007</v>
          </cell>
          <cell r="E1157">
            <v>3</v>
          </cell>
          <cell r="F1157">
            <v>3</v>
          </cell>
          <cell r="G1157" t="str">
            <v>Yes</v>
          </cell>
          <cell r="H1157">
            <v>1912740.44</v>
          </cell>
          <cell r="I1157">
            <v>12600.74</v>
          </cell>
          <cell r="J1157">
            <v>0</v>
          </cell>
          <cell r="K1157">
            <v>1900139.7</v>
          </cell>
          <cell r="L1157"/>
          <cell r="M1157">
            <v>1900139.7</v>
          </cell>
          <cell r="N1157" t="str">
            <v>FORM SUBMIT</v>
          </cell>
          <cell r="O1157">
            <v>39658</v>
          </cell>
          <cell r="P1157"/>
          <cell r="Q1157">
            <v>1900139.7</v>
          </cell>
        </row>
        <row r="1158">
          <cell r="C1158" t="str">
            <v>Fitchburg</v>
          </cell>
          <cell r="D1158">
            <v>2007</v>
          </cell>
          <cell r="E1158">
            <v>0</v>
          </cell>
          <cell r="F1158">
            <v>0</v>
          </cell>
          <cell r="G1158" t="str">
            <v>N/A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/>
          <cell r="M1158">
            <v>0</v>
          </cell>
          <cell r="N1158" t="str">
            <v>N/A</v>
          </cell>
          <cell r="O1158" t="str">
            <v/>
          </cell>
          <cell r="P1158"/>
          <cell r="Q1158">
            <v>0</v>
          </cell>
        </row>
        <row r="1159">
          <cell r="C1159" t="str">
            <v>Florida</v>
          </cell>
          <cell r="D1159">
            <v>2007</v>
          </cell>
          <cell r="E1159">
            <v>0</v>
          </cell>
          <cell r="F1159">
            <v>0</v>
          </cell>
          <cell r="G1159" t="str">
            <v>N/A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/>
          <cell r="M1159">
            <v>0</v>
          </cell>
          <cell r="N1159" t="str">
            <v>N/A</v>
          </cell>
          <cell r="O1159" t="str">
            <v/>
          </cell>
          <cell r="P1159"/>
          <cell r="Q1159">
            <v>0</v>
          </cell>
        </row>
        <row r="1160">
          <cell r="C1160" t="str">
            <v>Foxborough</v>
          </cell>
          <cell r="D1160">
            <v>2007</v>
          </cell>
          <cell r="E1160">
            <v>0</v>
          </cell>
          <cell r="F1160">
            <v>0</v>
          </cell>
          <cell r="G1160" t="str">
            <v>N/A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/>
          <cell r="M1160">
            <v>0</v>
          </cell>
          <cell r="N1160" t="str">
            <v>N/A</v>
          </cell>
          <cell r="O1160" t="str">
            <v/>
          </cell>
          <cell r="P1160"/>
          <cell r="Q1160">
            <v>0</v>
          </cell>
        </row>
        <row r="1161">
          <cell r="C1161" t="str">
            <v>Framingham</v>
          </cell>
          <cell r="D1161">
            <v>2007</v>
          </cell>
          <cell r="E1161">
            <v>0</v>
          </cell>
          <cell r="F1161">
            <v>0</v>
          </cell>
          <cell r="G1161" t="str">
            <v>N/A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/>
          <cell r="M1161">
            <v>0</v>
          </cell>
          <cell r="N1161" t="str">
            <v>N/A</v>
          </cell>
          <cell r="O1161" t="str">
            <v/>
          </cell>
          <cell r="P1161"/>
          <cell r="Q1161">
            <v>0</v>
          </cell>
        </row>
        <row r="1162">
          <cell r="C1162" t="str">
            <v>Franklin</v>
          </cell>
          <cell r="D1162">
            <v>2007</v>
          </cell>
          <cell r="E1162">
            <v>0</v>
          </cell>
          <cell r="F1162">
            <v>0</v>
          </cell>
          <cell r="G1162" t="str">
            <v>N/A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/>
          <cell r="M1162">
            <v>0</v>
          </cell>
          <cell r="N1162" t="str">
            <v>N/A</v>
          </cell>
          <cell r="O1162" t="str">
            <v/>
          </cell>
          <cell r="P1162"/>
          <cell r="Q1162">
            <v>0</v>
          </cell>
        </row>
        <row r="1163">
          <cell r="C1163" t="str">
            <v>Freetown</v>
          </cell>
          <cell r="D1163">
            <v>2007</v>
          </cell>
          <cell r="E1163">
            <v>0</v>
          </cell>
          <cell r="F1163">
            <v>0</v>
          </cell>
          <cell r="G1163" t="str">
            <v>N/A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/>
          <cell r="M1163">
            <v>0</v>
          </cell>
          <cell r="N1163" t="str">
            <v>N/A</v>
          </cell>
          <cell r="O1163" t="str">
            <v/>
          </cell>
          <cell r="P1163"/>
          <cell r="Q1163">
            <v>0</v>
          </cell>
        </row>
        <row r="1164">
          <cell r="C1164" t="str">
            <v>Gardner</v>
          </cell>
          <cell r="D1164">
            <v>2007</v>
          </cell>
          <cell r="E1164">
            <v>0</v>
          </cell>
          <cell r="F1164">
            <v>0</v>
          </cell>
          <cell r="G1164" t="str">
            <v>N/A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/>
          <cell r="M1164">
            <v>0</v>
          </cell>
          <cell r="N1164" t="str">
            <v>N/A</v>
          </cell>
          <cell r="O1164" t="str">
            <v/>
          </cell>
          <cell r="P1164"/>
          <cell r="Q1164">
            <v>0</v>
          </cell>
        </row>
        <row r="1165">
          <cell r="C1165" t="str">
            <v>Aquinnah</v>
          </cell>
          <cell r="D1165">
            <v>2007</v>
          </cell>
          <cell r="E1165">
            <v>3</v>
          </cell>
          <cell r="F1165">
            <v>3</v>
          </cell>
          <cell r="G1165" t="str">
            <v>Yes</v>
          </cell>
          <cell r="H1165">
            <v>58905.83</v>
          </cell>
          <cell r="I1165">
            <v>202.61</v>
          </cell>
          <cell r="J1165">
            <v>0</v>
          </cell>
          <cell r="K1165">
            <v>58703.22</v>
          </cell>
          <cell r="L1165"/>
          <cell r="M1165">
            <v>58703.22</v>
          </cell>
          <cell r="N1165" t="str">
            <v>FORM SUBMIT</v>
          </cell>
          <cell r="O1165">
            <v>39658</v>
          </cell>
          <cell r="P1165"/>
          <cell r="Q1165">
            <v>58703.22</v>
          </cell>
        </row>
        <row r="1166">
          <cell r="C1166" t="str">
            <v>Georgetown</v>
          </cell>
          <cell r="D1166">
            <v>2007</v>
          </cell>
          <cell r="E1166">
            <v>3</v>
          </cell>
          <cell r="F1166">
            <v>3</v>
          </cell>
          <cell r="G1166" t="str">
            <v>Yes</v>
          </cell>
          <cell r="H1166">
            <v>270830.46999999997</v>
          </cell>
          <cell r="I1166">
            <v>2015.14</v>
          </cell>
          <cell r="J1166">
            <v>0</v>
          </cell>
          <cell r="K1166">
            <v>268815.32999999996</v>
          </cell>
          <cell r="L1166"/>
          <cell r="M1166">
            <v>268815.32999999996</v>
          </cell>
          <cell r="N1166" t="str">
            <v>FORM SUBMIT</v>
          </cell>
          <cell r="O1166">
            <v>39658</v>
          </cell>
          <cell r="P1166"/>
          <cell r="Q1166">
            <v>268815.32999999996</v>
          </cell>
        </row>
        <row r="1167">
          <cell r="C1167" t="str">
            <v>Gill</v>
          </cell>
          <cell r="D1167">
            <v>2007</v>
          </cell>
          <cell r="E1167">
            <v>0</v>
          </cell>
          <cell r="F1167">
            <v>0</v>
          </cell>
          <cell r="G1167" t="str">
            <v>N/A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/>
          <cell r="M1167">
            <v>0</v>
          </cell>
          <cell r="N1167" t="str">
            <v>N/A</v>
          </cell>
          <cell r="O1167" t="str">
            <v/>
          </cell>
          <cell r="P1167"/>
          <cell r="Q1167">
            <v>0</v>
          </cell>
        </row>
        <row r="1168">
          <cell r="C1168" t="str">
            <v>Gloucester</v>
          </cell>
          <cell r="D1168">
            <v>2007</v>
          </cell>
          <cell r="E1168">
            <v>0</v>
          </cell>
          <cell r="F1168">
            <v>0</v>
          </cell>
          <cell r="G1168" t="str">
            <v>N/A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/>
          <cell r="M1168">
            <v>0</v>
          </cell>
          <cell r="N1168" t="str">
            <v>N/A</v>
          </cell>
          <cell r="O1168" t="str">
            <v/>
          </cell>
          <cell r="P1168"/>
          <cell r="Q1168">
            <v>0</v>
          </cell>
        </row>
        <row r="1169">
          <cell r="C1169" t="str">
            <v>Goshen</v>
          </cell>
          <cell r="D1169">
            <v>2007</v>
          </cell>
          <cell r="E1169">
            <v>0</v>
          </cell>
          <cell r="F1169">
            <v>0</v>
          </cell>
          <cell r="G1169" t="str">
            <v>N/A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/>
          <cell r="M1169">
            <v>0</v>
          </cell>
          <cell r="N1169" t="str">
            <v>N/A</v>
          </cell>
          <cell r="O1169" t="str">
            <v/>
          </cell>
          <cell r="P1169"/>
          <cell r="Q1169">
            <v>0</v>
          </cell>
        </row>
        <row r="1170">
          <cell r="C1170" t="str">
            <v>Gosnold</v>
          </cell>
          <cell r="D1170">
            <v>2007</v>
          </cell>
          <cell r="E1170">
            <v>0</v>
          </cell>
          <cell r="F1170">
            <v>0</v>
          </cell>
          <cell r="G1170" t="str">
            <v>N/A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/>
          <cell r="M1170">
            <v>0</v>
          </cell>
          <cell r="N1170" t="str">
            <v>N/A</v>
          </cell>
          <cell r="O1170" t="str">
            <v/>
          </cell>
          <cell r="P1170"/>
          <cell r="Q1170">
            <v>0</v>
          </cell>
        </row>
        <row r="1171">
          <cell r="C1171" t="str">
            <v>Grafton</v>
          </cell>
          <cell r="D1171">
            <v>2007</v>
          </cell>
          <cell r="E1171">
            <v>1.5</v>
          </cell>
          <cell r="F1171">
            <v>1.5</v>
          </cell>
          <cell r="G1171" t="str">
            <v>Yes</v>
          </cell>
          <cell r="H1171">
            <v>249831.47</v>
          </cell>
          <cell r="I1171">
            <v>2689.22</v>
          </cell>
          <cell r="J1171">
            <v>0</v>
          </cell>
          <cell r="K1171">
            <v>247142.25</v>
          </cell>
          <cell r="L1171"/>
          <cell r="M1171">
            <v>247142.25</v>
          </cell>
          <cell r="N1171" t="str">
            <v>FORM SUBMIT</v>
          </cell>
          <cell r="O1171">
            <v>39658</v>
          </cell>
          <cell r="P1171"/>
          <cell r="Q1171">
            <v>247142.25</v>
          </cell>
        </row>
        <row r="1172">
          <cell r="C1172" t="str">
            <v>Granby</v>
          </cell>
          <cell r="D1172">
            <v>2007</v>
          </cell>
          <cell r="E1172">
            <v>0</v>
          </cell>
          <cell r="F1172">
            <v>0</v>
          </cell>
          <cell r="G1172" t="str">
            <v>N/A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/>
          <cell r="M1172">
            <v>0</v>
          </cell>
          <cell r="N1172" t="str">
            <v>N/A</v>
          </cell>
          <cell r="O1172" t="str">
            <v/>
          </cell>
          <cell r="P1172"/>
          <cell r="Q1172">
            <v>0</v>
          </cell>
        </row>
        <row r="1173">
          <cell r="C1173" t="str">
            <v>Granville</v>
          </cell>
          <cell r="D1173">
            <v>2007</v>
          </cell>
          <cell r="E1173">
            <v>0</v>
          </cell>
          <cell r="F1173">
            <v>0</v>
          </cell>
          <cell r="G1173" t="str">
            <v>N/A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/>
          <cell r="M1173">
            <v>0</v>
          </cell>
          <cell r="N1173" t="str">
            <v>N/A</v>
          </cell>
          <cell r="O1173" t="str">
            <v/>
          </cell>
          <cell r="P1173"/>
          <cell r="Q1173">
            <v>0</v>
          </cell>
        </row>
        <row r="1174">
          <cell r="C1174" t="str">
            <v>Great Barrington</v>
          </cell>
          <cell r="D1174">
            <v>2007</v>
          </cell>
          <cell r="E1174">
            <v>0</v>
          </cell>
          <cell r="F1174">
            <v>0</v>
          </cell>
          <cell r="G1174" t="str">
            <v>N/A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/>
          <cell r="M1174">
            <v>0</v>
          </cell>
          <cell r="N1174" t="str">
            <v>N/A</v>
          </cell>
          <cell r="O1174" t="str">
            <v/>
          </cell>
          <cell r="P1174"/>
          <cell r="Q1174">
            <v>0</v>
          </cell>
        </row>
        <row r="1175">
          <cell r="C1175" t="str">
            <v>Greenfield</v>
          </cell>
          <cell r="D1175">
            <v>2007</v>
          </cell>
          <cell r="E1175">
            <v>0</v>
          </cell>
          <cell r="F1175">
            <v>0</v>
          </cell>
          <cell r="G1175" t="str">
            <v>N/A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/>
          <cell r="M1175">
            <v>0</v>
          </cell>
          <cell r="N1175" t="str">
            <v>N/A</v>
          </cell>
          <cell r="O1175" t="str">
            <v/>
          </cell>
          <cell r="P1175"/>
          <cell r="Q1175">
            <v>0</v>
          </cell>
        </row>
        <row r="1176">
          <cell r="C1176" t="str">
            <v>Groton</v>
          </cell>
          <cell r="D1176">
            <v>2007</v>
          </cell>
          <cell r="E1176">
            <v>3</v>
          </cell>
          <cell r="F1176">
            <v>3</v>
          </cell>
          <cell r="G1176" t="str">
            <v>Yes</v>
          </cell>
          <cell r="H1176">
            <v>505367.69</v>
          </cell>
          <cell r="I1176">
            <v>10197.09</v>
          </cell>
          <cell r="J1176">
            <v>0</v>
          </cell>
          <cell r="K1176">
            <v>495170.6</v>
          </cell>
          <cell r="L1176"/>
          <cell r="M1176">
            <v>495170.6</v>
          </cell>
          <cell r="N1176" t="str">
            <v>FORM SUBMIT</v>
          </cell>
          <cell r="O1176">
            <v>39658</v>
          </cell>
          <cell r="P1176"/>
          <cell r="Q1176">
            <v>495170.6</v>
          </cell>
        </row>
        <row r="1177">
          <cell r="C1177" t="str">
            <v>Groveland</v>
          </cell>
          <cell r="D1177">
            <v>2007</v>
          </cell>
          <cell r="E1177">
            <v>3</v>
          </cell>
          <cell r="F1177">
            <v>3</v>
          </cell>
          <cell r="G1177" t="str">
            <v>Yes</v>
          </cell>
          <cell r="H1177">
            <v>204252.4</v>
          </cell>
          <cell r="I1177">
            <v>1150.8499999999999</v>
          </cell>
          <cell r="J1177">
            <v>0</v>
          </cell>
          <cell r="K1177">
            <v>203101.55</v>
          </cell>
          <cell r="L1177"/>
          <cell r="M1177">
            <v>203101.55</v>
          </cell>
          <cell r="N1177" t="str">
            <v>FORM SUBMIT</v>
          </cell>
          <cell r="O1177">
            <v>39658</v>
          </cell>
          <cell r="P1177"/>
          <cell r="Q1177">
            <v>203101.55</v>
          </cell>
        </row>
        <row r="1178">
          <cell r="C1178" t="str">
            <v>Hadley</v>
          </cell>
          <cell r="D1178">
            <v>2007</v>
          </cell>
          <cell r="E1178">
            <v>3</v>
          </cell>
          <cell r="F1178">
            <v>3</v>
          </cell>
          <cell r="G1178" t="str">
            <v>Yes</v>
          </cell>
          <cell r="H1178">
            <v>169994</v>
          </cell>
          <cell r="I1178">
            <v>1051</v>
          </cell>
          <cell r="J1178">
            <v>0</v>
          </cell>
          <cell r="K1178">
            <v>168943</v>
          </cell>
          <cell r="L1178"/>
          <cell r="M1178">
            <v>168943</v>
          </cell>
          <cell r="N1178" t="str">
            <v>FORM SUBMIT</v>
          </cell>
          <cell r="O1178">
            <v>39658</v>
          </cell>
          <cell r="P1178"/>
          <cell r="Q1178">
            <v>168943</v>
          </cell>
        </row>
        <row r="1179">
          <cell r="C1179" t="str">
            <v>Halifax</v>
          </cell>
          <cell r="D1179">
            <v>2007</v>
          </cell>
          <cell r="E1179">
            <v>0</v>
          </cell>
          <cell r="F1179">
            <v>0</v>
          </cell>
          <cell r="G1179" t="str">
            <v>N/A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/>
          <cell r="M1179">
            <v>0</v>
          </cell>
          <cell r="N1179" t="str">
            <v>N/A</v>
          </cell>
          <cell r="O1179" t="str">
            <v/>
          </cell>
          <cell r="P1179"/>
          <cell r="Q1179">
            <v>0</v>
          </cell>
        </row>
        <row r="1180">
          <cell r="C1180" t="str">
            <v>Hamilton</v>
          </cell>
          <cell r="D1180">
            <v>2007</v>
          </cell>
          <cell r="E1180">
            <v>2</v>
          </cell>
          <cell r="F1180">
            <v>2</v>
          </cell>
          <cell r="G1180" t="str">
            <v>Yes</v>
          </cell>
          <cell r="H1180">
            <v>309833.34999999998</v>
          </cell>
          <cell r="I1180">
            <v>3433.98</v>
          </cell>
          <cell r="J1180">
            <v>0</v>
          </cell>
          <cell r="K1180">
            <v>306399.37</v>
          </cell>
          <cell r="L1180"/>
          <cell r="M1180">
            <v>306399.37</v>
          </cell>
          <cell r="N1180" t="str">
            <v>FORM SUBMIT</v>
          </cell>
          <cell r="O1180">
            <v>39658</v>
          </cell>
          <cell r="P1180"/>
          <cell r="Q1180">
            <v>306399.37</v>
          </cell>
        </row>
        <row r="1181">
          <cell r="C1181" t="str">
            <v>Hampden</v>
          </cell>
          <cell r="D1181">
            <v>2007</v>
          </cell>
          <cell r="E1181">
            <v>1</v>
          </cell>
          <cell r="F1181">
            <v>1</v>
          </cell>
          <cell r="G1181" t="str">
            <v>Yes</v>
          </cell>
          <cell r="H1181">
            <v>46857.15</v>
          </cell>
          <cell r="I1181">
            <v>254.26</v>
          </cell>
          <cell r="J1181">
            <v>0</v>
          </cell>
          <cell r="K1181">
            <v>46602.89</v>
          </cell>
          <cell r="L1181"/>
          <cell r="M1181">
            <v>46602.89</v>
          </cell>
          <cell r="N1181" t="str">
            <v>FORM SUBMIT</v>
          </cell>
          <cell r="O1181">
            <v>39658</v>
          </cell>
          <cell r="P1181"/>
          <cell r="Q1181">
            <v>46602.89</v>
          </cell>
        </row>
        <row r="1182">
          <cell r="C1182" t="str">
            <v>Hancock</v>
          </cell>
          <cell r="D1182">
            <v>2007</v>
          </cell>
          <cell r="E1182">
            <v>0</v>
          </cell>
          <cell r="F1182">
            <v>0</v>
          </cell>
          <cell r="G1182" t="str">
            <v>N/A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/>
          <cell r="M1182">
            <v>0</v>
          </cell>
          <cell r="N1182" t="str">
            <v>N/A</v>
          </cell>
          <cell r="O1182" t="str">
            <v/>
          </cell>
          <cell r="P1182"/>
          <cell r="Q1182">
            <v>0</v>
          </cell>
        </row>
        <row r="1183">
          <cell r="C1183" t="str">
            <v>Hanover</v>
          </cell>
          <cell r="D1183">
            <v>2007</v>
          </cell>
          <cell r="E1183">
            <v>3</v>
          </cell>
          <cell r="F1183">
            <v>3</v>
          </cell>
          <cell r="G1183" t="str">
            <v>Yes</v>
          </cell>
          <cell r="H1183">
            <v>648627.72</v>
          </cell>
          <cell r="I1183">
            <v>16803.59</v>
          </cell>
          <cell r="J1183">
            <v>0</v>
          </cell>
          <cell r="K1183">
            <v>631824.13</v>
          </cell>
          <cell r="L1183"/>
          <cell r="M1183">
            <v>631824.13</v>
          </cell>
          <cell r="N1183" t="str">
            <v>FORM SUBMIT</v>
          </cell>
          <cell r="O1183">
            <v>39658</v>
          </cell>
          <cell r="P1183"/>
          <cell r="Q1183">
            <v>631824.13</v>
          </cell>
        </row>
        <row r="1184">
          <cell r="C1184" t="str">
            <v>Hanson</v>
          </cell>
          <cell r="D1184">
            <v>2007</v>
          </cell>
          <cell r="E1184">
            <v>0</v>
          </cell>
          <cell r="F1184">
            <v>0</v>
          </cell>
          <cell r="G1184" t="str">
            <v>N/A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/>
          <cell r="M1184">
            <v>0</v>
          </cell>
          <cell r="N1184" t="str">
            <v>N/A</v>
          </cell>
          <cell r="O1184" t="str">
            <v/>
          </cell>
          <cell r="P1184"/>
          <cell r="Q1184">
            <v>0</v>
          </cell>
        </row>
        <row r="1185">
          <cell r="C1185" t="str">
            <v>Hardwick</v>
          </cell>
          <cell r="D1185">
            <v>2007</v>
          </cell>
          <cell r="E1185">
            <v>0</v>
          </cell>
          <cell r="F1185">
            <v>0</v>
          </cell>
          <cell r="G1185" t="str">
            <v>N/A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/>
          <cell r="M1185">
            <v>0</v>
          </cell>
          <cell r="N1185" t="str">
            <v>N/A</v>
          </cell>
          <cell r="O1185" t="str">
            <v/>
          </cell>
          <cell r="P1185"/>
          <cell r="Q1185">
            <v>0</v>
          </cell>
        </row>
        <row r="1186">
          <cell r="C1186" t="str">
            <v>Harvard</v>
          </cell>
          <cell r="D1186">
            <v>2007</v>
          </cell>
          <cell r="E1186">
            <v>1.1000000000000001</v>
          </cell>
          <cell r="F1186">
            <v>1.1000000000000001</v>
          </cell>
          <cell r="G1186" t="str">
            <v>Yes</v>
          </cell>
          <cell r="H1186">
            <v>149278.17000000001</v>
          </cell>
          <cell r="I1186">
            <v>20.86</v>
          </cell>
          <cell r="J1186">
            <v>0</v>
          </cell>
          <cell r="K1186">
            <v>149257.31000000003</v>
          </cell>
          <cell r="L1186"/>
          <cell r="M1186">
            <v>149257.31000000003</v>
          </cell>
          <cell r="N1186" t="str">
            <v>FORM SUBMIT</v>
          </cell>
          <cell r="O1186">
            <v>39658</v>
          </cell>
          <cell r="P1186"/>
          <cell r="Q1186">
            <v>149257.31000000003</v>
          </cell>
        </row>
        <row r="1187">
          <cell r="C1187" t="str">
            <v>Harwich</v>
          </cell>
          <cell r="D1187">
            <v>2007</v>
          </cell>
          <cell r="E1187">
            <v>3</v>
          </cell>
          <cell r="F1187">
            <v>3</v>
          </cell>
          <cell r="G1187" t="str">
            <v>Yes</v>
          </cell>
          <cell r="H1187">
            <v>897732.8</v>
          </cell>
          <cell r="I1187">
            <v>7933.52</v>
          </cell>
          <cell r="J1187">
            <v>0</v>
          </cell>
          <cell r="K1187">
            <v>889799.28</v>
          </cell>
          <cell r="L1187"/>
          <cell r="M1187">
            <v>889799.28</v>
          </cell>
          <cell r="N1187" t="str">
            <v>FORM SUBMIT</v>
          </cell>
          <cell r="O1187">
            <v>39658</v>
          </cell>
          <cell r="P1187"/>
          <cell r="Q1187">
            <v>889799.28</v>
          </cell>
        </row>
        <row r="1188">
          <cell r="C1188" t="str">
            <v>Hatfield</v>
          </cell>
          <cell r="D1188">
            <v>2007</v>
          </cell>
          <cell r="E1188">
            <v>0</v>
          </cell>
          <cell r="F1188">
            <v>0</v>
          </cell>
          <cell r="G1188" t="str">
            <v>N/A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/>
          <cell r="M1188">
            <v>0</v>
          </cell>
          <cell r="N1188" t="str">
            <v>N/A</v>
          </cell>
          <cell r="O1188" t="str">
            <v/>
          </cell>
          <cell r="P1188"/>
          <cell r="Q1188">
            <v>0</v>
          </cell>
        </row>
        <row r="1189">
          <cell r="C1189" t="str">
            <v>Haverhill</v>
          </cell>
          <cell r="D1189">
            <v>2007</v>
          </cell>
          <cell r="E1189">
            <v>0</v>
          </cell>
          <cell r="F1189">
            <v>0</v>
          </cell>
          <cell r="G1189" t="str">
            <v>N/A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/>
          <cell r="M1189">
            <v>0</v>
          </cell>
          <cell r="N1189" t="str">
            <v>N/A</v>
          </cell>
          <cell r="O1189" t="str">
            <v/>
          </cell>
          <cell r="P1189"/>
          <cell r="Q1189">
            <v>0</v>
          </cell>
        </row>
        <row r="1190">
          <cell r="C1190" t="str">
            <v>Hawley</v>
          </cell>
          <cell r="D1190">
            <v>2007</v>
          </cell>
          <cell r="E1190">
            <v>0</v>
          </cell>
          <cell r="F1190">
            <v>0</v>
          </cell>
          <cell r="G1190" t="str">
            <v>N/A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/>
          <cell r="M1190">
            <v>0</v>
          </cell>
          <cell r="N1190" t="str">
            <v>N/A</v>
          </cell>
          <cell r="O1190" t="str">
            <v/>
          </cell>
          <cell r="P1190"/>
          <cell r="Q1190">
            <v>0</v>
          </cell>
        </row>
        <row r="1191">
          <cell r="C1191" t="str">
            <v>Heath</v>
          </cell>
          <cell r="D1191">
            <v>2007</v>
          </cell>
          <cell r="E1191">
            <v>0</v>
          </cell>
          <cell r="F1191">
            <v>0</v>
          </cell>
          <cell r="G1191" t="str">
            <v>N/A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/>
          <cell r="M1191">
            <v>0</v>
          </cell>
          <cell r="N1191" t="str">
            <v>N/A</v>
          </cell>
          <cell r="O1191" t="str">
            <v/>
          </cell>
          <cell r="P1191"/>
          <cell r="Q1191">
            <v>0</v>
          </cell>
        </row>
        <row r="1192">
          <cell r="C1192" t="str">
            <v>Hingham</v>
          </cell>
          <cell r="D1192">
            <v>2007</v>
          </cell>
          <cell r="E1192">
            <v>1.5</v>
          </cell>
          <cell r="F1192">
            <v>1.5</v>
          </cell>
          <cell r="G1192" t="str">
            <v>Yes</v>
          </cell>
          <cell r="H1192">
            <v>644376.22</v>
          </cell>
          <cell r="I1192">
            <v>17367.599999999999</v>
          </cell>
          <cell r="J1192">
            <v>0</v>
          </cell>
          <cell r="K1192">
            <v>627008.62</v>
          </cell>
          <cell r="L1192"/>
          <cell r="M1192">
            <v>627008.62</v>
          </cell>
          <cell r="N1192" t="str">
            <v>FORM SUBMIT</v>
          </cell>
          <cell r="O1192" t="str">
            <v>Manual</v>
          </cell>
          <cell r="P1192"/>
          <cell r="Q1192">
            <v>627008.62</v>
          </cell>
        </row>
        <row r="1193">
          <cell r="C1193" t="str">
            <v>Hinsdale</v>
          </cell>
          <cell r="D1193">
            <v>2007</v>
          </cell>
          <cell r="E1193">
            <v>0</v>
          </cell>
          <cell r="F1193">
            <v>0</v>
          </cell>
          <cell r="G1193" t="str">
            <v>N/A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/>
          <cell r="M1193">
            <v>0</v>
          </cell>
          <cell r="N1193" t="str">
            <v>N/A</v>
          </cell>
          <cell r="O1193" t="str">
            <v/>
          </cell>
          <cell r="P1193"/>
          <cell r="Q1193">
            <v>0</v>
          </cell>
        </row>
        <row r="1194">
          <cell r="C1194" t="str">
            <v>Holbrook</v>
          </cell>
          <cell r="D1194">
            <v>2007</v>
          </cell>
          <cell r="E1194">
            <v>0</v>
          </cell>
          <cell r="F1194">
            <v>0</v>
          </cell>
          <cell r="G1194" t="str">
            <v>N/A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/>
          <cell r="M1194">
            <v>0</v>
          </cell>
          <cell r="N1194" t="str">
            <v>N/A</v>
          </cell>
          <cell r="O1194" t="str">
            <v/>
          </cell>
          <cell r="P1194"/>
          <cell r="Q1194">
            <v>0</v>
          </cell>
        </row>
        <row r="1195">
          <cell r="C1195" t="str">
            <v>Holden</v>
          </cell>
          <cell r="D1195">
            <v>2007</v>
          </cell>
          <cell r="E1195">
            <v>0</v>
          </cell>
          <cell r="F1195">
            <v>0</v>
          </cell>
          <cell r="G1195" t="str">
            <v>N/A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/>
          <cell r="M1195">
            <v>0</v>
          </cell>
          <cell r="N1195" t="str">
            <v>N/A</v>
          </cell>
          <cell r="O1195" t="str">
            <v/>
          </cell>
          <cell r="P1195"/>
          <cell r="Q1195">
            <v>0</v>
          </cell>
        </row>
        <row r="1196">
          <cell r="C1196" t="str">
            <v>Holland</v>
          </cell>
          <cell r="D1196">
            <v>2007</v>
          </cell>
          <cell r="E1196">
            <v>0</v>
          </cell>
          <cell r="F1196">
            <v>0</v>
          </cell>
          <cell r="G1196" t="str">
            <v>N/A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/>
          <cell r="M1196">
            <v>0</v>
          </cell>
          <cell r="N1196" t="str">
            <v>N/A</v>
          </cell>
          <cell r="O1196" t="str">
            <v/>
          </cell>
          <cell r="P1196"/>
          <cell r="Q1196">
            <v>0</v>
          </cell>
        </row>
        <row r="1197">
          <cell r="C1197" t="str">
            <v>Holliston</v>
          </cell>
          <cell r="D1197">
            <v>2007</v>
          </cell>
          <cell r="E1197">
            <v>1.5</v>
          </cell>
          <cell r="F1197">
            <v>1.5</v>
          </cell>
          <cell r="G1197" t="str">
            <v>Yes</v>
          </cell>
          <cell r="H1197">
            <v>336219.9</v>
          </cell>
          <cell r="I1197">
            <v>3098.9</v>
          </cell>
          <cell r="J1197">
            <v>0</v>
          </cell>
          <cell r="K1197">
            <v>333121</v>
          </cell>
          <cell r="L1197"/>
          <cell r="M1197">
            <v>333121</v>
          </cell>
          <cell r="N1197" t="str">
            <v>FORM SUBMIT</v>
          </cell>
          <cell r="O1197">
            <v>39658</v>
          </cell>
          <cell r="P1197"/>
          <cell r="Q1197">
            <v>333121</v>
          </cell>
        </row>
        <row r="1198">
          <cell r="C1198" t="str">
            <v>Holyoke</v>
          </cell>
          <cell r="D1198">
            <v>2007</v>
          </cell>
          <cell r="E1198">
            <v>0</v>
          </cell>
          <cell r="F1198">
            <v>0</v>
          </cell>
          <cell r="G1198" t="str">
            <v>N/A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/>
          <cell r="M1198">
            <v>0</v>
          </cell>
          <cell r="N1198" t="str">
            <v>N/A</v>
          </cell>
          <cell r="O1198" t="str">
            <v/>
          </cell>
          <cell r="P1198"/>
          <cell r="Q1198">
            <v>0</v>
          </cell>
        </row>
        <row r="1199">
          <cell r="C1199" t="str">
            <v>Hopedale</v>
          </cell>
          <cell r="D1199">
            <v>2007</v>
          </cell>
          <cell r="E1199">
            <v>0</v>
          </cell>
          <cell r="F1199">
            <v>0</v>
          </cell>
          <cell r="G1199" t="str">
            <v>N/A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/>
          <cell r="M1199">
            <v>0</v>
          </cell>
          <cell r="N1199" t="str">
            <v>N/A</v>
          </cell>
          <cell r="O1199" t="str">
            <v/>
          </cell>
          <cell r="P1199"/>
          <cell r="Q1199">
            <v>0</v>
          </cell>
        </row>
        <row r="1200">
          <cell r="C1200" t="str">
            <v>Hopkinton</v>
          </cell>
          <cell r="D1200">
            <v>2007</v>
          </cell>
          <cell r="E1200">
            <v>2</v>
          </cell>
          <cell r="F1200">
            <v>2</v>
          </cell>
          <cell r="G1200" t="str">
            <v>Yes</v>
          </cell>
          <cell r="H1200">
            <v>681479.43</v>
          </cell>
          <cell r="I1200">
            <v>12846.63</v>
          </cell>
          <cell r="J1200">
            <v>0</v>
          </cell>
          <cell r="K1200">
            <v>668632.80000000005</v>
          </cell>
          <cell r="L1200"/>
          <cell r="M1200">
            <v>668632.80000000005</v>
          </cell>
          <cell r="N1200" t="str">
            <v>FORM SUBMIT</v>
          </cell>
          <cell r="O1200">
            <v>39658</v>
          </cell>
          <cell r="P1200"/>
          <cell r="Q1200">
            <v>668632.80000000005</v>
          </cell>
        </row>
        <row r="1201">
          <cell r="C1201" t="str">
            <v>Hubbardston</v>
          </cell>
          <cell r="D1201">
            <v>2007</v>
          </cell>
          <cell r="E1201">
            <v>1.5</v>
          </cell>
          <cell r="F1201">
            <v>1.5</v>
          </cell>
          <cell r="G1201" t="str">
            <v>Yes</v>
          </cell>
          <cell r="H1201">
            <v>43454.46</v>
          </cell>
          <cell r="I1201">
            <v>918.8</v>
          </cell>
          <cell r="J1201">
            <v>0</v>
          </cell>
          <cell r="K1201">
            <v>42535.659999999996</v>
          </cell>
          <cell r="L1201"/>
          <cell r="M1201">
            <v>42535.659999999996</v>
          </cell>
          <cell r="N1201" t="str">
            <v>FORM SUBMIT</v>
          </cell>
          <cell r="O1201">
            <v>39658</v>
          </cell>
          <cell r="P1201"/>
          <cell r="Q1201">
            <v>42535.659999999996</v>
          </cell>
        </row>
        <row r="1202">
          <cell r="C1202" t="str">
            <v>Hudson</v>
          </cell>
          <cell r="D1202">
            <v>2007</v>
          </cell>
          <cell r="E1202">
            <v>0</v>
          </cell>
          <cell r="F1202">
            <v>0</v>
          </cell>
          <cell r="G1202" t="str">
            <v>N/A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/>
          <cell r="M1202">
            <v>0</v>
          </cell>
          <cell r="N1202" t="str">
            <v>N/A</v>
          </cell>
          <cell r="O1202" t="str">
            <v/>
          </cell>
          <cell r="P1202"/>
          <cell r="Q1202">
            <v>0</v>
          </cell>
        </row>
        <row r="1203">
          <cell r="C1203" t="str">
            <v>Hull</v>
          </cell>
          <cell r="D1203">
            <v>2007</v>
          </cell>
          <cell r="E1203">
            <v>0</v>
          </cell>
          <cell r="F1203">
            <v>0</v>
          </cell>
          <cell r="G1203" t="str">
            <v>N/A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/>
          <cell r="M1203">
            <v>0</v>
          </cell>
          <cell r="N1203" t="str">
            <v>N/A</v>
          </cell>
          <cell r="O1203" t="str">
            <v/>
          </cell>
          <cell r="P1203"/>
          <cell r="Q1203">
            <v>0</v>
          </cell>
        </row>
        <row r="1204">
          <cell r="C1204" t="str">
            <v>Huntington</v>
          </cell>
          <cell r="D1204">
            <v>2007</v>
          </cell>
          <cell r="E1204">
            <v>0</v>
          </cell>
          <cell r="F1204">
            <v>0</v>
          </cell>
          <cell r="G1204" t="str">
            <v>N/A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/>
          <cell r="M1204">
            <v>0</v>
          </cell>
          <cell r="N1204" t="str">
            <v>N/A</v>
          </cell>
          <cell r="O1204" t="str">
            <v/>
          </cell>
          <cell r="P1204"/>
          <cell r="Q1204">
            <v>0</v>
          </cell>
        </row>
        <row r="1205">
          <cell r="C1205" t="str">
            <v>Ipswich</v>
          </cell>
          <cell r="D1205">
            <v>2007</v>
          </cell>
          <cell r="E1205">
            <v>0</v>
          </cell>
          <cell r="F1205">
            <v>0</v>
          </cell>
          <cell r="G1205" t="str">
            <v>N/A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/>
          <cell r="M1205">
            <v>0</v>
          </cell>
          <cell r="N1205" t="str">
            <v>N/A</v>
          </cell>
          <cell r="O1205" t="str">
            <v/>
          </cell>
          <cell r="P1205"/>
          <cell r="Q1205">
            <v>0</v>
          </cell>
        </row>
        <row r="1206">
          <cell r="C1206" t="str">
            <v>Kingston</v>
          </cell>
          <cell r="D1206">
            <v>2007</v>
          </cell>
          <cell r="H1206">
            <v>476233.51</v>
          </cell>
          <cell r="I1206">
            <v>13443.2</v>
          </cell>
          <cell r="J1206">
            <v>0</v>
          </cell>
          <cell r="K1206">
            <v>462790.31</v>
          </cell>
          <cell r="L1206"/>
          <cell r="M1206">
            <v>462790.31</v>
          </cell>
          <cell r="O1206" t="str">
            <v>Manual</v>
          </cell>
          <cell r="P1206"/>
          <cell r="Q1206">
            <v>462790.31</v>
          </cell>
        </row>
        <row r="1207">
          <cell r="C1207" t="str">
            <v>Lakeville</v>
          </cell>
          <cell r="D1207">
            <v>2007</v>
          </cell>
          <cell r="E1207">
            <v>0</v>
          </cell>
          <cell r="F1207">
            <v>0</v>
          </cell>
          <cell r="G1207" t="str">
            <v>N/A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/>
          <cell r="M1207">
            <v>0</v>
          </cell>
          <cell r="N1207" t="str">
            <v>N/A</v>
          </cell>
          <cell r="O1207" t="str">
            <v/>
          </cell>
          <cell r="P1207"/>
          <cell r="Q1207">
            <v>0</v>
          </cell>
        </row>
        <row r="1208">
          <cell r="C1208" t="str">
            <v>Lancaster</v>
          </cell>
          <cell r="D1208">
            <v>2007</v>
          </cell>
          <cell r="E1208">
            <v>0</v>
          </cell>
          <cell r="F1208">
            <v>0</v>
          </cell>
          <cell r="G1208" t="str">
            <v>N/A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/>
          <cell r="M1208">
            <v>0</v>
          </cell>
          <cell r="N1208" t="str">
            <v>N/A</v>
          </cell>
          <cell r="O1208" t="str">
            <v/>
          </cell>
          <cell r="P1208"/>
          <cell r="Q1208">
            <v>0</v>
          </cell>
        </row>
        <row r="1209">
          <cell r="C1209" t="str">
            <v>Lanesborough</v>
          </cell>
          <cell r="D1209">
            <v>2007</v>
          </cell>
          <cell r="E1209">
            <v>0</v>
          </cell>
          <cell r="F1209">
            <v>0</v>
          </cell>
          <cell r="G1209" t="str">
            <v>N/A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/>
          <cell r="M1209">
            <v>0</v>
          </cell>
          <cell r="N1209" t="str">
            <v>N/A</v>
          </cell>
          <cell r="O1209" t="str">
            <v/>
          </cell>
          <cell r="P1209"/>
          <cell r="Q1209">
            <v>0</v>
          </cell>
        </row>
        <row r="1210">
          <cell r="C1210" t="str">
            <v>Lawrence</v>
          </cell>
          <cell r="D1210">
            <v>2007</v>
          </cell>
          <cell r="E1210">
            <v>0</v>
          </cell>
          <cell r="F1210">
            <v>0</v>
          </cell>
          <cell r="G1210" t="str">
            <v>N/A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/>
          <cell r="M1210">
            <v>0</v>
          </cell>
          <cell r="N1210" t="str">
            <v>N/A</v>
          </cell>
          <cell r="O1210" t="str">
            <v/>
          </cell>
          <cell r="P1210"/>
          <cell r="Q1210">
            <v>0</v>
          </cell>
        </row>
        <row r="1211">
          <cell r="C1211" t="str">
            <v>Lee</v>
          </cell>
          <cell r="D1211">
            <v>2007</v>
          </cell>
          <cell r="E1211">
            <v>0</v>
          </cell>
          <cell r="F1211">
            <v>0</v>
          </cell>
          <cell r="G1211" t="str">
            <v>N/A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/>
          <cell r="M1211">
            <v>0</v>
          </cell>
          <cell r="N1211" t="str">
            <v>N/A</v>
          </cell>
          <cell r="O1211" t="str">
            <v/>
          </cell>
          <cell r="P1211"/>
          <cell r="Q1211">
            <v>0</v>
          </cell>
        </row>
        <row r="1212">
          <cell r="C1212" t="str">
            <v>Leicester</v>
          </cell>
          <cell r="D1212">
            <v>2007</v>
          </cell>
          <cell r="E1212">
            <v>0</v>
          </cell>
          <cell r="F1212">
            <v>0</v>
          </cell>
          <cell r="G1212" t="str">
            <v>N/A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/>
          <cell r="M1212">
            <v>0</v>
          </cell>
          <cell r="N1212" t="str">
            <v>N/A</v>
          </cell>
          <cell r="O1212" t="str">
            <v/>
          </cell>
          <cell r="P1212"/>
          <cell r="Q1212">
            <v>0</v>
          </cell>
        </row>
        <row r="1213">
          <cell r="C1213" t="str">
            <v>Lenox</v>
          </cell>
          <cell r="D1213">
            <v>2007</v>
          </cell>
          <cell r="E1213">
            <v>0</v>
          </cell>
          <cell r="F1213">
            <v>0</v>
          </cell>
          <cell r="G1213" t="str">
            <v>N/A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/>
          <cell r="M1213">
            <v>0</v>
          </cell>
          <cell r="N1213" t="str">
            <v>N/A</v>
          </cell>
          <cell r="O1213" t="str">
            <v/>
          </cell>
          <cell r="P1213"/>
          <cell r="Q1213">
            <v>0</v>
          </cell>
        </row>
        <row r="1214">
          <cell r="C1214" t="str">
            <v>Leominster</v>
          </cell>
          <cell r="D1214">
            <v>2007</v>
          </cell>
          <cell r="E1214">
            <v>0</v>
          </cell>
          <cell r="F1214">
            <v>0</v>
          </cell>
          <cell r="G1214" t="str">
            <v>N/A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/>
          <cell r="M1214">
            <v>0</v>
          </cell>
          <cell r="N1214" t="str">
            <v>N/A</v>
          </cell>
          <cell r="O1214" t="str">
            <v/>
          </cell>
          <cell r="P1214"/>
          <cell r="Q1214">
            <v>0</v>
          </cell>
        </row>
        <row r="1215">
          <cell r="C1215" t="str">
            <v>Leverett</v>
          </cell>
          <cell r="D1215">
            <v>2007</v>
          </cell>
          <cell r="E1215">
            <v>3</v>
          </cell>
          <cell r="F1215">
            <v>3</v>
          </cell>
          <cell r="G1215" t="str">
            <v>Yes</v>
          </cell>
          <cell r="H1215">
            <v>70740.06</v>
          </cell>
          <cell r="I1215">
            <v>1169.3499999999999</v>
          </cell>
          <cell r="J1215">
            <v>0</v>
          </cell>
          <cell r="K1215">
            <v>69570.709999999992</v>
          </cell>
          <cell r="L1215"/>
          <cell r="M1215">
            <v>69570.709999999992</v>
          </cell>
          <cell r="N1215" t="str">
            <v>FORM SUBMIT</v>
          </cell>
          <cell r="O1215">
            <v>39658</v>
          </cell>
          <cell r="P1215"/>
          <cell r="Q1215">
            <v>69570.709999999992</v>
          </cell>
        </row>
        <row r="1216">
          <cell r="C1216" t="str">
            <v>Lexington</v>
          </cell>
          <cell r="D1216">
            <v>2007</v>
          </cell>
          <cell r="E1216">
            <v>3</v>
          </cell>
          <cell r="F1216">
            <v>3</v>
          </cell>
          <cell r="G1216" t="str">
            <v>Yes</v>
          </cell>
          <cell r="H1216">
            <v>2600546</v>
          </cell>
          <cell r="I1216">
            <v>44184</v>
          </cell>
          <cell r="J1216">
            <v>0</v>
          </cell>
          <cell r="K1216">
            <v>2556362</v>
          </cell>
          <cell r="L1216"/>
          <cell r="M1216">
            <v>2556362</v>
          </cell>
          <cell r="N1216" t="str">
            <v>FORM SUBMIT</v>
          </cell>
          <cell r="O1216">
            <v>39658</v>
          </cell>
          <cell r="P1216"/>
          <cell r="Q1216">
            <v>2556362</v>
          </cell>
        </row>
        <row r="1217">
          <cell r="C1217" t="str">
            <v>Leyden</v>
          </cell>
          <cell r="D1217">
            <v>2007</v>
          </cell>
          <cell r="E1217">
            <v>0</v>
          </cell>
          <cell r="F1217">
            <v>0</v>
          </cell>
          <cell r="G1217" t="str">
            <v>N/A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/>
          <cell r="M1217">
            <v>0</v>
          </cell>
          <cell r="N1217" t="str">
            <v>N/A</v>
          </cell>
          <cell r="O1217" t="str">
            <v/>
          </cell>
          <cell r="P1217"/>
          <cell r="Q1217">
            <v>0</v>
          </cell>
        </row>
        <row r="1218">
          <cell r="C1218" t="str">
            <v>Lincoln</v>
          </cell>
          <cell r="D1218">
            <v>2007</v>
          </cell>
          <cell r="E1218">
            <v>3</v>
          </cell>
          <cell r="F1218">
            <v>3</v>
          </cell>
          <cell r="G1218" t="str">
            <v>Yes</v>
          </cell>
          <cell r="H1218">
            <v>519085.48</v>
          </cell>
          <cell r="I1218">
            <v>1428.22</v>
          </cell>
          <cell r="J1218">
            <v>0</v>
          </cell>
          <cell r="K1218">
            <v>517657.26</v>
          </cell>
          <cell r="L1218"/>
          <cell r="M1218">
            <v>517657.26</v>
          </cell>
          <cell r="N1218" t="str">
            <v>FORM SUBMIT</v>
          </cell>
          <cell r="O1218">
            <v>39658</v>
          </cell>
          <cell r="P1218"/>
          <cell r="Q1218">
            <v>517657.26</v>
          </cell>
        </row>
        <row r="1219">
          <cell r="C1219" t="str">
            <v>Littleton</v>
          </cell>
          <cell r="D1219">
            <v>2007</v>
          </cell>
          <cell r="E1219">
            <v>0</v>
          </cell>
          <cell r="F1219">
            <v>0</v>
          </cell>
          <cell r="G1219" t="str">
            <v>N/A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/>
          <cell r="M1219">
            <v>0</v>
          </cell>
          <cell r="N1219" t="str">
            <v>N/A</v>
          </cell>
          <cell r="O1219" t="str">
            <v/>
          </cell>
          <cell r="P1219"/>
          <cell r="Q1219">
            <v>0</v>
          </cell>
        </row>
        <row r="1220">
          <cell r="C1220" t="str">
            <v>Longmeadow</v>
          </cell>
          <cell r="D1220">
            <v>2007</v>
          </cell>
          <cell r="E1220">
            <v>1</v>
          </cell>
          <cell r="F1220">
            <v>1</v>
          </cell>
          <cell r="G1220" t="str">
            <v>Yes</v>
          </cell>
          <cell r="H1220">
            <v>237208.8</v>
          </cell>
          <cell r="I1220">
            <v>1565.23</v>
          </cell>
          <cell r="J1220">
            <v>0</v>
          </cell>
          <cell r="K1220">
            <v>235643.56999999998</v>
          </cell>
          <cell r="L1220"/>
          <cell r="M1220">
            <v>235643.56999999998</v>
          </cell>
          <cell r="N1220" t="str">
            <v>FORM SUBMIT</v>
          </cell>
          <cell r="O1220">
            <v>39658</v>
          </cell>
          <cell r="P1220"/>
          <cell r="Q1220">
            <v>235643.56999999998</v>
          </cell>
        </row>
        <row r="1221">
          <cell r="C1221" t="str">
            <v>Lowell</v>
          </cell>
          <cell r="D1221">
            <v>2007</v>
          </cell>
          <cell r="E1221">
            <v>0</v>
          </cell>
          <cell r="F1221">
            <v>0</v>
          </cell>
          <cell r="G1221" t="str">
            <v>N/A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/>
          <cell r="M1221">
            <v>0</v>
          </cell>
          <cell r="N1221" t="str">
            <v>N/A</v>
          </cell>
          <cell r="O1221" t="str">
            <v/>
          </cell>
          <cell r="P1221"/>
          <cell r="Q1221">
            <v>0</v>
          </cell>
        </row>
        <row r="1222">
          <cell r="C1222" t="str">
            <v>Ludlow</v>
          </cell>
          <cell r="D1222">
            <v>2007</v>
          </cell>
          <cell r="E1222">
            <v>0</v>
          </cell>
          <cell r="F1222">
            <v>0</v>
          </cell>
          <cell r="G1222" t="str">
            <v>N/A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/>
          <cell r="M1222">
            <v>0</v>
          </cell>
          <cell r="N1222" t="str">
            <v>N/A</v>
          </cell>
          <cell r="O1222" t="str">
            <v/>
          </cell>
          <cell r="P1222"/>
          <cell r="Q1222">
            <v>0</v>
          </cell>
        </row>
        <row r="1223">
          <cell r="C1223" t="str">
            <v>Lunenburg</v>
          </cell>
          <cell r="D1223">
            <v>2007</v>
          </cell>
          <cell r="E1223">
            <v>0</v>
          </cell>
          <cell r="F1223">
            <v>0</v>
          </cell>
          <cell r="G1223" t="str">
            <v>N/A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/>
          <cell r="M1223">
            <v>0</v>
          </cell>
          <cell r="N1223" t="str">
            <v>N/A</v>
          </cell>
          <cell r="O1223" t="str">
            <v/>
          </cell>
          <cell r="P1223"/>
          <cell r="Q1223">
            <v>0</v>
          </cell>
        </row>
        <row r="1224">
          <cell r="C1224" t="str">
            <v>Lynn</v>
          </cell>
          <cell r="D1224">
            <v>2007</v>
          </cell>
          <cell r="E1224">
            <v>0</v>
          </cell>
          <cell r="F1224">
            <v>0</v>
          </cell>
          <cell r="G1224" t="str">
            <v>N/A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/>
          <cell r="M1224">
            <v>0</v>
          </cell>
          <cell r="N1224" t="str">
            <v>N/A</v>
          </cell>
          <cell r="O1224" t="str">
            <v/>
          </cell>
          <cell r="P1224"/>
          <cell r="Q1224">
            <v>0</v>
          </cell>
        </row>
        <row r="1225">
          <cell r="C1225" t="str">
            <v>Lynnfield</v>
          </cell>
          <cell r="D1225">
            <v>2007</v>
          </cell>
          <cell r="E1225">
            <v>0</v>
          </cell>
          <cell r="F1225">
            <v>0</v>
          </cell>
          <cell r="G1225" t="str">
            <v>N/A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/>
          <cell r="M1225">
            <v>0</v>
          </cell>
          <cell r="N1225" t="str">
            <v>N/A</v>
          </cell>
          <cell r="O1225" t="str">
            <v/>
          </cell>
          <cell r="P1225"/>
          <cell r="Q1225">
            <v>0</v>
          </cell>
        </row>
        <row r="1226">
          <cell r="C1226" t="str">
            <v>Malden</v>
          </cell>
          <cell r="D1226">
            <v>2007</v>
          </cell>
          <cell r="E1226">
            <v>0</v>
          </cell>
          <cell r="F1226">
            <v>0</v>
          </cell>
          <cell r="G1226" t="str">
            <v>N/A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/>
          <cell r="M1226">
            <v>0</v>
          </cell>
          <cell r="N1226" t="str">
            <v>N/A</v>
          </cell>
          <cell r="O1226" t="str">
            <v/>
          </cell>
          <cell r="P1226"/>
          <cell r="Q1226">
            <v>0</v>
          </cell>
        </row>
        <row r="1227">
          <cell r="C1227" t="str">
            <v>Manchester By The Sea</v>
          </cell>
          <cell r="D1227">
            <v>2007</v>
          </cell>
          <cell r="E1227">
            <v>0.5</v>
          </cell>
          <cell r="F1227">
            <v>1.5</v>
          </cell>
          <cell r="G1227" t="str">
            <v>No</v>
          </cell>
          <cell r="H1227">
            <v>69614.63</v>
          </cell>
          <cell r="I1227">
            <v>322.02999999999997</v>
          </cell>
          <cell r="J1227">
            <v>0</v>
          </cell>
          <cell r="K1227">
            <v>69292.600000000006</v>
          </cell>
          <cell r="L1227"/>
          <cell r="M1227">
            <v>69292.600000000006</v>
          </cell>
          <cell r="N1227" t="str">
            <v>FORM SUBMIT</v>
          </cell>
          <cell r="O1227">
            <v>39658</v>
          </cell>
          <cell r="P1227"/>
          <cell r="Q1227">
            <v>69292.600000000006</v>
          </cell>
        </row>
        <row r="1228">
          <cell r="C1228" t="str">
            <v>Mansfield</v>
          </cell>
          <cell r="D1228">
            <v>2007</v>
          </cell>
          <cell r="E1228">
            <v>0</v>
          </cell>
          <cell r="F1228">
            <v>0</v>
          </cell>
          <cell r="G1228" t="str">
            <v>N/A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/>
          <cell r="M1228">
            <v>0</v>
          </cell>
          <cell r="N1228" t="str">
            <v>N/A</v>
          </cell>
          <cell r="O1228" t="str">
            <v/>
          </cell>
          <cell r="P1228"/>
          <cell r="Q1228">
            <v>0</v>
          </cell>
        </row>
        <row r="1229">
          <cell r="C1229" t="str">
            <v>Marblehead</v>
          </cell>
          <cell r="D1229">
            <v>2007</v>
          </cell>
          <cell r="E1229">
            <v>0</v>
          </cell>
          <cell r="F1229">
            <v>0</v>
          </cell>
          <cell r="G1229" t="str">
            <v>N/A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/>
          <cell r="M1229">
            <v>0</v>
          </cell>
          <cell r="N1229" t="str">
            <v>N/A</v>
          </cell>
          <cell r="O1229" t="str">
            <v/>
          </cell>
          <cell r="P1229"/>
          <cell r="Q1229">
            <v>0</v>
          </cell>
        </row>
        <row r="1230">
          <cell r="C1230" t="str">
            <v>Marion</v>
          </cell>
          <cell r="D1230">
            <v>2007</v>
          </cell>
          <cell r="E1230">
            <v>2</v>
          </cell>
          <cell r="F1230">
            <v>2</v>
          </cell>
          <cell r="G1230" t="str">
            <v>Yes</v>
          </cell>
          <cell r="H1230">
            <v>224817.24</v>
          </cell>
          <cell r="I1230">
            <v>2697.24</v>
          </cell>
          <cell r="J1230">
            <v>0</v>
          </cell>
          <cell r="K1230">
            <v>222120</v>
          </cell>
          <cell r="L1230"/>
          <cell r="M1230">
            <v>222120</v>
          </cell>
          <cell r="N1230" t="str">
            <v>FORM SUBMIT</v>
          </cell>
          <cell r="O1230">
            <v>39658</v>
          </cell>
          <cell r="P1230"/>
          <cell r="Q1230">
            <v>222120</v>
          </cell>
        </row>
        <row r="1231">
          <cell r="C1231" t="str">
            <v>Marlborough</v>
          </cell>
          <cell r="D1231">
            <v>2007</v>
          </cell>
          <cell r="E1231">
            <v>0</v>
          </cell>
          <cell r="F1231">
            <v>0</v>
          </cell>
          <cell r="G1231" t="str">
            <v>N/A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/>
          <cell r="M1231">
            <v>0</v>
          </cell>
          <cell r="N1231" t="str">
            <v>N/A</v>
          </cell>
          <cell r="O1231" t="str">
            <v/>
          </cell>
          <cell r="P1231"/>
          <cell r="Q1231">
            <v>0</v>
          </cell>
        </row>
        <row r="1232">
          <cell r="C1232" t="str">
            <v>Marshfield</v>
          </cell>
          <cell r="D1232">
            <v>2007</v>
          </cell>
          <cell r="E1232">
            <v>3</v>
          </cell>
          <cell r="F1232">
            <v>3</v>
          </cell>
          <cell r="G1232" t="str">
            <v>Yes</v>
          </cell>
          <cell r="H1232">
            <v>904695</v>
          </cell>
          <cell r="I1232">
            <v>23773.61</v>
          </cell>
          <cell r="J1232">
            <v>0</v>
          </cell>
          <cell r="K1232">
            <v>880921.39</v>
          </cell>
          <cell r="L1232"/>
          <cell r="M1232">
            <v>880921.39</v>
          </cell>
          <cell r="N1232" t="str">
            <v>FORM SUBMIT</v>
          </cell>
          <cell r="O1232">
            <v>39658</v>
          </cell>
          <cell r="P1232"/>
          <cell r="Q1232">
            <v>880921.39</v>
          </cell>
        </row>
        <row r="1233">
          <cell r="C1233" t="str">
            <v>Mashpee</v>
          </cell>
          <cell r="D1233">
            <v>2007</v>
          </cell>
          <cell r="E1233">
            <v>3</v>
          </cell>
          <cell r="F1233">
            <v>3</v>
          </cell>
          <cell r="G1233" t="str">
            <v>Yes</v>
          </cell>
          <cell r="H1233">
            <v>892947.18</v>
          </cell>
          <cell r="I1233">
            <v>6729.89</v>
          </cell>
          <cell r="J1233">
            <v>0</v>
          </cell>
          <cell r="K1233">
            <v>886217.29</v>
          </cell>
          <cell r="L1233"/>
          <cell r="M1233">
            <v>886217.29</v>
          </cell>
          <cell r="N1233" t="str">
            <v>FORM SUBMIT</v>
          </cell>
          <cell r="O1233">
            <v>39658</v>
          </cell>
          <cell r="P1233"/>
          <cell r="Q1233">
            <v>886217.29</v>
          </cell>
        </row>
        <row r="1234">
          <cell r="C1234" t="str">
            <v>Mattapoisett</v>
          </cell>
          <cell r="D1234">
            <v>2007</v>
          </cell>
          <cell r="E1234">
            <v>0</v>
          </cell>
          <cell r="F1234">
            <v>0</v>
          </cell>
          <cell r="G1234" t="str">
            <v>N/A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/>
          <cell r="M1234">
            <v>0</v>
          </cell>
          <cell r="N1234" t="str">
            <v>N/A</v>
          </cell>
          <cell r="O1234" t="str">
            <v/>
          </cell>
          <cell r="P1234"/>
          <cell r="Q1234">
            <v>0</v>
          </cell>
        </row>
        <row r="1235">
          <cell r="C1235" t="str">
            <v>Maynard</v>
          </cell>
          <cell r="D1235">
            <v>2007</v>
          </cell>
          <cell r="E1235">
            <v>1.5</v>
          </cell>
          <cell r="F1235">
            <v>1.5</v>
          </cell>
          <cell r="G1235" t="str">
            <v>Yes</v>
          </cell>
          <cell r="H1235">
            <v>165699.63</v>
          </cell>
          <cell r="I1235">
            <v>6376.21</v>
          </cell>
          <cell r="J1235">
            <v>0</v>
          </cell>
          <cell r="K1235">
            <v>159323.42000000001</v>
          </cell>
          <cell r="L1235"/>
          <cell r="M1235">
            <v>159323.42000000001</v>
          </cell>
          <cell r="N1235" t="str">
            <v>FORM SUBMIT</v>
          </cell>
          <cell r="O1235">
            <v>39658</v>
          </cell>
          <cell r="P1235"/>
          <cell r="Q1235">
            <v>159323.42000000001</v>
          </cell>
        </row>
        <row r="1236">
          <cell r="C1236" t="str">
            <v>Medfield</v>
          </cell>
          <cell r="D1236">
            <v>2007</v>
          </cell>
          <cell r="E1236">
            <v>0</v>
          </cell>
          <cell r="F1236">
            <v>0</v>
          </cell>
          <cell r="G1236" t="str">
            <v>N/A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/>
          <cell r="M1236">
            <v>0</v>
          </cell>
          <cell r="N1236" t="str">
            <v>N/A</v>
          </cell>
          <cell r="O1236" t="str">
            <v/>
          </cell>
          <cell r="P1236"/>
          <cell r="Q1236">
            <v>0</v>
          </cell>
        </row>
        <row r="1237">
          <cell r="C1237" t="str">
            <v>Medford</v>
          </cell>
          <cell r="D1237">
            <v>2007</v>
          </cell>
          <cell r="E1237">
            <v>0</v>
          </cell>
          <cell r="F1237">
            <v>0</v>
          </cell>
          <cell r="G1237" t="str">
            <v>N/A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/>
          <cell r="M1237">
            <v>0</v>
          </cell>
          <cell r="N1237" t="str">
            <v>N/A</v>
          </cell>
          <cell r="O1237" t="str">
            <v/>
          </cell>
          <cell r="P1237"/>
          <cell r="Q1237">
            <v>0</v>
          </cell>
        </row>
        <row r="1238">
          <cell r="C1238" t="str">
            <v>Medway</v>
          </cell>
          <cell r="D1238">
            <v>2007</v>
          </cell>
          <cell r="E1238">
            <v>3</v>
          </cell>
          <cell r="F1238">
            <v>3</v>
          </cell>
          <cell r="G1238" t="str">
            <v>Yes</v>
          </cell>
          <cell r="H1238">
            <v>541203.09</v>
          </cell>
          <cell r="I1238">
            <v>5768.35</v>
          </cell>
          <cell r="J1238">
            <v>0</v>
          </cell>
          <cell r="K1238">
            <v>535434.74</v>
          </cell>
          <cell r="L1238"/>
          <cell r="M1238">
            <v>535434.74</v>
          </cell>
          <cell r="N1238" t="str">
            <v>FORM SUBMIT</v>
          </cell>
          <cell r="O1238">
            <v>39658</v>
          </cell>
          <cell r="P1238"/>
          <cell r="Q1238">
            <v>535434.74</v>
          </cell>
        </row>
        <row r="1239">
          <cell r="C1239" t="str">
            <v>Melrose</v>
          </cell>
          <cell r="D1239">
            <v>2007</v>
          </cell>
          <cell r="E1239">
            <v>0</v>
          </cell>
          <cell r="F1239">
            <v>0</v>
          </cell>
          <cell r="G1239" t="str">
            <v>N/A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/>
          <cell r="M1239">
            <v>0</v>
          </cell>
          <cell r="N1239" t="str">
            <v>N/A</v>
          </cell>
          <cell r="O1239" t="str">
            <v/>
          </cell>
          <cell r="P1239"/>
          <cell r="Q1239">
            <v>0</v>
          </cell>
        </row>
        <row r="1240">
          <cell r="C1240" t="str">
            <v>Mendon</v>
          </cell>
          <cell r="D1240">
            <v>2007</v>
          </cell>
          <cell r="E1240">
            <v>3</v>
          </cell>
          <cell r="F1240">
            <v>3</v>
          </cell>
          <cell r="G1240" t="str">
            <v>Yes</v>
          </cell>
          <cell r="H1240">
            <v>192177.74</v>
          </cell>
          <cell r="I1240">
            <v>231.76</v>
          </cell>
          <cell r="J1240">
            <v>0</v>
          </cell>
          <cell r="K1240">
            <v>191945.97999999998</v>
          </cell>
          <cell r="L1240"/>
          <cell r="M1240">
            <v>191945.97999999998</v>
          </cell>
          <cell r="N1240" t="str">
            <v>FORM SUBMIT</v>
          </cell>
          <cell r="O1240">
            <v>39658</v>
          </cell>
          <cell r="P1240"/>
          <cell r="Q1240">
            <v>191945.97999999998</v>
          </cell>
        </row>
        <row r="1241">
          <cell r="C1241" t="str">
            <v>Merrimac</v>
          </cell>
          <cell r="D1241">
            <v>2007</v>
          </cell>
          <cell r="E1241">
            <v>0</v>
          </cell>
          <cell r="F1241">
            <v>0</v>
          </cell>
          <cell r="G1241" t="str">
            <v>N/A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/>
          <cell r="M1241">
            <v>0</v>
          </cell>
          <cell r="N1241" t="str">
            <v>N/A</v>
          </cell>
          <cell r="O1241" t="str">
            <v/>
          </cell>
          <cell r="P1241"/>
          <cell r="Q1241">
            <v>0</v>
          </cell>
        </row>
        <row r="1242">
          <cell r="C1242" t="str">
            <v>Methuen</v>
          </cell>
          <cell r="D1242">
            <v>2007</v>
          </cell>
          <cell r="E1242">
            <v>0</v>
          </cell>
          <cell r="F1242">
            <v>0</v>
          </cell>
          <cell r="G1242" t="str">
            <v>N/A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/>
          <cell r="M1242">
            <v>0</v>
          </cell>
          <cell r="N1242" t="str">
            <v>N/A</v>
          </cell>
          <cell r="O1242" t="str">
            <v/>
          </cell>
          <cell r="P1242"/>
          <cell r="Q1242">
            <v>0</v>
          </cell>
        </row>
        <row r="1243">
          <cell r="C1243" t="str">
            <v>Middleborough</v>
          </cell>
          <cell r="D1243">
            <v>2007</v>
          </cell>
          <cell r="E1243">
            <v>0</v>
          </cell>
          <cell r="F1243">
            <v>0</v>
          </cell>
          <cell r="G1243" t="str">
            <v>N/A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/>
          <cell r="M1243">
            <v>0</v>
          </cell>
          <cell r="N1243" t="str">
            <v>N/A</v>
          </cell>
          <cell r="O1243" t="str">
            <v/>
          </cell>
          <cell r="P1243"/>
          <cell r="Q1243">
            <v>0</v>
          </cell>
        </row>
        <row r="1244">
          <cell r="C1244" t="str">
            <v>Middlefield</v>
          </cell>
          <cell r="D1244">
            <v>2007</v>
          </cell>
          <cell r="E1244">
            <v>0</v>
          </cell>
          <cell r="F1244">
            <v>0</v>
          </cell>
          <cell r="G1244" t="str">
            <v>N/A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/>
          <cell r="M1244">
            <v>0</v>
          </cell>
          <cell r="N1244" t="str">
            <v>N/A</v>
          </cell>
          <cell r="O1244" t="str">
            <v/>
          </cell>
          <cell r="P1244"/>
          <cell r="Q1244">
            <v>0</v>
          </cell>
        </row>
        <row r="1245">
          <cell r="C1245" t="str">
            <v>Middleton</v>
          </cell>
          <cell r="D1245">
            <v>2007</v>
          </cell>
          <cell r="E1245">
            <v>1</v>
          </cell>
          <cell r="F1245">
            <v>1</v>
          </cell>
          <cell r="G1245" t="str">
            <v>Yes</v>
          </cell>
          <cell r="H1245">
            <v>128867.8</v>
          </cell>
          <cell r="I1245">
            <v>841.92</v>
          </cell>
          <cell r="J1245">
            <v>0</v>
          </cell>
          <cell r="K1245">
            <v>128025.88</v>
          </cell>
          <cell r="L1245"/>
          <cell r="M1245">
            <v>128025.88</v>
          </cell>
          <cell r="N1245" t="str">
            <v>FORM SUBMIT</v>
          </cell>
          <cell r="O1245">
            <v>39658</v>
          </cell>
          <cell r="P1245"/>
          <cell r="Q1245">
            <v>128025.88</v>
          </cell>
        </row>
        <row r="1246">
          <cell r="C1246" t="str">
            <v>Milford</v>
          </cell>
          <cell r="D1246">
            <v>2007</v>
          </cell>
          <cell r="E1246">
            <v>0</v>
          </cell>
          <cell r="F1246">
            <v>0</v>
          </cell>
          <cell r="G1246" t="str">
            <v>N/A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/>
          <cell r="M1246">
            <v>0</v>
          </cell>
          <cell r="N1246" t="str">
            <v>N/A</v>
          </cell>
          <cell r="O1246" t="str">
            <v/>
          </cell>
          <cell r="P1246"/>
          <cell r="Q1246">
            <v>0</v>
          </cell>
        </row>
        <row r="1247">
          <cell r="C1247" t="str">
            <v>Millbury</v>
          </cell>
          <cell r="D1247">
            <v>2007</v>
          </cell>
          <cell r="E1247">
            <v>0</v>
          </cell>
          <cell r="F1247">
            <v>0</v>
          </cell>
          <cell r="G1247" t="str">
            <v>N/A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/>
          <cell r="M1247">
            <v>0</v>
          </cell>
          <cell r="N1247" t="str">
            <v>N/A</v>
          </cell>
          <cell r="O1247" t="str">
            <v/>
          </cell>
          <cell r="P1247"/>
          <cell r="Q1247">
            <v>0</v>
          </cell>
        </row>
        <row r="1248">
          <cell r="C1248" t="str">
            <v>Millis</v>
          </cell>
          <cell r="D1248">
            <v>2007</v>
          </cell>
          <cell r="E1248">
            <v>0</v>
          </cell>
          <cell r="F1248">
            <v>0</v>
          </cell>
          <cell r="G1248" t="str">
            <v>N/A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/>
          <cell r="M1248">
            <v>0</v>
          </cell>
          <cell r="N1248" t="str">
            <v>N/A</v>
          </cell>
          <cell r="O1248" t="str">
            <v/>
          </cell>
          <cell r="P1248"/>
          <cell r="Q1248">
            <v>0</v>
          </cell>
        </row>
        <row r="1249">
          <cell r="C1249" t="str">
            <v>Millville</v>
          </cell>
          <cell r="D1249">
            <v>2007</v>
          </cell>
          <cell r="E1249">
            <v>0</v>
          </cell>
          <cell r="F1249">
            <v>0</v>
          </cell>
          <cell r="G1249" t="str">
            <v>N/A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/>
          <cell r="M1249">
            <v>0</v>
          </cell>
          <cell r="N1249" t="str">
            <v>N/A</v>
          </cell>
          <cell r="O1249" t="str">
            <v/>
          </cell>
          <cell r="P1249"/>
          <cell r="Q1249">
            <v>0</v>
          </cell>
        </row>
        <row r="1250">
          <cell r="C1250" t="str">
            <v>Milton</v>
          </cell>
          <cell r="D1250">
            <v>2007</v>
          </cell>
          <cell r="E1250">
            <v>0</v>
          </cell>
          <cell r="F1250">
            <v>0</v>
          </cell>
          <cell r="G1250" t="str">
            <v>N/A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/>
          <cell r="M1250">
            <v>0</v>
          </cell>
          <cell r="N1250" t="str">
            <v>N/A</v>
          </cell>
          <cell r="O1250" t="str">
            <v/>
          </cell>
          <cell r="P1250"/>
          <cell r="Q1250">
            <v>0</v>
          </cell>
        </row>
        <row r="1251">
          <cell r="C1251" t="str">
            <v>Monroe</v>
          </cell>
          <cell r="D1251">
            <v>2007</v>
          </cell>
          <cell r="E1251">
            <v>0</v>
          </cell>
          <cell r="F1251">
            <v>0</v>
          </cell>
          <cell r="G1251" t="str">
            <v>N/A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/>
          <cell r="M1251">
            <v>0</v>
          </cell>
          <cell r="N1251" t="str">
            <v>N/A</v>
          </cell>
          <cell r="O1251" t="str">
            <v/>
          </cell>
          <cell r="P1251"/>
          <cell r="Q1251">
            <v>0</v>
          </cell>
        </row>
        <row r="1252">
          <cell r="C1252" t="str">
            <v>Monson</v>
          </cell>
          <cell r="D1252">
            <v>2007</v>
          </cell>
          <cell r="E1252">
            <v>0</v>
          </cell>
          <cell r="F1252">
            <v>0</v>
          </cell>
          <cell r="G1252" t="str">
            <v>N/A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/>
          <cell r="M1252">
            <v>0</v>
          </cell>
          <cell r="N1252" t="str">
            <v>N/A</v>
          </cell>
          <cell r="O1252" t="str">
            <v/>
          </cell>
          <cell r="P1252"/>
          <cell r="Q1252">
            <v>0</v>
          </cell>
        </row>
        <row r="1253">
          <cell r="C1253" t="str">
            <v>Montague</v>
          </cell>
          <cell r="D1253">
            <v>2007</v>
          </cell>
          <cell r="E1253">
            <v>0</v>
          </cell>
          <cell r="F1253">
            <v>0</v>
          </cell>
          <cell r="G1253" t="str">
            <v>N/A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/>
          <cell r="M1253">
            <v>0</v>
          </cell>
          <cell r="N1253" t="str">
            <v>N/A</v>
          </cell>
          <cell r="O1253" t="str">
            <v/>
          </cell>
          <cell r="P1253"/>
          <cell r="Q1253">
            <v>0</v>
          </cell>
        </row>
        <row r="1254">
          <cell r="C1254" t="str">
            <v>Monterey</v>
          </cell>
          <cell r="D1254">
            <v>2007</v>
          </cell>
          <cell r="E1254">
            <v>0</v>
          </cell>
          <cell r="F1254">
            <v>0</v>
          </cell>
          <cell r="G1254" t="str">
            <v>N/A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/>
          <cell r="M1254">
            <v>0</v>
          </cell>
          <cell r="N1254" t="str">
            <v>N/A</v>
          </cell>
          <cell r="O1254" t="str">
            <v/>
          </cell>
          <cell r="P1254"/>
          <cell r="Q1254">
            <v>0</v>
          </cell>
        </row>
        <row r="1255">
          <cell r="C1255" t="str">
            <v>Montgomery</v>
          </cell>
          <cell r="D1255">
            <v>2007</v>
          </cell>
          <cell r="E1255">
            <v>0</v>
          </cell>
          <cell r="F1255">
            <v>0</v>
          </cell>
          <cell r="G1255" t="str">
            <v>N/A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/>
          <cell r="M1255">
            <v>0</v>
          </cell>
          <cell r="N1255" t="str">
            <v>N/A</v>
          </cell>
          <cell r="O1255" t="str">
            <v/>
          </cell>
          <cell r="P1255"/>
          <cell r="Q1255">
            <v>0</v>
          </cell>
        </row>
        <row r="1256">
          <cell r="C1256" t="str">
            <v>Mount Washington</v>
          </cell>
          <cell r="D1256">
            <v>2007</v>
          </cell>
          <cell r="E1256">
            <v>0</v>
          </cell>
          <cell r="F1256">
            <v>0</v>
          </cell>
          <cell r="G1256" t="str">
            <v>N/A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/>
          <cell r="M1256">
            <v>0</v>
          </cell>
          <cell r="N1256" t="str">
            <v>N/A</v>
          </cell>
          <cell r="O1256" t="str">
            <v/>
          </cell>
          <cell r="P1256"/>
          <cell r="Q1256">
            <v>0</v>
          </cell>
        </row>
        <row r="1257">
          <cell r="C1257" t="str">
            <v>Nahant</v>
          </cell>
          <cell r="D1257">
            <v>2007</v>
          </cell>
          <cell r="E1257">
            <v>3</v>
          </cell>
          <cell r="F1257">
            <v>3</v>
          </cell>
          <cell r="G1257" t="str">
            <v>Yes</v>
          </cell>
          <cell r="H1257">
            <v>149834.54999999999</v>
          </cell>
          <cell r="I1257">
            <v>6995.5</v>
          </cell>
          <cell r="J1257">
            <v>0</v>
          </cell>
          <cell r="K1257">
            <v>142839.04999999999</v>
          </cell>
          <cell r="L1257"/>
          <cell r="M1257">
            <v>142839.04999999999</v>
          </cell>
          <cell r="N1257" t="str">
            <v>FORM SUBMIT</v>
          </cell>
          <cell r="O1257">
            <v>39658</v>
          </cell>
          <cell r="P1257"/>
          <cell r="Q1257">
            <v>142839.04999999999</v>
          </cell>
        </row>
        <row r="1258">
          <cell r="C1258" t="str">
            <v>Nantucket</v>
          </cell>
          <cell r="D1258">
            <v>2007</v>
          </cell>
          <cell r="E1258">
            <v>3</v>
          </cell>
          <cell r="F1258">
            <v>3</v>
          </cell>
          <cell r="G1258" t="str">
            <v>Yes</v>
          </cell>
          <cell r="H1258">
            <v>1460655.41</v>
          </cell>
          <cell r="I1258">
            <v>6636.34</v>
          </cell>
          <cell r="J1258">
            <v>0</v>
          </cell>
          <cell r="K1258">
            <v>1454019.0699999998</v>
          </cell>
          <cell r="L1258"/>
          <cell r="M1258">
            <v>1454019.0699999998</v>
          </cell>
          <cell r="N1258" t="str">
            <v>FORM SUBMIT</v>
          </cell>
          <cell r="O1258">
            <v>39658</v>
          </cell>
          <cell r="P1258"/>
          <cell r="Q1258">
            <v>1454019.0699999998</v>
          </cell>
        </row>
        <row r="1259">
          <cell r="C1259" t="str">
            <v>Natick</v>
          </cell>
          <cell r="D1259">
            <v>2007</v>
          </cell>
          <cell r="E1259">
            <v>0</v>
          </cell>
          <cell r="F1259">
            <v>0</v>
          </cell>
          <cell r="G1259" t="str">
            <v>N/A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/>
          <cell r="M1259">
            <v>0</v>
          </cell>
          <cell r="N1259" t="str">
            <v>N/A</v>
          </cell>
          <cell r="O1259" t="str">
            <v/>
          </cell>
          <cell r="P1259"/>
          <cell r="Q1259">
            <v>0</v>
          </cell>
        </row>
        <row r="1260">
          <cell r="C1260" t="str">
            <v>Needham</v>
          </cell>
          <cell r="D1260">
            <v>2007</v>
          </cell>
          <cell r="E1260">
            <v>2</v>
          </cell>
          <cell r="F1260">
            <v>2</v>
          </cell>
          <cell r="G1260" t="str">
            <v>Yes</v>
          </cell>
          <cell r="H1260">
            <v>1267888.49</v>
          </cell>
          <cell r="I1260">
            <v>14364.45</v>
          </cell>
          <cell r="J1260">
            <v>0</v>
          </cell>
          <cell r="K1260">
            <v>1253524.04</v>
          </cell>
          <cell r="L1260"/>
          <cell r="M1260">
            <v>1253524.04</v>
          </cell>
          <cell r="N1260" t="str">
            <v>FORM SUBMIT</v>
          </cell>
          <cell r="O1260">
            <v>39658</v>
          </cell>
          <cell r="P1260"/>
          <cell r="Q1260">
            <v>1253524.04</v>
          </cell>
        </row>
        <row r="1261">
          <cell r="C1261" t="str">
            <v>New Ashford</v>
          </cell>
          <cell r="D1261">
            <v>2007</v>
          </cell>
          <cell r="E1261">
            <v>0</v>
          </cell>
          <cell r="F1261">
            <v>0</v>
          </cell>
          <cell r="G1261" t="str">
            <v>N/A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/>
          <cell r="M1261">
            <v>0</v>
          </cell>
          <cell r="N1261" t="str">
            <v>N/A</v>
          </cell>
          <cell r="O1261" t="str">
            <v/>
          </cell>
          <cell r="P1261"/>
          <cell r="Q1261">
            <v>0</v>
          </cell>
        </row>
        <row r="1262">
          <cell r="C1262" t="str">
            <v>New Bedford</v>
          </cell>
          <cell r="D1262">
            <v>2007</v>
          </cell>
          <cell r="E1262">
            <v>0</v>
          </cell>
          <cell r="F1262">
            <v>0</v>
          </cell>
          <cell r="G1262" t="str">
            <v>N/A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/>
          <cell r="M1262">
            <v>0</v>
          </cell>
          <cell r="N1262" t="str">
            <v>N/A</v>
          </cell>
          <cell r="O1262" t="str">
            <v/>
          </cell>
          <cell r="P1262"/>
          <cell r="Q1262">
            <v>0</v>
          </cell>
        </row>
        <row r="1263">
          <cell r="C1263" t="str">
            <v>New Braintree</v>
          </cell>
          <cell r="D1263">
            <v>2007</v>
          </cell>
          <cell r="E1263">
            <v>0</v>
          </cell>
          <cell r="F1263">
            <v>0</v>
          </cell>
          <cell r="G1263" t="str">
            <v>N/A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/>
          <cell r="M1263">
            <v>0</v>
          </cell>
          <cell r="N1263" t="str">
            <v>N/A</v>
          </cell>
          <cell r="O1263" t="str">
            <v/>
          </cell>
          <cell r="P1263"/>
          <cell r="Q1263">
            <v>0</v>
          </cell>
        </row>
        <row r="1264">
          <cell r="C1264" t="str">
            <v>New Marlborough</v>
          </cell>
          <cell r="D1264">
            <v>2007</v>
          </cell>
          <cell r="E1264">
            <v>0</v>
          </cell>
          <cell r="F1264">
            <v>0</v>
          </cell>
          <cell r="G1264" t="str">
            <v>N/A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/>
          <cell r="M1264">
            <v>0</v>
          </cell>
          <cell r="N1264" t="str">
            <v>N/A</v>
          </cell>
          <cell r="O1264" t="str">
            <v/>
          </cell>
          <cell r="P1264"/>
          <cell r="Q1264">
            <v>0</v>
          </cell>
        </row>
        <row r="1265">
          <cell r="C1265" t="str">
            <v>New Salem</v>
          </cell>
          <cell r="D1265">
            <v>2007</v>
          </cell>
          <cell r="E1265">
            <v>0</v>
          </cell>
          <cell r="F1265">
            <v>0</v>
          </cell>
          <cell r="G1265" t="str">
            <v>N/A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/>
          <cell r="M1265">
            <v>0</v>
          </cell>
          <cell r="N1265" t="str">
            <v>N/A</v>
          </cell>
          <cell r="O1265" t="str">
            <v/>
          </cell>
          <cell r="P1265"/>
          <cell r="Q1265">
            <v>0</v>
          </cell>
        </row>
        <row r="1266">
          <cell r="C1266" t="str">
            <v>Newbury</v>
          </cell>
          <cell r="D1266">
            <v>2007</v>
          </cell>
          <cell r="E1266">
            <v>0</v>
          </cell>
          <cell r="F1266">
            <v>0</v>
          </cell>
          <cell r="G1266" t="str">
            <v>N/A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/>
          <cell r="M1266">
            <v>0</v>
          </cell>
          <cell r="N1266" t="str">
            <v>N/A</v>
          </cell>
          <cell r="O1266" t="str">
            <v/>
          </cell>
          <cell r="P1266"/>
          <cell r="Q1266">
            <v>0</v>
          </cell>
        </row>
        <row r="1267">
          <cell r="C1267" t="str">
            <v>Newburyport</v>
          </cell>
          <cell r="D1267">
            <v>2007</v>
          </cell>
          <cell r="H1267">
            <v>560351.43999999994</v>
          </cell>
          <cell r="I1267">
            <v>11638.94</v>
          </cell>
          <cell r="J1267">
            <v>0</v>
          </cell>
          <cell r="K1267">
            <v>548712.5</v>
          </cell>
          <cell r="L1267"/>
          <cell r="M1267">
            <v>548712.5</v>
          </cell>
          <cell r="O1267" t="str">
            <v>Manual</v>
          </cell>
          <cell r="P1267"/>
          <cell r="Q1267">
            <v>548712.5</v>
          </cell>
        </row>
        <row r="1268">
          <cell r="C1268" t="str">
            <v>Newton</v>
          </cell>
          <cell r="D1268">
            <v>2007</v>
          </cell>
          <cell r="E1268">
            <v>1</v>
          </cell>
          <cell r="F1268">
            <v>1</v>
          </cell>
          <cell r="G1268" t="str">
            <v>Yes</v>
          </cell>
          <cell r="H1268">
            <v>2052535.35</v>
          </cell>
          <cell r="I1268">
            <v>7429.89</v>
          </cell>
          <cell r="J1268">
            <v>0</v>
          </cell>
          <cell r="K1268">
            <v>2045105.4600000002</v>
          </cell>
          <cell r="L1268"/>
          <cell r="M1268">
            <v>2045105.4600000002</v>
          </cell>
          <cell r="N1268" t="str">
            <v>FORM SUBMIT</v>
          </cell>
          <cell r="O1268">
            <v>39658</v>
          </cell>
          <cell r="P1268"/>
          <cell r="Q1268">
            <v>2045105.4600000002</v>
          </cell>
        </row>
        <row r="1269">
          <cell r="C1269" t="str">
            <v>Norfolk</v>
          </cell>
          <cell r="D1269">
            <v>2007</v>
          </cell>
          <cell r="E1269">
            <v>3</v>
          </cell>
          <cell r="F1269">
            <v>1</v>
          </cell>
          <cell r="G1269" t="str">
            <v>No</v>
          </cell>
          <cell r="H1269">
            <v>442039.22</v>
          </cell>
          <cell r="I1269">
            <v>6715.62</v>
          </cell>
          <cell r="J1269">
            <v>0</v>
          </cell>
          <cell r="K1269">
            <v>435323.6</v>
          </cell>
          <cell r="L1269"/>
          <cell r="M1269">
            <v>435323.6</v>
          </cell>
          <cell r="N1269" t="str">
            <v>FORM SUBMIT</v>
          </cell>
          <cell r="O1269">
            <v>39658</v>
          </cell>
          <cell r="P1269"/>
          <cell r="Q1269">
            <v>435323.6</v>
          </cell>
        </row>
        <row r="1270">
          <cell r="C1270" t="str">
            <v>North Adams</v>
          </cell>
          <cell r="D1270">
            <v>2007</v>
          </cell>
          <cell r="E1270">
            <v>0</v>
          </cell>
          <cell r="F1270">
            <v>0</v>
          </cell>
          <cell r="G1270" t="str">
            <v>N/A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/>
          <cell r="M1270">
            <v>0</v>
          </cell>
          <cell r="N1270" t="str">
            <v>N/A</v>
          </cell>
          <cell r="O1270" t="str">
            <v/>
          </cell>
          <cell r="P1270"/>
          <cell r="Q1270">
            <v>0</v>
          </cell>
        </row>
        <row r="1271">
          <cell r="C1271" t="str">
            <v>North Andover</v>
          </cell>
          <cell r="D1271">
            <v>2007</v>
          </cell>
          <cell r="E1271">
            <v>3</v>
          </cell>
          <cell r="F1271">
            <v>3</v>
          </cell>
          <cell r="G1271" t="str">
            <v>Yes</v>
          </cell>
          <cell r="H1271">
            <v>1193677.83</v>
          </cell>
          <cell r="I1271">
            <v>4044.29</v>
          </cell>
          <cell r="J1271">
            <v>0</v>
          </cell>
          <cell r="K1271">
            <v>1189633.54</v>
          </cell>
          <cell r="L1271"/>
          <cell r="M1271">
            <v>1189633.54</v>
          </cell>
          <cell r="N1271" t="str">
            <v>FORM SUBMIT</v>
          </cell>
          <cell r="O1271">
            <v>39658</v>
          </cell>
          <cell r="P1271"/>
          <cell r="Q1271">
            <v>1189633.54</v>
          </cell>
        </row>
        <row r="1272">
          <cell r="C1272" t="str">
            <v>North Attleborough</v>
          </cell>
          <cell r="D1272">
            <v>2007</v>
          </cell>
          <cell r="E1272">
            <v>0</v>
          </cell>
          <cell r="F1272">
            <v>0</v>
          </cell>
          <cell r="G1272" t="str">
            <v>N/A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/>
          <cell r="M1272">
            <v>0</v>
          </cell>
          <cell r="N1272" t="str">
            <v>N/A</v>
          </cell>
          <cell r="O1272" t="str">
            <v/>
          </cell>
          <cell r="P1272"/>
          <cell r="Q1272">
            <v>0</v>
          </cell>
        </row>
        <row r="1273">
          <cell r="C1273" t="str">
            <v>North Brookfield</v>
          </cell>
          <cell r="D1273">
            <v>2007</v>
          </cell>
          <cell r="E1273">
            <v>0</v>
          </cell>
          <cell r="F1273">
            <v>0</v>
          </cell>
          <cell r="G1273" t="str">
            <v>N/A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/>
          <cell r="M1273">
            <v>0</v>
          </cell>
          <cell r="N1273" t="str">
            <v>N/A</v>
          </cell>
          <cell r="O1273" t="str">
            <v/>
          </cell>
          <cell r="P1273"/>
          <cell r="Q1273">
            <v>0</v>
          </cell>
        </row>
        <row r="1274">
          <cell r="C1274" t="str">
            <v>North Reading</v>
          </cell>
          <cell r="D1274">
            <v>2007</v>
          </cell>
          <cell r="E1274">
            <v>0</v>
          </cell>
          <cell r="F1274">
            <v>0</v>
          </cell>
          <cell r="G1274" t="str">
            <v>N/A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/>
          <cell r="M1274">
            <v>0</v>
          </cell>
          <cell r="N1274" t="str">
            <v>N/A</v>
          </cell>
          <cell r="O1274" t="str">
            <v/>
          </cell>
          <cell r="P1274"/>
          <cell r="Q1274">
            <v>0</v>
          </cell>
        </row>
        <row r="1275">
          <cell r="C1275" t="str">
            <v>Northampton</v>
          </cell>
          <cell r="D1275">
            <v>2007</v>
          </cell>
          <cell r="E1275">
            <v>3</v>
          </cell>
          <cell r="F1275">
            <v>3</v>
          </cell>
          <cell r="G1275" t="str">
            <v>Yes</v>
          </cell>
          <cell r="H1275">
            <v>732117.01</v>
          </cell>
          <cell r="I1275">
            <v>17901.560000000001</v>
          </cell>
          <cell r="J1275">
            <v>0</v>
          </cell>
          <cell r="K1275">
            <v>714215.45</v>
          </cell>
          <cell r="L1275"/>
          <cell r="M1275">
            <v>714215.45</v>
          </cell>
          <cell r="N1275" t="str">
            <v>FORM SUBMIT</v>
          </cell>
          <cell r="O1275">
            <v>39658</v>
          </cell>
          <cell r="P1275"/>
          <cell r="Q1275">
            <v>714215.45</v>
          </cell>
        </row>
        <row r="1276">
          <cell r="C1276" t="str">
            <v>Northborough</v>
          </cell>
          <cell r="D1276">
            <v>2007</v>
          </cell>
          <cell r="E1276">
            <v>1.5</v>
          </cell>
          <cell r="F1276">
            <v>1.5</v>
          </cell>
          <cell r="G1276" t="str">
            <v>Yes</v>
          </cell>
          <cell r="H1276">
            <v>359673.83</v>
          </cell>
          <cell r="I1276">
            <v>6537.69</v>
          </cell>
          <cell r="J1276">
            <v>0</v>
          </cell>
          <cell r="K1276">
            <v>353136.14</v>
          </cell>
          <cell r="L1276"/>
          <cell r="M1276">
            <v>353136.14</v>
          </cell>
          <cell r="N1276" t="str">
            <v>FORM SUBMIT</v>
          </cell>
          <cell r="O1276">
            <v>39658</v>
          </cell>
          <cell r="P1276"/>
          <cell r="Q1276">
            <v>353136.14</v>
          </cell>
        </row>
        <row r="1277">
          <cell r="C1277" t="str">
            <v>Northbridge</v>
          </cell>
          <cell r="D1277">
            <v>2007</v>
          </cell>
          <cell r="E1277">
            <v>0</v>
          </cell>
          <cell r="F1277">
            <v>0</v>
          </cell>
          <cell r="G1277" t="str">
            <v>N/A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/>
          <cell r="M1277">
            <v>0</v>
          </cell>
          <cell r="N1277" t="str">
            <v>N/A</v>
          </cell>
          <cell r="O1277" t="str">
            <v/>
          </cell>
          <cell r="P1277"/>
          <cell r="Q1277">
            <v>0</v>
          </cell>
        </row>
        <row r="1278">
          <cell r="C1278" t="str">
            <v>Northfield</v>
          </cell>
          <cell r="D1278">
            <v>2007</v>
          </cell>
          <cell r="E1278">
            <v>0</v>
          </cell>
          <cell r="F1278">
            <v>0</v>
          </cell>
          <cell r="G1278" t="str">
            <v>N/A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/>
          <cell r="M1278">
            <v>0</v>
          </cell>
          <cell r="N1278" t="str">
            <v>N/A</v>
          </cell>
          <cell r="O1278" t="str">
            <v/>
          </cell>
          <cell r="P1278"/>
          <cell r="Q1278">
            <v>0</v>
          </cell>
        </row>
        <row r="1279">
          <cell r="C1279" t="str">
            <v>Norton</v>
          </cell>
          <cell r="D1279">
            <v>2007</v>
          </cell>
          <cell r="E1279">
            <v>0</v>
          </cell>
          <cell r="F1279">
            <v>0</v>
          </cell>
          <cell r="G1279" t="str">
            <v>N/A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/>
          <cell r="M1279">
            <v>0</v>
          </cell>
          <cell r="N1279" t="str">
            <v>N/A</v>
          </cell>
          <cell r="O1279" t="str">
            <v/>
          </cell>
          <cell r="P1279"/>
          <cell r="Q1279">
            <v>0</v>
          </cell>
        </row>
        <row r="1280">
          <cell r="C1280" t="str">
            <v>Norwell</v>
          </cell>
          <cell r="D1280">
            <v>2007</v>
          </cell>
          <cell r="E1280">
            <v>3</v>
          </cell>
          <cell r="F1280">
            <v>3</v>
          </cell>
          <cell r="G1280" t="str">
            <v>Yes</v>
          </cell>
          <cell r="H1280">
            <v>676719.26</v>
          </cell>
          <cell r="I1280">
            <v>1985.42</v>
          </cell>
          <cell r="J1280">
            <v>0</v>
          </cell>
          <cell r="K1280">
            <v>674733.84</v>
          </cell>
          <cell r="L1280"/>
          <cell r="M1280">
            <v>674733.84</v>
          </cell>
          <cell r="N1280" t="str">
            <v>FORM SUBMIT</v>
          </cell>
          <cell r="O1280">
            <v>39658</v>
          </cell>
          <cell r="P1280"/>
          <cell r="Q1280">
            <v>674733.84</v>
          </cell>
        </row>
        <row r="1281">
          <cell r="C1281" t="str">
            <v>Norwood</v>
          </cell>
          <cell r="D1281">
            <v>2007</v>
          </cell>
          <cell r="E1281">
            <v>0</v>
          </cell>
          <cell r="F1281">
            <v>0</v>
          </cell>
          <cell r="G1281" t="str">
            <v>N/A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/>
          <cell r="M1281">
            <v>0</v>
          </cell>
          <cell r="N1281" t="str">
            <v>N/A</v>
          </cell>
          <cell r="O1281" t="str">
            <v/>
          </cell>
          <cell r="P1281"/>
          <cell r="Q1281">
            <v>0</v>
          </cell>
        </row>
        <row r="1282">
          <cell r="C1282" t="str">
            <v>Oak Bluffs</v>
          </cell>
          <cell r="D1282">
            <v>2007</v>
          </cell>
          <cell r="E1282">
            <v>3</v>
          </cell>
          <cell r="F1282">
            <v>3</v>
          </cell>
          <cell r="G1282" t="str">
            <v>Yes</v>
          </cell>
          <cell r="H1282">
            <v>390110.8</v>
          </cell>
          <cell r="I1282">
            <v>3326.1</v>
          </cell>
          <cell r="J1282">
            <v>0</v>
          </cell>
          <cell r="K1282">
            <v>386784.7</v>
          </cell>
          <cell r="L1282"/>
          <cell r="M1282">
            <v>386784.7</v>
          </cell>
          <cell r="N1282" t="str">
            <v>FORM SUBMIT</v>
          </cell>
          <cell r="O1282">
            <v>39658</v>
          </cell>
          <cell r="P1282"/>
          <cell r="Q1282">
            <v>386784.7</v>
          </cell>
        </row>
        <row r="1283">
          <cell r="C1283" t="str">
            <v>Oakham</v>
          </cell>
          <cell r="D1283">
            <v>2007</v>
          </cell>
          <cell r="E1283">
            <v>0</v>
          </cell>
          <cell r="F1283">
            <v>0</v>
          </cell>
          <cell r="G1283" t="str">
            <v>N/A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/>
          <cell r="M1283">
            <v>0</v>
          </cell>
          <cell r="N1283" t="str">
            <v>N/A</v>
          </cell>
          <cell r="O1283" t="str">
            <v/>
          </cell>
          <cell r="P1283"/>
          <cell r="Q1283">
            <v>0</v>
          </cell>
        </row>
        <row r="1284">
          <cell r="C1284" t="str">
            <v>Orange</v>
          </cell>
          <cell r="D1284">
            <v>2007</v>
          </cell>
          <cell r="E1284">
            <v>0</v>
          </cell>
          <cell r="F1284">
            <v>0</v>
          </cell>
          <cell r="G1284" t="str">
            <v>N/A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/>
          <cell r="M1284">
            <v>0</v>
          </cell>
          <cell r="N1284" t="str">
            <v>N/A</v>
          </cell>
          <cell r="O1284" t="str">
            <v/>
          </cell>
          <cell r="P1284"/>
          <cell r="Q1284">
            <v>0</v>
          </cell>
        </row>
        <row r="1285">
          <cell r="C1285" t="str">
            <v>Orleans</v>
          </cell>
          <cell r="D1285">
            <v>2007</v>
          </cell>
          <cell r="E1285">
            <v>3</v>
          </cell>
          <cell r="F1285">
            <v>3</v>
          </cell>
          <cell r="G1285" t="str">
            <v>Yes</v>
          </cell>
          <cell r="H1285">
            <v>489195.37</v>
          </cell>
          <cell r="I1285">
            <v>2802.64</v>
          </cell>
          <cell r="J1285">
            <v>0</v>
          </cell>
          <cell r="K1285">
            <v>486392.73</v>
          </cell>
          <cell r="L1285"/>
          <cell r="M1285">
            <v>486392.73</v>
          </cell>
          <cell r="N1285" t="str">
            <v>FORM SUBMIT</v>
          </cell>
          <cell r="O1285">
            <v>39658</v>
          </cell>
          <cell r="P1285"/>
          <cell r="Q1285">
            <v>486392.73</v>
          </cell>
        </row>
        <row r="1286">
          <cell r="C1286" t="str">
            <v>Otis</v>
          </cell>
          <cell r="D1286">
            <v>2007</v>
          </cell>
          <cell r="E1286">
            <v>0</v>
          </cell>
          <cell r="F1286">
            <v>0</v>
          </cell>
          <cell r="G1286" t="str">
            <v>N/A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/>
          <cell r="M1286">
            <v>0</v>
          </cell>
          <cell r="N1286" t="str">
            <v>N/A</v>
          </cell>
          <cell r="O1286" t="str">
            <v/>
          </cell>
          <cell r="P1286"/>
          <cell r="Q1286">
            <v>0</v>
          </cell>
        </row>
        <row r="1287">
          <cell r="C1287" t="str">
            <v>Oxford</v>
          </cell>
          <cell r="D1287">
            <v>2007</v>
          </cell>
          <cell r="E1287">
            <v>0</v>
          </cell>
          <cell r="F1287">
            <v>0</v>
          </cell>
          <cell r="G1287" t="str">
            <v>N/A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/>
          <cell r="M1287">
            <v>0</v>
          </cell>
          <cell r="N1287" t="str">
            <v>N/A</v>
          </cell>
          <cell r="O1287" t="str">
            <v/>
          </cell>
          <cell r="P1287"/>
          <cell r="Q1287">
            <v>0</v>
          </cell>
        </row>
        <row r="1288">
          <cell r="C1288" t="str">
            <v>Palmer</v>
          </cell>
          <cell r="D1288">
            <v>2007</v>
          </cell>
          <cell r="E1288">
            <v>0</v>
          </cell>
          <cell r="F1288">
            <v>0</v>
          </cell>
          <cell r="G1288" t="str">
            <v>N/A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/>
          <cell r="M1288">
            <v>0</v>
          </cell>
          <cell r="N1288" t="str">
            <v>N/A</v>
          </cell>
          <cell r="O1288" t="str">
            <v/>
          </cell>
          <cell r="P1288"/>
          <cell r="Q1288">
            <v>0</v>
          </cell>
        </row>
        <row r="1289">
          <cell r="C1289" t="str">
            <v>Paxton</v>
          </cell>
          <cell r="D1289">
            <v>2007</v>
          </cell>
          <cell r="E1289">
            <v>0</v>
          </cell>
          <cell r="F1289">
            <v>0</v>
          </cell>
          <cell r="G1289" t="str">
            <v>N/A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/>
          <cell r="M1289">
            <v>0</v>
          </cell>
          <cell r="N1289" t="str">
            <v>N/A</v>
          </cell>
          <cell r="O1289" t="str">
            <v/>
          </cell>
          <cell r="P1289"/>
          <cell r="Q1289">
            <v>0</v>
          </cell>
        </row>
        <row r="1290">
          <cell r="C1290" t="str">
            <v>Peabody</v>
          </cell>
          <cell r="D1290">
            <v>2007</v>
          </cell>
          <cell r="E1290">
            <v>1</v>
          </cell>
          <cell r="F1290">
            <v>1</v>
          </cell>
          <cell r="G1290" t="str">
            <v>Yes</v>
          </cell>
          <cell r="H1290">
            <v>589010.98</v>
          </cell>
          <cell r="I1290">
            <v>6900.51</v>
          </cell>
          <cell r="J1290">
            <v>0</v>
          </cell>
          <cell r="K1290">
            <v>582110.47</v>
          </cell>
          <cell r="L1290"/>
          <cell r="M1290">
            <v>582110.47</v>
          </cell>
          <cell r="N1290" t="str">
            <v>FORM SUBMIT</v>
          </cell>
          <cell r="O1290">
            <v>39658</v>
          </cell>
          <cell r="P1290"/>
          <cell r="Q1290">
            <v>582110.47</v>
          </cell>
        </row>
        <row r="1291">
          <cell r="C1291" t="str">
            <v>Pelham</v>
          </cell>
          <cell r="D1291">
            <v>2007</v>
          </cell>
          <cell r="E1291">
            <v>0</v>
          </cell>
          <cell r="F1291">
            <v>0</v>
          </cell>
          <cell r="G1291" t="str">
            <v>N/A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/>
          <cell r="M1291">
            <v>0</v>
          </cell>
          <cell r="N1291" t="str">
            <v>N/A</v>
          </cell>
          <cell r="O1291" t="str">
            <v/>
          </cell>
          <cell r="P1291"/>
          <cell r="Q1291">
            <v>0</v>
          </cell>
        </row>
        <row r="1292">
          <cell r="C1292" t="str">
            <v>Pembroke</v>
          </cell>
          <cell r="D1292">
            <v>2007</v>
          </cell>
          <cell r="E1292">
            <v>0</v>
          </cell>
          <cell r="F1292">
            <v>0</v>
          </cell>
          <cell r="G1292" t="str">
            <v>N/A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/>
          <cell r="M1292">
            <v>0</v>
          </cell>
          <cell r="N1292" t="str">
            <v>N/A</v>
          </cell>
          <cell r="O1292" t="str">
            <v/>
          </cell>
          <cell r="P1292"/>
          <cell r="Q1292">
            <v>0</v>
          </cell>
        </row>
        <row r="1293">
          <cell r="C1293" t="str">
            <v>Pepperell</v>
          </cell>
          <cell r="D1293">
            <v>2007</v>
          </cell>
          <cell r="E1293">
            <v>0</v>
          </cell>
          <cell r="F1293">
            <v>0</v>
          </cell>
          <cell r="G1293" t="str">
            <v>N/A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/>
          <cell r="M1293">
            <v>0</v>
          </cell>
          <cell r="N1293" t="str">
            <v>N/A</v>
          </cell>
          <cell r="O1293" t="str">
            <v/>
          </cell>
          <cell r="P1293"/>
          <cell r="Q1293">
            <v>0</v>
          </cell>
        </row>
        <row r="1294">
          <cell r="C1294" t="str">
            <v>Peru</v>
          </cell>
          <cell r="D1294">
            <v>2007</v>
          </cell>
          <cell r="E1294">
            <v>0</v>
          </cell>
          <cell r="F1294">
            <v>0</v>
          </cell>
          <cell r="G1294" t="str">
            <v>N/A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/>
          <cell r="M1294">
            <v>0</v>
          </cell>
          <cell r="N1294" t="str">
            <v>N/A</v>
          </cell>
          <cell r="O1294" t="str">
            <v/>
          </cell>
          <cell r="P1294"/>
          <cell r="Q1294">
            <v>0</v>
          </cell>
        </row>
        <row r="1295">
          <cell r="C1295" t="str">
            <v>Petersham</v>
          </cell>
          <cell r="D1295">
            <v>2007</v>
          </cell>
          <cell r="E1295">
            <v>0</v>
          </cell>
          <cell r="F1295">
            <v>0</v>
          </cell>
          <cell r="G1295" t="str">
            <v>N/A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/>
          <cell r="M1295">
            <v>0</v>
          </cell>
          <cell r="N1295" t="str">
            <v>N/A</v>
          </cell>
          <cell r="O1295" t="str">
            <v/>
          </cell>
          <cell r="P1295"/>
          <cell r="Q1295">
            <v>0</v>
          </cell>
        </row>
        <row r="1296">
          <cell r="C1296" t="str">
            <v>Phillipston</v>
          </cell>
          <cell r="D1296">
            <v>2007</v>
          </cell>
          <cell r="E1296">
            <v>0</v>
          </cell>
          <cell r="F1296">
            <v>0</v>
          </cell>
          <cell r="G1296" t="str">
            <v>N/A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/>
          <cell r="M1296">
            <v>0</v>
          </cell>
          <cell r="N1296" t="str">
            <v>N/A</v>
          </cell>
          <cell r="O1296" t="str">
            <v/>
          </cell>
          <cell r="P1296"/>
          <cell r="Q1296">
            <v>0</v>
          </cell>
        </row>
        <row r="1297">
          <cell r="C1297" t="str">
            <v>Pittsfield</v>
          </cell>
          <cell r="D1297">
            <v>2007</v>
          </cell>
          <cell r="E1297">
            <v>0</v>
          </cell>
          <cell r="F1297">
            <v>0</v>
          </cell>
          <cell r="G1297" t="str">
            <v>N/A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/>
          <cell r="M1297">
            <v>0</v>
          </cell>
          <cell r="N1297" t="str">
            <v>N/A</v>
          </cell>
          <cell r="O1297" t="str">
            <v/>
          </cell>
          <cell r="P1297"/>
          <cell r="Q1297">
            <v>0</v>
          </cell>
        </row>
        <row r="1298">
          <cell r="C1298" t="str">
            <v>Plainfield</v>
          </cell>
          <cell r="D1298">
            <v>2007</v>
          </cell>
          <cell r="E1298">
            <v>0</v>
          </cell>
          <cell r="F1298">
            <v>0</v>
          </cell>
          <cell r="G1298" t="str">
            <v>N/A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/>
          <cell r="M1298">
            <v>0</v>
          </cell>
          <cell r="N1298" t="str">
            <v>N/A</v>
          </cell>
          <cell r="O1298" t="str">
            <v/>
          </cell>
          <cell r="P1298"/>
          <cell r="Q1298">
            <v>0</v>
          </cell>
        </row>
        <row r="1299">
          <cell r="C1299" t="str">
            <v>Plainville</v>
          </cell>
          <cell r="D1299">
            <v>2007</v>
          </cell>
          <cell r="E1299">
            <v>0</v>
          </cell>
          <cell r="F1299">
            <v>0</v>
          </cell>
          <cell r="G1299" t="str">
            <v>N/A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/>
          <cell r="M1299">
            <v>0</v>
          </cell>
          <cell r="N1299" t="str">
            <v>N/A</v>
          </cell>
          <cell r="O1299" t="str">
            <v/>
          </cell>
          <cell r="P1299"/>
          <cell r="Q1299">
            <v>0</v>
          </cell>
        </row>
        <row r="1300">
          <cell r="C1300" t="str">
            <v>Plymouth</v>
          </cell>
          <cell r="D1300">
            <v>2007</v>
          </cell>
          <cell r="E1300">
            <v>1.5</v>
          </cell>
          <cell r="F1300">
            <v>1.5</v>
          </cell>
          <cell r="G1300" t="str">
            <v>Yes</v>
          </cell>
          <cell r="H1300">
            <v>1266145.3</v>
          </cell>
          <cell r="I1300">
            <v>7193</v>
          </cell>
          <cell r="J1300">
            <v>0</v>
          </cell>
          <cell r="K1300">
            <v>1258952.3</v>
          </cell>
          <cell r="L1300"/>
          <cell r="M1300">
            <v>1258952.3</v>
          </cell>
          <cell r="N1300" t="str">
            <v>FORM SUBMIT</v>
          </cell>
          <cell r="O1300">
            <v>39658</v>
          </cell>
          <cell r="P1300"/>
          <cell r="Q1300">
            <v>1258952.3</v>
          </cell>
        </row>
        <row r="1301">
          <cell r="C1301" t="str">
            <v>Plympton</v>
          </cell>
          <cell r="D1301">
            <v>2007</v>
          </cell>
          <cell r="E1301">
            <v>0</v>
          </cell>
          <cell r="F1301">
            <v>0</v>
          </cell>
          <cell r="G1301" t="str">
            <v>N/A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/>
          <cell r="M1301">
            <v>0</v>
          </cell>
          <cell r="N1301" t="str">
            <v>N/A</v>
          </cell>
          <cell r="O1301" t="str">
            <v/>
          </cell>
          <cell r="P1301"/>
          <cell r="Q1301">
            <v>0</v>
          </cell>
        </row>
        <row r="1302">
          <cell r="C1302" t="str">
            <v>Princeton</v>
          </cell>
          <cell r="D1302">
            <v>2007</v>
          </cell>
          <cell r="E1302">
            <v>0</v>
          </cell>
          <cell r="F1302">
            <v>0</v>
          </cell>
          <cell r="G1302" t="str">
            <v>N/A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/>
          <cell r="M1302">
            <v>0</v>
          </cell>
          <cell r="N1302" t="str">
            <v>N/A</v>
          </cell>
          <cell r="O1302" t="str">
            <v/>
          </cell>
          <cell r="P1302"/>
          <cell r="Q1302">
            <v>0</v>
          </cell>
        </row>
        <row r="1303">
          <cell r="C1303" t="str">
            <v>Provincetown</v>
          </cell>
          <cell r="D1303">
            <v>2007</v>
          </cell>
          <cell r="E1303">
            <v>3</v>
          </cell>
          <cell r="F1303">
            <v>3</v>
          </cell>
          <cell r="G1303" t="str">
            <v>Yes</v>
          </cell>
          <cell r="H1303">
            <v>330891.33</v>
          </cell>
          <cell r="I1303">
            <v>4878.4799999999996</v>
          </cell>
          <cell r="J1303">
            <v>0</v>
          </cell>
          <cell r="K1303">
            <v>326012.85000000003</v>
          </cell>
          <cell r="L1303"/>
          <cell r="M1303">
            <v>326012.85000000003</v>
          </cell>
          <cell r="N1303" t="str">
            <v>FORM SUBMIT</v>
          </cell>
          <cell r="O1303">
            <v>39658</v>
          </cell>
          <cell r="P1303"/>
          <cell r="Q1303">
            <v>326012.85000000003</v>
          </cell>
        </row>
        <row r="1304">
          <cell r="C1304" t="str">
            <v>Quincy</v>
          </cell>
          <cell r="D1304">
            <v>2007</v>
          </cell>
          <cell r="E1304">
            <v>1</v>
          </cell>
          <cell r="F1304">
            <v>1</v>
          </cell>
          <cell r="G1304" t="str">
            <v>Yes</v>
          </cell>
          <cell r="H1304">
            <v>1151214.18</v>
          </cell>
          <cell r="I1304">
            <v>28453.5</v>
          </cell>
          <cell r="J1304">
            <v>0</v>
          </cell>
          <cell r="K1304">
            <v>1122760.68</v>
          </cell>
          <cell r="L1304"/>
          <cell r="M1304">
            <v>1122760.68</v>
          </cell>
          <cell r="N1304" t="str">
            <v>FORM SUBMIT</v>
          </cell>
          <cell r="O1304">
            <v>39658</v>
          </cell>
          <cell r="P1304"/>
          <cell r="Q1304">
            <v>1122760.68</v>
          </cell>
        </row>
        <row r="1305">
          <cell r="C1305" t="str">
            <v>Randolph</v>
          </cell>
          <cell r="D1305">
            <v>2007</v>
          </cell>
          <cell r="E1305">
            <v>2</v>
          </cell>
          <cell r="F1305">
            <v>2</v>
          </cell>
          <cell r="G1305" t="str">
            <v>Yes</v>
          </cell>
          <cell r="H1305">
            <v>531555.63</v>
          </cell>
          <cell r="I1305">
            <v>9319.17</v>
          </cell>
          <cell r="J1305">
            <v>0</v>
          </cell>
          <cell r="K1305">
            <v>522236.46</v>
          </cell>
          <cell r="L1305"/>
          <cell r="M1305">
            <v>522236.46</v>
          </cell>
          <cell r="N1305" t="str">
            <v>FORM SUBMIT</v>
          </cell>
          <cell r="O1305">
            <v>39658</v>
          </cell>
          <cell r="P1305"/>
          <cell r="Q1305">
            <v>522236.46</v>
          </cell>
        </row>
        <row r="1306">
          <cell r="C1306" t="str">
            <v>Raynham</v>
          </cell>
          <cell r="D1306">
            <v>2007</v>
          </cell>
          <cell r="E1306">
            <v>0</v>
          </cell>
          <cell r="F1306">
            <v>0</v>
          </cell>
          <cell r="G1306" t="str">
            <v>N/A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/>
          <cell r="M1306">
            <v>0</v>
          </cell>
          <cell r="N1306" t="str">
            <v>N/A</v>
          </cell>
          <cell r="O1306" t="str">
            <v/>
          </cell>
          <cell r="P1306"/>
          <cell r="Q1306">
            <v>0</v>
          </cell>
        </row>
        <row r="1307">
          <cell r="C1307" t="str">
            <v>Reading</v>
          </cell>
          <cell r="D1307">
            <v>2007</v>
          </cell>
          <cell r="E1307">
            <v>0</v>
          </cell>
          <cell r="F1307">
            <v>0</v>
          </cell>
          <cell r="G1307" t="str">
            <v>N/A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/>
          <cell r="M1307">
            <v>0</v>
          </cell>
          <cell r="N1307" t="str">
            <v>N/A</v>
          </cell>
          <cell r="O1307" t="str">
            <v/>
          </cell>
          <cell r="P1307"/>
          <cell r="Q1307">
            <v>0</v>
          </cell>
        </row>
        <row r="1308">
          <cell r="C1308" t="str">
            <v>Rehoboth</v>
          </cell>
          <cell r="D1308">
            <v>2007</v>
          </cell>
          <cell r="E1308">
            <v>0</v>
          </cell>
          <cell r="F1308">
            <v>0</v>
          </cell>
          <cell r="G1308" t="str">
            <v>N/A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/>
          <cell r="M1308">
            <v>0</v>
          </cell>
          <cell r="N1308" t="str">
            <v>N/A</v>
          </cell>
          <cell r="O1308" t="str">
            <v/>
          </cell>
          <cell r="P1308"/>
          <cell r="Q1308">
            <v>0</v>
          </cell>
        </row>
        <row r="1309">
          <cell r="C1309" t="str">
            <v>Revere</v>
          </cell>
          <cell r="D1309">
            <v>2007</v>
          </cell>
          <cell r="E1309">
            <v>0</v>
          </cell>
          <cell r="F1309">
            <v>0</v>
          </cell>
          <cell r="G1309" t="str">
            <v>N/A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/>
          <cell r="M1309">
            <v>0</v>
          </cell>
          <cell r="N1309" t="str">
            <v>N/A</v>
          </cell>
          <cell r="O1309" t="str">
            <v/>
          </cell>
          <cell r="P1309"/>
          <cell r="Q1309">
            <v>0</v>
          </cell>
        </row>
        <row r="1310">
          <cell r="C1310" t="str">
            <v>Richmond</v>
          </cell>
          <cell r="D1310">
            <v>2007</v>
          </cell>
          <cell r="E1310">
            <v>0</v>
          </cell>
          <cell r="F1310">
            <v>0</v>
          </cell>
          <cell r="G1310" t="str">
            <v>N/A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/>
          <cell r="M1310">
            <v>0</v>
          </cell>
          <cell r="N1310" t="str">
            <v>N/A</v>
          </cell>
          <cell r="O1310" t="str">
            <v/>
          </cell>
          <cell r="P1310"/>
          <cell r="Q1310">
            <v>0</v>
          </cell>
        </row>
        <row r="1311">
          <cell r="C1311" t="str">
            <v>Rochester</v>
          </cell>
          <cell r="D1311">
            <v>2007</v>
          </cell>
          <cell r="E1311">
            <v>0</v>
          </cell>
          <cell r="F1311">
            <v>0</v>
          </cell>
          <cell r="G1311" t="str">
            <v>N/A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/>
          <cell r="M1311">
            <v>0</v>
          </cell>
          <cell r="N1311" t="str">
            <v>N/A</v>
          </cell>
          <cell r="O1311" t="str">
            <v/>
          </cell>
          <cell r="P1311"/>
          <cell r="Q1311">
            <v>0</v>
          </cell>
        </row>
        <row r="1312">
          <cell r="C1312" t="str">
            <v>Rockland</v>
          </cell>
          <cell r="D1312">
            <v>2007</v>
          </cell>
          <cell r="E1312">
            <v>0</v>
          </cell>
          <cell r="F1312">
            <v>0</v>
          </cell>
          <cell r="G1312" t="str">
            <v>N/A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/>
          <cell r="M1312">
            <v>0</v>
          </cell>
          <cell r="N1312" t="str">
            <v>N/A</v>
          </cell>
          <cell r="O1312" t="str">
            <v/>
          </cell>
          <cell r="P1312"/>
          <cell r="Q1312">
            <v>0</v>
          </cell>
        </row>
        <row r="1313">
          <cell r="C1313" t="str">
            <v>Rockport</v>
          </cell>
          <cell r="D1313">
            <v>2007</v>
          </cell>
          <cell r="E1313">
            <v>3</v>
          </cell>
          <cell r="F1313">
            <v>3</v>
          </cell>
          <cell r="G1313" t="str">
            <v>Yes</v>
          </cell>
          <cell r="H1313">
            <v>364982.5</v>
          </cell>
          <cell r="I1313">
            <v>45896.02</v>
          </cell>
          <cell r="J1313">
            <v>0</v>
          </cell>
          <cell r="K1313">
            <v>319086.48</v>
          </cell>
          <cell r="L1313"/>
          <cell r="M1313">
            <v>319086.48</v>
          </cell>
          <cell r="N1313" t="str">
            <v>FORM SUBMIT</v>
          </cell>
          <cell r="O1313">
            <v>39658</v>
          </cell>
          <cell r="P1313"/>
          <cell r="Q1313">
            <v>319086.48</v>
          </cell>
        </row>
        <row r="1314">
          <cell r="C1314" t="str">
            <v>Rowe</v>
          </cell>
          <cell r="D1314">
            <v>2007</v>
          </cell>
          <cell r="E1314">
            <v>0</v>
          </cell>
          <cell r="F1314">
            <v>0</v>
          </cell>
          <cell r="G1314" t="str">
            <v>N/A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/>
          <cell r="M1314">
            <v>0</v>
          </cell>
          <cell r="N1314" t="str">
            <v>N/A</v>
          </cell>
          <cell r="O1314" t="str">
            <v/>
          </cell>
          <cell r="P1314"/>
          <cell r="Q1314">
            <v>0</v>
          </cell>
        </row>
        <row r="1315">
          <cell r="C1315" t="str">
            <v>Rowley</v>
          </cell>
          <cell r="D1315">
            <v>2007</v>
          </cell>
          <cell r="E1315">
            <v>3</v>
          </cell>
          <cell r="F1315">
            <v>3</v>
          </cell>
          <cell r="G1315" t="str">
            <v>Yes</v>
          </cell>
          <cell r="H1315">
            <v>270164.64</v>
          </cell>
          <cell r="I1315">
            <v>5190.37</v>
          </cell>
          <cell r="J1315">
            <v>0</v>
          </cell>
          <cell r="K1315">
            <v>264974.27</v>
          </cell>
          <cell r="L1315"/>
          <cell r="M1315">
            <v>264974.27</v>
          </cell>
          <cell r="N1315" t="str">
            <v>FORM SUBMIT</v>
          </cell>
          <cell r="O1315">
            <v>39658</v>
          </cell>
          <cell r="P1315"/>
          <cell r="Q1315">
            <v>264974.27</v>
          </cell>
        </row>
        <row r="1316">
          <cell r="C1316" t="str">
            <v>Royalston</v>
          </cell>
          <cell r="D1316">
            <v>2007</v>
          </cell>
          <cell r="E1316">
            <v>0</v>
          </cell>
          <cell r="F1316">
            <v>0</v>
          </cell>
          <cell r="G1316" t="str">
            <v>N/A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/>
          <cell r="M1316">
            <v>0</v>
          </cell>
          <cell r="N1316" t="str">
            <v>N/A</v>
          </cell>
          <cell r="O1316" t="str">
            <v/>
          </cell>
          <cell r="P1316"/>
          <cell r="Q1316">
            <v>0</v>
          </cell>
        </row>
        <row r="1317">
          <cell r="C1317" t="str">
            <v>Russell</v>
          </cell>
          <cell r="D1317">
            <v>2007</v>
          </cell>
          <cell r="E1317">
            <v>0</v>
          </cell>
          <cell r="F1317">
            <v>0</v>
          </cell>
          <cell r="G1317" t="str">
            <v>N/A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/>
          <cell r="M1317">
            <v>0</v>
          </cell>
          <cell r="N1317" t="str">
            <v>N/A</v>
          </cell>
          <cell r="O1317" t="str">
            <v/>
          </cell>
          <cell r="P1317"/>
          <cell r="Q1317">
            <v>0</v>
          </cell>
        </row>
        <row r="1318">
          <cell r="C1318" t="str">
            <v>Rutland</v>
          </cell>
          <cell r="D1318">
            <v>2007</v>
          </cell>
          <cell r="E1318">
            <v>0</v>
          </cell>
          <cell r="F1318">
            <v>0</v>
          </cell>
          <cell r="G1318" t="str">
            <v>N/A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/>
          <cell r="M1318">
            <v>0</v>
          </cell>
          <cell r="N1318" t="str">
            <v>N/A</v>
          </cell>
          <cell r="O1318" t="str">
            <v/>
          </cell>
          <cell r="P1318"/>
          <cell r="Q1318">
            <v>0</v>
          </cell>
        </row>
        <row r="1319">
          <cell r="C1319" t="str">
            <v>Salem</v>
          </cell>
          <cell r="D1319">
            <v>2007</v>
          </cell>
          <cell r="E1319">
            <v>0</v>
          </cell>
          <cell r="F1319">
            <v>0</v>
          </cell>
          <cell r="G1319" t="str">
            <v>N/A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/>
          <cell r="M1319">
            <v>0</v>
          </cell>
          <cell r="N1319" t="str">
            <v>N/A</v>
          </cell>
          <cell r="O1319" t="str">
            <v/>
          </cell>
          <cell r="P1319"/>
          <cell r="Q1319">
            <v>0</v>
          </cell>
        </row>
        <row r="1320">
          <cell r="C1320" t="str">
            <v>Salisbury</v>
          </cell>
          <cell r="D1320">
            <v>2007</v>
          </cell>
          <cell r="E1320">
            <v>0</v>
          </cell>
          <cell r="F1320">
            <v>0</v>
          </cell>
          <cell r="G1320" t="str">
            <v>N/A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/>
          <cell r="M1320">
            <v>0</v>
          </cell>
          <cell r="N1320" t="str">
            <v>N/A</v>
          </cell>
          <cell r="O1320" t="str">
            <v/>
          </cell>
          <cell r="P1320"/>
          <cell r="Q1320">
            <v>0</v>
          </cell>
        </row>
        <row r="1321">
          <cell r="C1321" t="str">
            <v>Sandisfield</v>
          </cell>
          <cell r="D1321">
            <v>2007</v>
          </cell>
          <cell r="E1321">
            <v>0</v>
          </cell>
          <cell r="F1321">
            <v>0</v>
          </cell>
          <cell r="G1321" t="str">
            <v>N/A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/>
          <cell r="M1321">
            <v>0</v>
          </cell>
          <cell r="N1321" t="str">
            <v>N/A</v>
          </cell>
          <cell r="O1321" t="str">
            <v/>
          </cell>
          <cell r="P1321"/>
          <cell r="Q1321">
            <v>0</v>
          </cell>
        </row>
        <row r="1322">
          <cell r="C1322" t="str">
            <v>Sandwich</v>
          </cell>
          <cell r="D1322">
            <v>2007</v>
          </cell>
          <cell r="E1322">
            <v>3</v>
          </cell>
          <cell r="F1322">
            <v>3</v>
          </cell>
          <cell r="G1322" t="str">
            <v>Yes</v>
          </cell>
          <cell r="H1322">
            <v>1183185.3400000001</v>
          </cell>
          <cell r="I1322">
            <v>6426.25</v>
          </cell>
          <cell r="J1322">
            <v>0</v>
          </cell>
          <cell r="K1322">
            <v>1176759.0900000001</v>
          </cell>
          <cell r="L1322"/>
          <cell r="M1322">
            <v>1176759.0900000001</v>
          </cell>
          <cell r="N1322" t="str">
            <v>FORM SUBMIT</v>
          </cell>
          <cell r="O1322">
            <v>39658</v>
          </cell>
          <cell r="P1322"/>
          <cell r="Q1322">
            <v>1176759.0900000001</v>
          </cell>
        </row>
        <row r="1323">
          <cell r="C1323" t="str">
            <v>Saugus</v>
          </cell>
          <cell r="D1323">
            <v>2007</v>
          </cell>
          <cell r="E1323">
            <v>0</v>
          </cell>
          <cell r="F1323">
            <v>0</v>
          </cell>
          <cell r="G1323" t="str">
            <v>N/A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/>
          <cell r="M1323">
            <v>0</v>
          </cell>
          <cell r="N1323" t="str">
            <v>N/A</v>
          </cell>
          <cell r="O1323" t="str">
            <v/>
          </cell>
          <cell r="P1323"/>
          <cell r="Q1323">
            <v>0</v>
          </cell>
        </row>
        <row r="1324">
          <cell r="C1324" t="str">
            <v>Savoy</v>
          </cell>
          <cell r="D1324">
            <v>2007</v>
          </cell>
          <cell r="E1324">
            <v>0</v>
          </cell>
          <cell r="F1324">
            <v>0</v>
          </cell>
          <cell r="G1324" t="str">
            <v>N/A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/>
          <cell r="M1324">
            <v>0</v>
          </cell>
          <cell r="N1324" t="str">
            <v>N/A</v>
          </cell>
          <cell r="O1324" t="str">
            <v/>
          </cell>
          <cell r="P1324"/>
          <cell r="Q1324">
            <v>0</v>
          </cell>
        </row>
        <row r="1325">
          <cell r="C1325" t="str">
            <v>Scituate</v>
          </cell>
          <cell r="D1325">
            <v>2007</v>
          </cell>
          <cell r="E1325">
            <v>3</v>
          </cell>
          <cell r="F1325">
            <v>3</v>
          </cell>
          <cell r="G1325" t="str">
            <v>Yes</v>
          </cell>
          <cell r="H1325">
            <v>849703.83</v>
          </cell>
          <cell r="I1325">
            <v>5764.21</v>
          </cell>
          <cell r="J1325">
            <v>0</v>
          </cell>
          <cell r="K1325">
            <v>843939.62</v>
          </cell>
          <cell r="L1325"/>
          <cell r="M1325">
            <v>843939.62</v>
          </cell>
          <cell r="N1325" t="str">
            <v>FORM SUBMIT</v>
          </cell>
          <cell r="O1325">
            <v>39658</v>
          </cell>
          <cell r="P1325"/>
          <cell r="Q1325">
            <v>843939.62</v>
          </cell>
        </row>
        <row r="1326">
          <cell r="C1326" t="str">
            <v>Seekonk</v>
          </cell>
          <cell r="D1326">
            <v>2007</v>
          </cell>
          <cell r="E1326">
            <v>0</v>
          </cell>
          <cell r="F1326">
            <v>0</v>
          </cell>
          <cell r="G1326" t="str">
            <v>N/A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/>
          <cell r="M1326">
            <v>0</v>
          </cell>
          <cell r="N1326" t="str">
            <v>N/A</v>
          </cell>
          <cell r="O1326" t="str">
            <v/>
          </cell>
          <cell r="P1326"/>
          <cell r="Q1326">
            <v>0</v>
          </cell>
        </row>
        <row r="1327">
          <cell r="C1327" t="str">
            <v>Sharon</v>
          </cell>
          <cell r="D1327">
            <v>2007</v>
          </cell>
          <cell r="E1327">
            <v>1</v>
          </cell>
          <cell r="F1327">
            <v>1</v>
          </cell>
          <cell r="G1327" t="str">
            <v>Yes</v>
          </cell>
          <cell r="H1327">
            <v>335097.33</v>
          </cell>
          <cell r="I1327">
            <v>1917.18</v>
          </cell>
          <cell r="J1327">
            <v>0</v>
          </cell>
          <cell r="K1327">
            <v>333180.15000000002</v>
          </cell>
          <cell r="L1327"/>
          <cell r="M1327">
            <v>333180.15000000002</v>
          </cell>
          <cell r="N1327" t="str">
            <v>FORM SUBMIT</v>
          </cell>
          <cell r="O1327">
            <v>44881</v>
          </cell>
          <cell r="P1327"/>
          <cell r="Q1327">
            <v>333180.15000000002</v>
          </cell>
        </row>
        <row r="1328">
          <cell r="C1328" t="str">
            <v>Sheffield</v>
          </cell>
          <cell r="D1328">
            <v>2007</v>
          </cell>
          <cell r="E1328">
            <v>0</v>
          </cell>
          <cell r="F1328">
            <v>0</v>
          </cell>
          <cell r="G1328" t="str">
            <v>N/A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/>
          <cell r="M1328">
            <v>0</v>
          </cell>
          <cell r="N1328" t="str">
            <v>N/A</v>
          </cell>
          <cell r="O1328" t="str">
            <v/>
          </cell>
          <cell r="P1328"/>
          <cell r="Q1328">
            <v>0</v>
          </cell>
        </row>
        <row r="1329">
          <cell r="C1329" t="str">
            <v>Shelburne</v>
          </cell>
          <cell r="D1329">
            <v>2007</v>
          </cell>
          <cell r="E1329">
            <v>0</v>
          </cell>
          <cell r="F1329">
            <v>0</v>
          </cell>
          <cell r="G1329" t="str">
            <v>N/A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/>
          <cell r="M1329">
            <v>0</v>
          </cell>
          <cell r="N1329" t="str">
            <v>N/A</v>
          </cell>
          <cell r="O1329" t="str">
            <v/>
          </cell>
          <cell r="P1329"/>
          <cell r="Q1329">
            <v>0</v>
          </cell>
        </row>
        <row r="1330">
          <cell r="C1330" t="str">
            <v>Sherborn</v>
          </cell>
          <cell r="D1330">
            <v>2007</v>
          </cell>
          <cell r="E1330">
            <v>0</v>
          </cell>
          <cell r="F1330">
            <v>0</v>
          </cell>
          <cell r="G1330" t="str">
            <v>N/A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/>
          <cell r="M1330">
            <v>0</v>
          </cell>
          <cell r="N1330" t="str">
            <v>N/A</v>
          </cell>
          <cell r="O1330" t="str">
            <v/>
          </cell>
          <cell r="P1330"/>
          <cell r="Q1330">
            <v>0</v>
          </cell>
        </row>
        <row r="1331">
          <cell r="C1331" t="str">
            <v>Shirley</v>
          </cell>
          <cell r="D1331">
            <v>2007</v>
          </cell>
          <cell r="E1331">
            <v>0</v>
          </cell>
          <cell r="F1331">
            <v>0</v>
          </cell>
          <cell r="G1331" t="str">
            <v>N/A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/>
          <cell r="M1331">
            <v>0</v>
          </cell>
          <cell r="N1331" t="str">
            <v>N/A</v>
          </cell>
          <cell r="O1331" t="str">
            <v/>
          </cell>
          <cell r="P1331"/>
          <cell r="Q1331">
            <v>0</v>
          </cell>
        </row>
        <row r="1332">
          <cell r="C1332" t="str">
            <v>Shrewsbury</v>
          </cell>
          <cell r="D1332">
            <v>2007</v>
          </cell>
          <cell r="E1332">
            <v>0</v>
          </cell>
          <cell r="F1332">
            <v>0</v>
          </cell>
          <cell r="G1332" t="str">
            <v>N/A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/>
          <cell r="M1332">
            <v>0</v>
          </cell>
          <cell r="N1332" t="str">
            <v>N/A</v>
          </cell>
          <cell r="O1332" t="str">
            <v/>
          </cell>
          <cell r="P1332"/>
          <cell r="Q1332">
            <v>0</v>
          </cell>
        </row>
        <row r="1333">
          <cell r="C1333" t="str">
            <v>Shutesbury</v>
          </cell>
          <cell r="D1333">
            <v>2007</v>
          </cell>
          <cell r="E1333">
            <v>0</v>
          </cell>
          <cell r="F1333">
            <v>0</v>
          </cell>
          <cell r="G1333" t="str">
            <v>N/A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/>
          <cell r="M1333">
            <v>0</v>
          </cell>
          <cell r="N1333" t="str">
            <v>N/A</v>
          </cell>
          <cell r="O1333" t="str">
            <v/>
          </cell>
          <cell r="P1333"/>
          <cell r="Q1333">
            <v>0</v>
          </cell>
        </row>
        <row r="1334">
          <cell r="C1334" t="str">
            <v>Somerset</v>
          </cell>
          <cell r="D1334">
            <v>2007</v>
          </cell>
          <cell r="E1334">
            <v>0</v>
          </cell>
          <cell r="F1334">
            <v>0</v>
          </cell>
          <cell r="G1334" t="str">
            <v>N/A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/>
          <cell r="M1334">
            <v>0</v>
          </cell>
          <cell r="N1334" t="str">
            <v>N/A</v>
          </cell>
          <cell r="O1334" t="str">
            <v/>
          </cell>
          <cell r="P1334"/>
          <cell r="Q1334">
            <v>0</v>
          </cell>
        </row>
        <row r="1335">
          <cell r="C1335" t="str">
            <v>Somerville</v>
          </cell>
          <cell r="D1335">
            <v>2007</v>
          </cell>
          <cell r="E1335">
            <v>0</v>
          </cell>
          <cell r="F1335">
            <v>0</v>
          </cell>
          <cell r="G1335" t="str">
            <v>N/A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/>
          <cell r="M1335">
            <v>0</v>
          </cell>
          <cell r="N1335" t="str">
            <v>N/A</v>
          </cell>
          <cell r="O1335" t="str">
            <v/>
          </cell>
          <cell r="P1335"/>
          <cell r="Q1335">
            <v>0</v>
          </cell>
        </row>
        <row r="1336">
          <cell r="C1336" t="str">
            <v>South Hadley</v>
          </cell>
          <cell r="D1336">
            <v>2007</v>
          </cell>
          <cell r="E1336">
            <v>0</v>
          </cell>
          <cell r="F1336">
            <v>0</v>
          </cell>
          <cell r="G1336" t="str">
            <v>N/A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/>
          <cell r="M1336">
            <v>0</v>
          </cell>
          <cell r="N1336" t="str">
            <v>N/A</v>
          </cell>
          <cell r="O1336" t="str">
            <v/>
          </cell>
          <cell r="P1336"/>
          <cell r="Q1336">
            <v>0</v>
          </cell>
        </row>
        <row r="1337">
          <cell r="C1337" t="str">
            <v>Southampton</v>
          </cell>
          <cell r="D1337">
            <v>2007</v>
          </cell>
          <cell r="E1337">
            <v>3</v>
          </cell>
          <cell r="F1337">
            <v>3</v>
          </cell>
          <cell r="G1337" t="str">
            <v>Yes</v>
          </cell>
          <cell r="H1337">
            <v>131235.38</v>
          </cell>
          <cell r="I1337">
            <v>1293.48</v>
          </cell>
          <cell r="J1337">
            <v>0</v>
          </cell>
          <cell r="K1337">
            <v>129941.90000000001</v>
          </cell>
          <cell r="L1337"/>
          <cell r="M1337">
            <v>129941.90000000001</v>
          </cell>
          <cell r="N1337" t="str">
            <v>FORM SUBMIT</v>
          </cell>
          <cell r="O1337">
            <v>39658</v>
          </cell>
          <cell r="P1337"/>
          <cell r="Q1337">
            <v>129941.90000000001</v>
          </cell>
        </row>
        <row r="1338">
          <cell r="C1338" t="str">
            <v>Southborough</v>
          </cell>
          <cell r="D1338">
            <v>2007</v>
          </cell>
          <cell r="E1338">
            <v>1</v>
          </cell>
          <cell r="F1338">
            <v>1</v>
          </cell>
          <cell r="G1338" t="str">
            <v>Yes</v>
          </cell>
          <cell r="H1338">
            <v>231745.23</v>
          </cell>
          <cell r="I1338">
            <v>2569.14</v>
          </cell>
          <cell r="J1338">
            <v>0</v>
          </cell>
          <cell r="K1338">
            <v>229176.09</v>
          </cell>
          <cell r="L1338"/>
          <cell r="M1338">
            <v>229176.09</v>
          </cell>
          <cell r="N1338" t="str">
            <v>FORM SUBMIT</v>
          </cell>
          <cell r="O1338">
            <v>39658</v>
          </cell>
          <cell r="P1338"/>
          <cell r="Q1338">
            <v>229176.09</v>
          </cell>
        </row>
        <row r="1339">
          <cell r="C1339" t="str">
            <v>Southbridge</v>
          </cell>
          <cell r="D1339">
            <v>2007</v>
          </cell>
          <cell r="E1339">
            <v>0</v>
          </cell>
          <cell r="F1339">
            <v>0</v>
          </cell>
          <cell r="G1339" t="str">
            <v>N/A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/>
          <cell r="M1339">
            <v>0</v>
          </cell>
          <cell r="N1339" t="str">
            <v>N/A</v>
          </cell>
          <cell r="O1339" t="str">
            <v/>
          </cell>
          <cell r="P1339"/>
          <cell r="Q1339">
            <v>0</v>
          </cell>
        </row>
        <row r="1340">
          <cell r="C1340" t="str">
            <v>Southwick</v>
          </cell>
          <cell r="D1340">
            <v>2007</v>
          </cell>
          <cell r="E1340">
            <v>3</v>
          </cell>
          <cell r="F1340">
            <v>3</v>
          </cell>
          <cell r="G1340" t="str">
            <v>Yes</v>
          </cell>
          <cell r="H1340">
            <v>217004.72</v>
          </cell>
          <cell r="I1340">
            <v>3056.25</v>
          </cell>
          <cell r="J1340">
            <v>0</v>
          </cell>
          <cell r="K1340">
            <v>213948.47</v>
          </cell>
          <cell r="L1340"/>
          <cell r="M1340">
            <v>213948.47</v>
          </cell>
          <cell r="N1340" t="str">
            <v>FORM SUBMIT</v>
          </cell>
          <cell r="O1340">
            <v>39658</v>
          </cell>
          <cell r="P1340"/>
          <cell r="Q1340">
            <v>213948.47</v>
          </cell>
        </row>
        <row r="1341">
          <cell r="C1341" t="str">
            <v>Spencer</v>
          </cell>
          <cell r="D1341">
            <v>2007</v>
          </cell>
          <cell r="E1341">
            <v>0</v>
          </cell>
          <cell r="F1341">
            <v>0</v>
          </cell>
          <cell r="G1341" t="str">
            <v>N/A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/>
          <cell r="M1341">
            <v>0</v>
          </cell>
          <cell r="N1341" t="str">
            <v>N/A</v>
          </cell>
          <cell r="O1341" t="str">
            <v/>
          </cell>
          <cell r="P1341"/>
          <cell r="Q1341">
            <v>0</v>
          </cell>
        </row>
        <row r="1342">
          <cell r="C1342" t="str">
            <v>Springfield</v>
          </cell>
          <cell r="D1342">
            <v>2007</v>
          </cell>
          <cell r="E1342">
            <v>0</v>
          </cell>
          <cell r="F1342">
            <v>0</v>
          </cell>
          <cell r="G1342" t="str">
            <v>N/A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/>
          <cell r="M1342">
            <v>0</v>
          </cell>
          <cell r="N1342" t="str">
            <v>N/A</v>
          </cell>
          <cell r="O1342" t="str">
            <v/>
          </cell>
          <cell r="P1342"/>
          <cell r="Q1342">
            <v>0</v>
          </cell>
        </row>
        <row r="1343">
          <cell r="C1343" t="str">
            <v>Sterling</v>
          </cell>
          <cell r="D1343">
            <v>2007</v>
          </cell>
          <cell r="E1343">
            <v>0</v>
          </cell>
          <cell r="F1343">
            <v>0</v>
          </cell>
          <cell r="G1343" t="str">
            <v>N/A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/>
          <cell r="M1343">
            <v>0</v>
          </cell>
          <cell r="N1343" t="str">
            <v>N/A</v>
          </cell>
          <cell r="O1343" t="str">
            <v/>
          </cell>
          <cell r="P1343"/>
          <cell r="Q1343">
            <v>0</v>
          </cell>
        </row>
        <row r="1344">
          <cell r="C1344" t="str">
            <v>Stockbridge</v>
          </cell>
          <cell r="D1344">
            <v>2007</v>
          </cell>
          <cell r="E1344">
            <v>3</v>
          </cell>
          <cell r="F1344">
            <v>3</v>
          </cell>
          <cell r="G1344" t="str">
            <v>Yes</v>
          </cell>
          <cell r="H1344">
            <v>127928.16</v>
          </cell>
          <cell r="I1344">
            <v>2533.34</v>
          </cell>
          <cell r="J1344">
            <v>0</v>
          </cell>
          <cell r="K1344">
            <v>125394.82</v>
          </cell>
          <cell r="L1344"/>
          <cell r="M1344">
            <v>125394.82</v>
          </cell>
          <cell r="N1344" t="str">
            <v>FORM SUBMIT</v>
          </cell>
          <cell r="O1344">
            <v>39658</v>
          </cell>
          <cell r="P1344"/>
          <cell r="Q1344">
            <v>125394.82</v>
          </cell>
        </row>
        <row r="1345">
          <cell r="C1345" t="str">
            <v>Stoneham</v>
          </cell>
          <cell r="D1345">
            <v>2007</v>
          </cell>
          <cell r="E1345">
            <v>0</v>
          </cell>
          <cell r="F1345">
            <v>0</v>
          </cell>
          <cell r="G1345" t="str">
            <v>N/A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/>
          <cell r="M1345">
            <v>0</v>
          </cell>
          <cell r="N1345" t="str">
            <v>N/A</v>
          </cell>
          <cell r="O1345" t="str">
            <v/>
          </cell>
          <cell r="P1345"/>
          <cell r="Q1345">
            <v>0</v>
          </cell>
        </row>
        <row r="1346">
          <cell r="C1346" t="str">
            <v>Stoughton</v>
          </cell>
          <cell r="D1346">
            <v>2007</v>
          </cell>
          <cell r="E1346">
            <v>0</v>
          </cell>
          <cell r="F1346">
            <v>0</v>
          </cell>
          <cell r="G1346" t="str">
            <v>N/A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/>
          <cell r="M1346">
            <v>0</v>
          </cell>
          <cell r="N1346" t="str">
            <v>N/A</v>
          </cell>
          <cell r="O1346" t="str">
            <v/>
          </cell>
          <cell r="P1346"/>
          <cell r="Q1346">
            <v>0</v>
          </cell>
        </row>
        <row r="1347">
          <cell r="C1347" t="str">
            <v>Stow</v>
          </cell>
          <cell r="D1347">
            <v>2007</v>
          </cell>
          <cell r="E1347">
            <v>3</v>
          </cell>
          <cell r="F1347">
            <v>3</v>
          </cell>
          <cell r="G1347" t="str">
            <v>Yes</v>
          </cell>
          <cell r="H1347">
            <v>400934.44</v>
          </cell>
          <cell r="I1347">
            <v>10046.82</v>
          </cell>
          <cell r="J1347">
            <v>0</v>
          </cell>
          <cell r="K1347">
            <v>390887.62</v>
          </cell>
          <cell r="L1347"/>
          <cell r="M1347">
            <v>390887.62</v>
          </cell>
          <cell r="N1347" t="str">
            <v>FORM SUBMIT</v>
          </cell>
          <cell r="O1347">
            <v>39658</v>
          </cell>
          <cell r="P1347"/>
          <cell r="Q1347">
            <v>390887.62</v>
          </cell>
        </row>
        <row r="1348">
          <cell r="C1348" t="str">
            <v>Sturbridge</v>
          </cell>
          <cell r="D1348">
            <v>2007</v>
          </cell>
          <cell r="E1348">
            <v>3</v>
          </cell>
          <cell r="F1348">
            <v>3</v>
          </cell>
          <cell r="G1348" t="str">
            <v>Yes</v>
          </cell>
          <cell r="H1348">
            <v>325722.21000000002</v>
          </cell>
          <cell r="I1348">
            <v>2196.4</v>
          </cell>
          <cell r="J1348">
            <v>0</v>
          </cell>
          <cell r="K1348">
            <v>323525.81</v>
          </cell>
          <cell r="L1348"/>
          <cell r="M1348">
            <v>323525.81</v>
          </cell>
          <cell r="N1348" t="str">
            <v>FORM SUBMIT</v>
          </cell>
          <cell r="O1348">
            <v>39658</v>
          </cell>
          <cell r="P1348"/>
          <cell r="Q1348">
            <v>323525.81</v>
          </cell>
        </row>
        <row r="1349">
          <cell r="C1349" t="str">
            <v>Sudbury</v>
          </cell>
          <cell r="D1349">
            <v>2007</v>
          </cell>
          <cell r="E1349">
            <v>3</v>
          </cell>
          <cell r="F1349">
            <v>3</v>
          </cell>
          <cell r="G1349" t="str">
            <v>Yes</v>
          </cell>
          <cell r="H1349">
            <v>1343008.5</v>
          </cell>
          <cell r="I1349">
            <v>35393.800000000003</v>
          </cell>
          <cell r="J1349">
            <v>0</v>
          </cell>
          <cell r="K1349">
            <v>1307614.7</v>
          </cell>
          <cell r="L1349"/>
          <cell r="M1349">
            <v>1307614.7</v>
          </cell>
          <cell r="N1349" t="str">
            <v>FORM SUBMIT</v>
          </cell>
          <cell r="O1349">
            <v>39658</v>
          </cell>
          <cell r="P1349"/>
          <cell r="Q1349">
            <v>1307614.7</v>
          </cell>
        </row>
        <row r="1350">
          <cell r="C1350" t="str">
            <v>Sunderland</v>
          </cell>
          <cell r="D1350">
            <v>2007</v>
          </cell>
          <cell r="E1350">
            <v>0</v>
          </cell>
          <cell r="F1350">
            <v>0</v>
          </cell>
          <cell r="G1350" t="str">
            <v>N/A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/>
          <cell r="M1350">
            <v>0</v>
          </cell>
          <cell r="N1350" t="str">
            <v>N/A</v>
          </cell>
          <cell r="O1350" t="str">
            <v/>
          </cell>
          <cell r="P1350"/>
          <cell r="Q1350">
            <v>0</v>
          </cell>
        </row>
        <row r="1351">
          <cell r="C1351" t="str">
            <v>Sutton</v>
          </cell>
          <cell r="D1351">
            <v>2007</v>
          </cell>
          <cell r="E1351">
            <v>0</v>
          </cell>
          <cell r="F1351">
            <v>0</v>
          </cell>
          <cell r="G1351" t="str">
            <v>N/A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/>
          <cell r="M1351">
            <v>0</v>
          </cell>
          <cell r="N1351" t="str">
            <v>N/A</v>
          </cell>
          <cell r="O1351" t="str">
            <v/>
          </cell>
          <cell r="P1351"/>
          <cell r="Q1351">
            <v>0</v>
          </cell>
        </row>
        <row r="1352">
          <cell r="C1352" t="str">
            <v>Swampscott</v>
          </cell>
          <cell r="D1352">
            <v>2007</v>
          </cell>
          <cell r="E1352">
            <v>0</v>
          </cell>
          <cell r="F1352">
            <v>0</v>
          </cell>
          <cell r="G1352" t="str">
            <v>N/A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/>
          <cell r="M1352">
            <v>0</v>
          </cell>
          <cell r="N1352" t="str">
            <v>N/A</v>
          </cell>
          <cell r="O1352" t="str">
            <v/>
          </cell>
          <cell r="P1352"/>
          <cell r="Q1352">
            <v>0</v>
          </cell>
        </row>
        <row r="1353">
          <cell r="C1353" t="str">
            <v>Swansea</v>
          </cell>
          <cell r="D1353">
            <v>2007</v>
          </cell>
          <cell r="E1353">
            <v>0</v>
          </cell>
          <cell r="F1353">
            <v>0</v>
          </cell>
          <cell r="G1353" t="str">
            <v>N/A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/>
          <cell r="M1353">
            <v>0</v>
          </cell>
          <cell r="N1353" t="str">
            <v>N/A</v>
          </cell>
          <cell r="O1353" t="str">
            <v/>
          </cell>
          <cell r="P1353"/>
          <cell r="Q1353">
            <v>0</v>
          </cell>
        </row>
        <row r="1354">
          <cell r="C1354" t="str">
            <v>Taunton</v>
          </cell>
          <cell r="D1354">
            <v>2007</v>
          </cell>
          <cell r="E1354">
            <v>0</v>
          </cell>
          <cell r="F1354">
            <v>0</v>
          </cell>
          <cell r="G1354" t="str">
            <v>N/A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/>
          <cell r="M1354">
            <v>0</v>
          </cell>
          <cell r="N1354" t="str">
            <v>N/A</v>
          </cell>
          <cell r="O1354" t="str">
            <v/>
          </cell>
          <cell r="P1354"/>
          <cell r="Q1354">
            <v>0</v>
          </cell>
        </row>
        <row r="1355">
          <cell r="C1355" t="str">
            <v>Templeton</v>
          </cell>
          <cell r="D1355">
            <v>2007</v>
          </cell>
          <cell r="E1355">
            <v>0</v>
          </cell>
          <cell r="F1355">
            <v>0</v>
          </cell>
          <cell r="G1355" t="str">
            <v>N/A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/>
          <cell r="M1355">
            <v>0</v>
          </cell>
          <cell r="N1355" t="str">
            <v>N/A</v>
          </cell>
          <cell r="O1355" t="str">
            <v/>
          </cell>
          <cell r="P1355"/>
          <cell r="Q1355">
            <v>0</v>
          </cell>
        </row>
        <row r="1356">
          <cell r="C1356" t="str">
            <v>Tewksbury</v>
          </cell>
          <cell r="D1356">
            <v>2007</v>
          </cell>
          <cell r="E1356">
            <v>1.5</v>
          </cell>
          <cell r="F1356">
            <v>1.5</v>
          </cell>
          <cell r="G1356" t="str">
            <v>Yes</v>
          </cell>
          <cell r="H1356">
            <v>535677.91</v>
          </cell>
          <cell r="I1356">
            <v>7829.86</v>
          </cell>
          <cell r="J1356">
            <v>0</v>
          </cell>
          <cell r="K1356">
            <v>527848.05000000005</v>
          </cell>
          <cell r="L1356"/>
          <cell r="M1356">
            <v>527848.05000000005</v>
          </cell>
          <cell r="N1356" t="str">
            <v>FORM SUBMIT</v>
          </cell>
          <cell r="O1356">
            <v>39658</v>
          </cell>
          <cell r="P1356"/>
          <cell r="Q1356">
            <v>527848.05000000005</v>
          </cell>
        </row>
        <row r="1357">
          <cell r="C1357" t="str">
            <v>Tisbury</v>
          </cell>
          <cell r="D1357">
            <v>2007</v>
          </cell>
          <cell r="E1357">
            <v>3</v>
          </cell>
          <cell r="F1357">
            <v>3</v>
          </cell>
          <cell r="G1357" t="str">
            <v>Yes</v>
          </cell>
          <cell r="H1357">
            <v>327244.71999999997</v>
          </cell>
          <cell r="I1357">
            <v>4021.91</v>
          </cell>
          <cell r="J1357">
            <v>0</v>
          </cell>
          <cell r="K1357">
            <v>323222.81</v>
          </cell>
          <cell r="L1357"/>
          <cell r="M1357">
            <v>323222.81</v>
          </cell>
          <cell r="N1357" t="str">
            <v>FORM SUBMIT</v>
          </cell>
          <cell r="O1357">
            <v>39658</v>
          </cell>
          <cell r="P1357"/>
          <cell r="Q1357">
            <v>323222.81</v>
          </cell>
        </row>
        <row r="1358">
          <cell r="C1358" t="str">
            <v>Tolland</v>
          </cell>
          <cell r="D1358">
            <v>2007</v>
          </cell>
          <cell r="E1358">
            <v>0</v>
          </cell>
          <cell r="F1358">
            <v>0</v>
          </cell>
          <cell r="G1358" t="str">
            <v>N/A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/>
          <cell r="M1358">
            <v>0</v>
          </cell>
          <cell r="N1358" t="str">
            <v>N/A</v>
          </cell>
          <cell r="O1358" t="str">
            <v/>
          </cell>
          <cell r="P1358"/>
          <cell r="Q1358">
            <v>0</v>
          </cell>
        </row>
        <row r="1359">
          <cell r="C1359" t="str">
            <v>Topsfield</v>
          </cell>
          <cell r="D1359">
            <v>2007</v>
          </cell>
          <cell r="E1359">
            <v>0</v>
          </cell>
          <cell r="F1359">
            <v>0</v>
          </cell>
          <cell r="G1359" t="str">
            <v>N/A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/>
          <cell r="M1359">
            <v>0</v>
          </cell>
          <cell r="N1359" t="str">
            <v>N/A</v>
          </cell>
          <cell r="O1359" t="str">
            <v/>
          </cell>
          <cell r="P1359"/>
          <cell r="Q1359">
            <v>0</v>
          </cell>
        </row>
        <row r="1360">
          <cell r="C1360" t="str">
            <v>Townsend</v>
          </cell>
          <cell r="D1360">
            <v>2007</v>
          </cell>
          <cell r="E1360">
            <v>0</v>
          </cell>
          <cell r="F1360">
            <v>0</v>
          </cell>
          <cell r="G1360" t="str">
            <v>N/A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/>
          <cell r="M1360">
            <v>0</v>
          </cell>
          <cell r="N1360" t="str">
            <v>N/A</v>
          </cell>
          <cell r="O1360" t="str">
            <v/>
          </cell>
          <cell r="P1360"/>
          <cell r="Q1360">
            <v>0</v>
          </cell>
        </row>
        <row r="1361">
          <cell r="C1361" t="str">
            <v>Truro</v>
          </cell>
          <cell r="D1361">
            <v>2007</v>
          </cell>
          <cell r="E1361">
            <v>3</v>
          </cell>
          <cell r="F1361">
            <v>3</v>
          </cell>
          <cell r="G1361" t="str">
            <v>Yes</v>
          </cell>
          <cell r="H1361">
            <v>277056.48</v>
          </cell>
          <cell r="I1361">
            <v>1261.25</v>
          </cell>
          <cell r="J1361">
            <v>0</v>
          </cell>
          <cell r="K1361">
            <v>275795.23</v>
          </cell>
          <cell r="L1361"/>
          <cell r="M1361">
            <v>275795.23</v>
          </cell>
          <cell r="N1361" t="str">
            <v>FORM SUBMIT</v>
          </cell>
          <cell r="O1361">
            <v>39658</v>
          </cell>
          <cell r="P1361"/>
          <cell r="Q1361">
            <v>275795.23</v>
          </cell>
        </row>
        <row r="1362">
          <cell r="C1362" t="str">
            <v>Tyngsborough</v>
          </cell>
          <cell r="D1362">
            <v>2007</v>
          </cell>
          <cell r="E1362">
            <v>3</v>
          </cell>
          <cell r="F1362">
            <v>3</v>
          </cell>
          <cell r="G1362" t="str">
            <v>Yes</v>
          </cell>
          <cell r="H1362">
            <v>380535.87</v>
          </cell>
          <cell r="I1362">
            <v>5327.72</v>
          </cell>
          <cell r="J1362">
            <v>0</v>
          </cell>
          <cell r="K1362">
            <v>375208.15</v>
          </cell>
          <cell r="L1362"/>
          <cell r="M1362">
            <v>375208.15</v>
          </cell>
          <cell r="N1362" t="str">
            <v>FORM SUBMIT</v>
          </cell>
          <cell r="O1362">
            <v>39658</v>
          </cell>
          <cell r="P1362"/>
          <cell r="Q1362">
            <v>375208.15</v>
          </cell>
        </row>
        <row r="1363">
          <cell r="C1363" t="str">
            <v>Tyringham</v>
          </cell>
          <cell r="D1363">
            <v>2007</v>
          </cell>
          <cell r="E1363">
            <v>0</v>
          </cell>
          <cell r="F1363">
            <v>0</v>
          </cell>
          <cell r="G1363" t="str">
            <v>N/A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/>
          <cell r="M1363">
            <v>0</v>
          </cell>
          <cell r="N1363" t="str">
            <v>N/A</v>
          </cell>
          <cell r="O1363" t="str">
            <v/>
          </cell>
          <cell r="P1363"/>
          <cell r="Q1363">
            <v>0</v>
          </cell>
        </row>
        <row r="1364">
          <cell r="C1364" t="str">
            <v>Upton</v>
          </cell>
          <cell r="D1364">
            <v>2007</v>
          </cell>
          <cell r="E1364">
            <v>3</v>
          </cell>
          <cell r="F1364">
            <v>3</v>
          </cell>
          <cell r="G1364" t="str">
            <v>Yes</v>
          </cell>
          <cell r="H1364">
            <v>253135.76</v>
          </cell>
          <cell r="I1364">
            <v>1932.57</v>
          </cell>
          <cell r="J1364">
            <v>0</v>
          </cell>
          <cell r="K1364">
            <v>251203.19</v>
          </cell>
          <cell r="L1364"/>
          <cell r="M1364">
            <v>251203.19</v>
          </cell>
          <cell r="N1364" t="str">
            <v>FORM SUBMIT</v>
          </cell>
          <cell r="O1364">
            <v>39658</v>
          </cell>
          <cell r="P1364"/>
          <cell r="Q1364">
            <v>251203.19</v>
          </cell>
        </row>
        <row r="1365">
          <cell r="C1365" t="str">
            <v>Uxbridge</v>
          </cell>
          <cell r="D1365">
            <v>2007</v>
          </cell>
          <cell r="E1365">
            <v>0</v>
          </cell>
          <cell r="F1365">
            <v>0</v>
          </cell>
          <cell r="G1365" t="str">
            <v>N/A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/>
          <cell r="M1365">
            <v>0</v>
          </cell>
          <cell r="N1365" t="str">
            <v>N/A</v>
          </cell>
          <cell r="O1365" t="str">
            <v/>
          </cell>
          <cell r="P1365"/>
          <cell r="Q1365">
            <v>0</v>
          </cell>
        </row>
        <row r="1366">
          <cell r="C1366" t="str">
            <v>Wakefield</v>
          </cell>
          <cell r="D1366">
            <v>2007</v>
          </cell>
          <cell r="E1366">
            <v>0</v>
          </cell>
          <cell r="F1366">
            <v>0</v>
          </cell>
          <cell r="G1366" t="str">
            <v>N/A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/>
          <cell r="M1366">
            <v>0</v>
          </cell>
          <cell r="N1366" t="str">
            <v>N/A</v>
          </cell>
          <cell r="O1366" t="str">
            <v/>
          </cell>
          <cell r="P1366"/>
          <cell r="Q1366">
            <v>0</v>
          </cell>
        </row>
        <row r="1367">
          <cell r="C1367" t="str">
            <v>Wales</v>
          </cell>
          <cell r="D1367">
            <v>2007</v>
          </cell>
          <cell r="E1367">
            <v>0</v>
          </cell>
          <cell r="F1367">
            <v>0</v>
          </cell>
          <cell r="G1367" t="str">
            <v>N/A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/>
          <cell r="M1367">
            <v>0</v>
          </cell>
          <cell r="N1367" t="str">
            <v>N/A</v>
          </cell>
          <cell r="O1367" t="str">
            <v/>
          </cell>
          <cell r="P1367"/>
          <cell r="Q1367">
            <v>0</v>
          </cell>
        </row>
        <row r="1368">
          <cell r="C1368" t="str">
            <v>Walpole</v>
          </cell>
          <cell r="D1368">
            <v>2007</v>
          </cell>
          <cell r="E1368">
            <v>0</v>
          </cell>
          <cell r="F1368">
            <v>0</v>
          </cell>
          <cell r="G1368" t="str">
            <v>N/A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/>
          <cell r="M1368">
            <v>0</v>
          </cell>
          <cell r="N1368" t="str">
            <v>N/A</v>
          </cell>
          <cell r="O1368" t="str">
            <v/>
          </cell>
          <cell r="P1368"/>
          <cell r="Q1368">
            <v>0</v>
          </cell>
        </row>
        <row r="1369">
          <cell r="C1369" t="str">
            <v>Waltham</v>
          </cell>
          <cell r="D1369">
            <v>2007</v>
          </cell>
          <cell r="E1369">
            <v>2</v>
          </cell>
          <cell r="F1369">
            <v>2</v>
          </cell>
          <cell r="G1369" t="str">
            <v>Yes</v>
          </cell>
          <cell r="H1369">
            <v>1913890.03</v>
          </cell>
          <cell r="I1369">
            <v>19039.650000000001</v>
          </cell>
          <cell r="J1369">
            <v>0</v>
          </cell>
          <cell r="K1369">
            <v>1894850.3800000001</v>
          </cell>
          <cell r="L1369"/>
          <cell r="M1369">
            <v>1894850.3800000001</v>
          </cell>
          <cell r="N1369" t="str">
            <v>FORM SUBMIT</v>
          </cell>
          <cell r="O1369">
            <v>39658</v>
          </cell>
          <cell r="P1369"/>
          <cell r="Q1369">
            <v>1894850.3800000001</v>
          </cell>
        </row>
        <row r="1370">
          <cell r="C1370" t="str">
            <v>Ware</v>
          </cell>
          <cell r="D1370">
            <v>2007</v>
          </cell>
          <cell r="E1370">
            <v>0</v>
          </cell>
          <cell r="F1370">
            <v>0</v>
          </cell>
          <cell r="G1370" t="str">
            <v>N/A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/>
          <cell r="M1370">
            <v>0</v>
          </cell>
          <cell r="N1370" t="str">
            <v>N/A</v>
          </cell>
          <cell r="O1370" t="str">
            <v/>
          </cell>
          <cell r="P1370"/>
          <cell r="Q1370">
            <v>0</v>
          </cell>
        </row>
        <row r="1371">
          <cell r="C1371" t="str">
            <v>Wareham</v>
          </cell>
          <cell r="D1371">
            <v>2007</v>
          </cell>
          <cell r="E1371">
            <v>3</v>
          </cell>
          <cell r="F1371">
            <v>3</v>
          </cell>
          <cell r="G1371" t="str">
            <v>Yes</v>
          </cell>
          <cell r="H1371">
            <v>546140.64</v>
          </cell>
          <cell r="I1371">
            <v>5661.08</v>
          </cell>
          <cell r="J1371">
            <v>0</v>
          </cell>
          <cell r="K1371">
            <v>540479.56000000006</v>
          </cell>
          <cell r="L1371"/>
          <cell r="M1371">
            <v>540479.56000000006</v>
          </cell>
          <cell r="N1371" t="str">
            <v>FORM SUBMIT</v>
          </cell>
          <cell r="O1371">
            <v>39658</v>
          </cell>
          <cell r="P1371"/>
          <cell r="Q1371">
            <v>540479.56000000006</v>
          </cell>
        </row>
        <row r="1372">
          <cell r="C1372" t="str">
            <v>Warren</v>
          </cell>
          <cell r="D1372">
            <v>2007</v>
          </cell>
          <cell r="E1372">
            <v>0</v>
          </cell>
          <cell r="F1372">
            <v>0</v>
          </cell>
          <cell r="G1372" t="str">
            <v>N/A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/>
          <cell r="M1372">
            <v>0</v>
          </cell>
          <cell r="N1372" t="str">
            <v>N/A</v>
          </cell>
          <cell r="O1372" t="str">
            <v/>
          </cell>
          <cell r="P1372"/>
          <cell r="Q1372">
            <v>0</v>
          </cell>
        </row>
        <row r="1373">
          <cell r="C1373" t="str">
            <v>Warwick</v>
          </cell>
          <cell r="D1373">
            <v>2007</v>
          </cell>
          <cell r="E1373">
            <v>0</v>
          </cell>
          <cell r="F1373">
            <v>0</v>
          </cell>
          <cell r="G1373" t="str">
            <v>N/A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/>
          <cell r="M1373">
            <v>0</v>
          </cell>
          <cell r="N1373" t="str">
            <v>N/A</v>
          </cell>
          <cell r="O1373" t="str">
            <v/>
          </cell>
          <cell r="P1373"/>
          <cell r="Q1373">
            <v>0</v>
          </cell>
        </row>
        <row r="1374">
          <cell r="C1374" t="str">
            <v>Washington</v>
          </cell>
          <cell r="D1374">
            <v>2007</v>
          </cell>
          <cell r="E1374">
            <v>0</v>
          </cell>
          <cell r="F1374">
            <v>0</v>
          </cell>
          <cell r="G1374" t="str">
            <v>N/A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/>
          <cell r="M1374">
            <v>0</v>
          </cell>
          <cell r="N1374" t="str">
            <v>N/A</v>
          </cell>
          <cell r="O1374" t="str">
            <v/>
          </cell>
          <cell r="P1374"/>
          <cell r="Q1374">
            <v>0</v>
          </cell>
        </row>
        <row r="1375">
          <cell r="C1375" t="str">
            <v>Watertown</v>
          </cell>
          <cell r="D1375">
            <v>2007</v>
          </cell>
          <cell r="E1375">
            <v>0</v>
          </cell>
          <cell r="F1375">
            <v>0</v>
          </cell>
          <cell r="G1375" t="str">
            <v>N/A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/>
          <cell r="M1375">
            <v>0</v>
          </cell>
          <cell r="N1375" t="str">
            <v>N/A</v>
          </cell>
          <cell r="O1375" t="str">
            <v/>
          </cell>
          <cell r="P1375"/>
          <cell r="Q1375">
            <v>0</v>
          </cell>
        </row>
        <row r="1376">
          <cell r="C1376" t="str">
            <v>Wayland</v>
          </cell>
          <cell r="D1376">
            <v>2007</v>
          </cell>
          <cell r="E1376">
            <v>1.5</v>
          </cell>
          <cell r="F1376">
            <v>1.5</v>
          </cell>
          <cell r="G1376" t="str">
            <v>Yes</v>
          </cell>
          <cell r="H1376">
            <v>588476</v>
          </cell>
          <cell r="I1376">
            <v>10765</v>
          </cell>
          <cell r="J1376">
            <v>0</v>
          </cell>
          <cell r="K1376">
            <v>577711</v>
          </cell>
          <cell r="L1376"/>
          <cell r="M1376">
            <v>577711</v>
          </cell>
          <cell r="N1376" t="str">
            <v>FORM SUBMIT</v>
          </cell>
          <cell r="O1376">
            <v>39658</v>
          </cell>
          <cell r="P1376"/>
          <cell r="Q1376">
            <v>577711</v>
          </cell>
        </row>
        <row r="1377">
          <cell r="C1377" t="str">
            <v>Webster</v>
          </cell>
          <cell r="D1377">
            <v>2007</v>
          </cell>
          <cell r="E1377">
            <v>0</v>
          </cell>
          <cell r="F1377">
            <v>0</v>
          </cell>
          <cell r="G1377" t="str">
            <v>N/A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/>
          <cell r="M1377">
            <v>0</v>
          </cell>
          <cell r="N1377" t="str">
            <v>N/A</v>
          </cell>
          <cell r="O1377" t="str">
            <v/>
          </cell>
          <cell r="P1377"/>
          <cell r="Q1377">
            <v>0</v>
          </cell>
        </row>
        <row r="1378">
          <cell r="C1378" t="str">
            <v>Wellesley</v>
          </cell>
          <cell r="D1378">
            <v>2007</v>
          </cell>
          <cell r="E1378">
            <v>1</v>
          </cell>
          <cell r="F1378">
            <v>1</v>
          </cell>
          <cell r="G1378" t="str">
            <v>Yes</v>
          </cell>
          <cell r="H1378">
            <v>715888.06</v>
          </cell>
          <cell r="I1378">
            <v>4912.5</v>
          </cell>
          <cell r="J1378">
            <v>0</v>
          </cell>
          <cell r="K1378">
            <v>710975.56</v>
          </cell>
          <cell r="L1378"/>
          <cell r="M1378">
            <v>710975.56</v>
          </cell>
          <cell r="N1378" t="str">
            <v>FORM SUBMIT</v>
          </cell>
          <cell r="O1378">
            <v>39658</v>
          </cell>
          <cell r="P1378"/>
          <cell r="Q1378">
            <v>710975.56</v>
          </cell>
        </row>
        <row r="1379">
          <cell r="C1379" t="str">
            <v>Wellfleet</v>
          </cell>
          <cell r="D1379">
            <v>2007</v>
          </cell>
          <cell r="E1379">
            <v>3</v>
          </cell>
          <cell r="F1379">
            <v>3</v>
          </cell>
          <cell r="G1379" t="str">
            <v>Yes</v>
          </cell>
          <cell r="H1379">
            <v>335336</v>
          </cell>
          <cell r="I1379">
            <v>2634</v>
          </cell>
          <cell r="J1379">
            <v>0</v>
          </cell>
          <cell r="K1379">
            <v>332702</v>
          </cell>
          <cell r="L1379"/>
          <cell r="M1379">
            <v>332702</v>
          </cell>
          <cell r="N1379" t="str">
            <v>FORM SUBMIT</v>
          </cell>
          <cell r="O1379">
            <v>39658</v>
          </cell>
          <cell r="P1379"/>
          <cell r="Q1379">
            <v>332702</v>
          </cell>
        </row>
        <row r="1380">
          <cell r="C1380" t="str">
            <v>Wendell</v>
          </cell>
          <cell r="D1380">
            <v>2007</v>
          </cell>
          <cell r="E1380">
            <v>0</v>
          </cell>
          <cell r="F1380">
            <v>0</v>
          </cell>
          <cell r="G1380" t="str">
            <v>N/A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/>
          <cell r="M1380">
            <v>0</v>
          </cell>
          <cell r="N1380" t="str">
            <v>N/A</v>
          </cell>
          <cell r="O1380" t="str">
            <v/>
          </cell>
          <cell r="P1380"/>
          <cell r="Q1380">
            <v>0</v>
          </cell>
        </row>
        <row r="1381">
          <cell r="C1381" t="str">
            <v>Wenham</v>
          </cell>
          <cell r="D1381">
            <v>2007</v>
          </cell>
          <cell r="E1381">
            <v>3</v>
          </cell>
          <cell r="F1381">
            <v>3</v>
          </cell>
          <cell r="G1381" t="str">
            <v>Yes</v>
          </cell>
          <cell r="H1381">
            <v>242971.96</v>
          </cell>
          <cell r="I1381">
            <v>5257.62</v>
          </cell>
          <cell r="J1381">
            <v>0</v>
          </cell>
          <cell r="K1381">
            <v>237714.34</v>
          </cell>
          <cell r="L1381"/>
          <cell r="M1381">
            <v>237714.34</v>
          </cell>
          <cell r="N1381" t="str">
            <v>FORM SUBMIT</v>
          </cell>
          <cell r="O1381">
            <v>39658</v>
          </cell>
          <cell r="P1381"/>
          <cell r="Q1381">
            <v>237714.34</v>
          </cell>
        </row>
        <row r="1382">
          <cell r="C1382" t="str">
            <v>West Boylston</v>
          </cell>
          <cell r="D1382">
            <v>2007</v>
          </cell>
          <cell r="E1382">
            <v>0</v>
          </cell>
          <cell r="F1382">
            <v>0</v>
          </cell>
          <cell r="G1382" t="str">
            <v>N/A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/>
          <cell r="M1382">
            <v>0</v>
          </cell>
          <cell r="N1382" t="str">
            <v>N/A</v>
          </cell>
          <cell r="O1382" t="str">
            <v/>
          </cell>
          <cell r="P1382"/>
          <cell r="Q1382">
            <v>0</v>
          </cell>
        </row>
        <row r="1383">
          <cell r="C1383" t="str">
            <v>West Bridgewater</v>
          </cell>
          <cell r="D1383">
            <v>2007</v>
          </cell>
          <cell r="E1383">
            <v>0</v>
          </cell>
          <cell r="F1383">
            <v>0</v>
          </cell>
          <cell r="G1383" t="str">
            <v>N/A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/>
          <cell r="M1383">
            <v>0</v>
          </cell>
          <cell r="N1383" t="str">
            <v>N/A</v>
          </cell>
          <cell r="O1383" t="str">
            <v/>
          </cell>
          <cell r="P1383"/>
          <cell r="Q1383">
            <v>0</v>
          </cell>
        </row>
        <row r="1384">
          <cell r="C1384" t="str">
            <v>West Brookfield</v>
          </cell>
          <cell r="D1384">
            <v>2007</v>
          </cell>
          <cell r="E1384">
            <v>0</v>
          </cell>
          <cell r="F1384">
            <v>0</v>
          </cell>
          <cell r="G1384" t="str">
            <v>N/A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/>
          <cell r="M1384">
            <v>0</v>
          </cell>
          <cell r="N1384" t="str">
            <v>N/A</v>
          </cell>
          <cell r="O1384" t="str">
            <v/>
          </cell>
          <cell r="P1384"/>
          <cell r="Q1384">
            <v>0</v>
          </cell>
        </row>
        <row r="1385">
          <cell r="C1385" t="str">
            <v>West Newbury</v>
          </cell>
          <cell r="D1385">
            <v>2007</v>
          </cell>
          <cell r="E1385">
            <v>3</v>
          </cell>
          <cell r="F1385">
            <v>3</v>
          </cell>
          <cell r="G1385" t="str">
            <v>Yes</v>
          </cell>
          <cell r="H1385">
            <v>212902.86</v>
          </cell>
          <cell r="I1385">
            <v>1838.93</v>
          </cell>
          <cell r="J1385">
            <v>0</v>
          </cell>
          <cell r="K1385">
            <v>211063.93</v>
          </cell>
          <cell r="L1385"/>
          <cell r="M1385">
            <v>211063.93</v>
          </cell>
          <cell r="N1385" t="str">
            <v>FORM SUBMIT</v>
          </cell>
          <cell r="O1385">
            <v>39658</v>
          </cell>
          <cell r="P1385"/>
          <cell r="Q1385">
            <v>211063.93</v>
          </cell>
        </row>
        <row r="1386">
          <cell r="C1386" t="str">
            <v>West Springfield</v>
          </cell>
          <cell r="D1386">
            <v>2007</v>
          </cell>
          <cell r="E1386">
            <v>0</v>
          </cell>
          <cell r="F1386">
            <v>0</v>
          </cell>
          <cell r="G1386" t="str">
            <v>N/A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/>
          <cell r="M1386">
            <v>0</v>
          </cell>
          <cell r="N1386" t="str">
            <v>N/A</v>
          </cell>
          <cell r="O1386" t="str">
            <v/>
          </cell>
          <cell r="P1386"/>
          <cell r="Q1386">
            <v>0</v>
          </cell>
        </row>
        <row r="1387">
          <cell r="C1387" t="str">
            <v>West Stockbridge</v>
          </cell>
          <cell r="D1387">
            <v>2007</v>
          </cell>
          <cell r="E1387">
            <v>0</v>
          </cell>
          <cell r="F1387">
            <v>0</v>
          </cell>
          <cell r="G1387" t="str">
            <v>N/A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/>
          <cell r="M1387">
            <v>0</v>
          </cell>
          <cell r="N1387" t="str">
            <v>N/A</v>
          </cell>
          <cell r="O1387" t="str">
            <v/>
          </cell>
          <cell r="P1387"/>
          <cell r="Q1387">
            <v>0</v>
          </cell>
        </row>
        <row r="1388">
          <cell r="C1388" t="str">
            <v>West Tisbury</v>
          </cell>
          <cell r="D1388">
            <v>2007</v>
          </cell>
          <cell r="E1388">
            <v>3</v>
          </cell>
          <cell r="F1388">
            <v>3</v>
          </cell>
          <cell r="G1388" t="str">
            <v>Yes</v>
          </cell>
          <cell r="H1388">
            <v>290745.65999999997</v>
          </cell>
          <cell r="I1388">
            <v>1521.5</v>
          </cell>
          <cell r="J1388">
            <v>0</v>
          </cell>
          <cell r="K1388">
            <v>289224.15999999997</v>
          </cell>
          <cell r="L1388"/>
          <cell r="M1388">
            <v>289224.15999999997</v>
          </cell>
          <cell r="N1388" t="str">
            <v>FORM SUBMIT</v>
          </cell>
          <cell r="O1388">
            <v>39658</v>
          </cell>
          <cell r="P1388"/>
          <cell r="Q1388">
            <v>289224.15999999997</v>
          </cell>
        </row>
        <row r="1389">
          <cell r="C1389" t="str">
            <v>Westborough</v>
          </cell>
          <cell r="D1389">
            <v>2007</v>
          </cell>
          <cell r="E1389">
            <v>0</v>
          </cell>
          <cell r="F1389">
            <v>0</v>
          </cell>
          <cell r="G1389" t="str">
            <v>N/A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/>
          <cell r="M1389">
            <v>0</v>
          </cell>
          <cell r="N1389" t="str">
            <v>N/A</v>
          </cell>
          <cell r="O1389" t="str">
            <v/>
          </cell>
          <cell r="P1389"/>
          <cell r="Q1389">
            <v>0</v>
          </cell>
        </row>
        <row r="1390">
          <cell r="C1390" t="str">
            <v>Westfield</v>
          </cell>
          <cell r="D1390">
            <v>2007</v>
          </cell>
          <cell r="E1390">
            <v>1</v>
          </cell>
          <cell r="F1390">
            <v>1</v>
          </cell>
          <cell r="G1390" t="str">
            <v>Yes</v>
          </cell>
          <cell r="H1390">
            <v>311939.45</v>
          </cell>
          <cell r="I1390">
            <v>3048.62</v>
          </cell>
          <cell r="J1390">
            <v>0</v>
          </cell>
          <cell r="K1390">
            <v>308890.83</v>
          </cell>
          <cell r="L1390"/>
          <cell r="M1390">
            <v>308890.83</v>
          </cell>
          <cell r="N1390" t="str">
            <v>FORM SUBMIT</v>
          </cell>
          <cell r="O1390">
            <v>39658</v>
          </cell>
          <cell r="P1390"/>
          <cell r="Q1390">
            <v>308890.83</v>
          </cell>
        </row>
        <row r="1391">
          <cell r="C1391" t="str">
            <v>Westford</v>
          </cell>
          <cell r="D1391">
            <v>2007</v>
          </cell>
          <cell r="E1391">
            <v>3</v>
          </cell>
          <cell r="F1391">
            <v>3</v>
          </cell>
          <cell r="G1391" t="str">
            <v>Yes</v>
          </cell>
          <cell r="H1391">
            <v>1213910.6399999999</v>
          </cell>
          <cell r="I1391">
            <v>23588.94</v>
          </cell>
          <cell r="J1391">
            <v>0</v>
          </cell>
          <cell r="K1391">
            <v>1190321.7</v>
          </cell>
          <cell r="L1391"/>
          <cell r="M1391">
            <v>1190321.7</v>
          </cell>
          <cell r="N1391" t="str">
            <v>FORM SUBMIT</v>
          </cell>
          <cell r="O1391">
            <v>39658</v>
          </cell>
          <cell r="P1391"/>
          <cell r="Q1391">
            <v>1190321.7</v>
          </cell>
        </row>
        <row r="1392">
          <cell r="C1392" t="str">
            <v>Westhampton</v>
          </cell>
          <cell r="D1392">
            <v>2007</v>
          </cell>
          <cell r="E1392">
            <v>0</v>
          </cell>
          <cell r="F1392">
            <v>0</v>
          </cell>
          <cell r="G1392" t="str">
            <v>N/A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/>
          <cell r="M1392">
            <v>0</v>
          </cell>
          <cell r="N1392" t="str">
            <v>N/A</v>
          </cell>
          <cell r="O1392" t="str">
            <v/>
          </cell>
          <cell r="P1392"/>
          <cell r="Q1392">
            <v>0</v>
          </cell>
        </row>
        <row r="1393">
          <cell r="C1393" t="str">
            <v>Westminster</v>
          </cell>
          <cell r="D1393">
            <v>2007</v>
          </cell>
          <cell r="E1393">
            <v>0</v>
          </cell>
          <cell r="F1393">
            <v>0</v>
          </cell>
          <cell r="G1393" t="str">
            <v>N/A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/>
          <cell r="M1393">
            <v>0</v>
          </cell>
          <cell r="N1393" t="str">
            <v>N/A</v>
          </cell>
          <cell r="O1393" t="str">
            <v/>
          </cell>
          <cell r="P1393"/>
          <cell r="Q1393">
            <v>0</v>
          </cell>
        </row>
        <row r="1394">
          <cell r="C1394" t="str">
            <v>Weston</v>
          </cell>
          <cell r="D1394">
            <v>2007</v>
          </cell>
          <cell r="E1394">
            <v>3</v>
          </cell>
          <cell r="F1394">
            <v>3</v>
          </cell>
          <cell r="G1394" t="str">
            <v>Yes</v>
          </cell>
          <cell r="H1394">
            <v>1419432.11</v>
          </cell>
          <cell r="I1394">
            <v>14946.03</v>
          </cell>
          <cell r="J1394">
            <v>0</v>
          </cell>
          <cell r="K1394">
            <v>1404486.08</v>
          </cell>
          <cell r="L1394"/>
          <cell r="M1394">
            <v>1404486.08</v>
          </cell>
          <cell r="N1394" t="str">
            <v>FORM SUBMIT</v>
          </cell>
          <cell r="O1394">
            <v>39658</v>
          </cell>
          <cell r="P1394"/>
          <cell r="Q1394">
            <v>1404486.08</v>
          </cell>
        </row>
        <row r="1395">
          <cell r="C1395" t="str">
            <v>Westport</v>
          </cell>
          <cell r="D1395">
            <v>2007</v>
          </cell>
          <cell r="E1395">
            <v>2</v>
          </cell>
          <cell r="F1395">
            <v>2</v>
          </cell>
          <cell r="G1395" t="str">
            <v>Yes</v>
          </cell>
          <cell r="H1395">
            <v>342989</v>
          </cell>
          <cell r="I1395">
            <v>3791.38</v>
          </cell>
          <cell r="J1395">
            <v>0</v>
          </cell>
          <cell r="K1395">
            <v>339197.62</v>
          </cell>
          <cell r="L1395"/>
          <cell r="M1395">
            <v>339197.62</v>
          </cell>
          <cell r="N1395" t="str">
            <v>FORM SUBMIT</v>
          </cell>
          <cell r="O1395">
            <v>39658</v>
          </cell>
          <cell r="P1395"/>
          <cell r="Q1395">
            <v>339197.62</v>
          </cell>
        </row>
        <row r="1396">
          <cell r="C1396" t="str">
            <v>Westwood</v>
          </cell>
          <cell r="D1396">
            <v>2007</v>
          </cell>
          <cell r="E1396">
            <v>0</v>
          </cell>
          <cell r="F1396">
            <v>0</v>
          </cell>
          <cell r="G1396" t="str">
            <v>N/A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/>
          <cell r="M1396">
            <v>0</v>
          </cell>
          <cell r="N1396" t="str">
            <v>N/A</v>
          </cell>
          <cell r="O1396" t="str">
            <v/>
          </cell>
          <cell r="P1396"/>
          <cell r="Q1396">
            <v>0</v>
          </cell>
        </row>
        <row r="1397">
          <cell r="C1397" t="str">
            <v>Weymouth</v>
          </cell>
          <cell r="D1397">
            <v>2007</v>
          </cell>
          <cell r="E1397">
            <v>1</v>
          </cell>
          <cell r="F1397">
            <v>1</v>
          </cell>
          <cell r="G1397" t="str">
            <v>Yes</v>
          </cell>
          <cell r="H1397">
            <v>498401.08</v>
          </cell>
          <cell r="I1397">
            <v>9260</v>
          </cell>
          <cell r="J1397">
            <v>0</v>
          </cell>
          <cell r="K1397">
            <v>489141.08</v>
          </cell>
          <cell r="L1397"/>
          <cell r="M1397">
            <v>489141.08</v>
          </cell>
          <cell r="N1397" t="str">
            <v>FORM SUBMIT</v>
          </cell>
          <cell r="O1397">
            <v>39658</v>
          </cell>
          <cell r="P1397"/>
          <cell r="Q1397">
            <v>489141.08</v>
          </cell>
        </row>
        <row r="1398">
          <cell r="C1398" t="str">
            <v>Whately</v>
          </cell>
          <cell r="D1398">
            <v>2007</v>
          </cell>
          <cell r="E1398">
            <v>0</v>
          </cell>
          <cell r="F1398">
            <v>0</v>
          </cell>
          <cell r="G1398" t="str">
            <v>N/A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/>
          <cell r="M1398">
            <v>0</v>
          </cell>
          <cell r="N1398" t="str">
            <v>N/A</v>
          </cell>
          <cell r="O1398" t="str">
            <v/>
          </cell>
          <cell r="P1398"/>
          <cell r="Q1398">
            <v>0</v>
          </cell>
        </row>
        <row r="1399">
          <cell r="C1399" t="str">
            <v>Whitman</v>
          </cell>
          <cell r="D1399">
            <v>2007</v>
          </cell>
          <cell r="E1399">
            <v>0</v>
          </cell>
          <cell r="F1399">
            <v>0</v>
          </cell>
          <cell r="G1399" t="str">
            <v>N/A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/>
          <cell r="M1399">
            <v>0</v>
          </cell>
          <cell r="N1399" t="str">
            <v>N/A</v>
          </cell>
          <cell r="O1399" t="str">
            <v/>
          </cell>
          <cell r="P1399"/>
          <cell r="Q1399">
            <v>0</v>
          </cell>
        </row>
        <row r="1400">
          <cell r="C1400" t="str">
            <v>Wilbraham</v>
          </cell>
          <cell r="D1400">
            <v>2007</v>
          </cell>
          <cell r="E1400">
            <v>1.5</v>
          </cell>
          <cell r="F1400">
            <v>1.5</v>
          </cell>
          <cell r="G1400" t="str">
            <v>Yes</v>
          </cell>
          <cell r="H1400">
            <v>248453.65</v>
          </cell>
          <cell r="I1400">
            <v>2672.18</v>
          </cell>
          <cell r="J1400">
            <v>0</v>
          </cell>
          <cell r="K1400">
            <v>245781.47</v>
          </cell>
          <cell r="L1400"/>
          <cell r="M1400">
            <v>245781.47</v>
          </cell>
          <cell r="N1400" t="str">
            <v>FORM SUBMIT</v>
          </cell>
          <cell r="O1400">
            <v>39658</v>
          </cell>
          <cell r="P1400"/>
          <cell r="Q1400">
            <v>245781.47</v>
          </cell>
        </row>
        <row r="1401">
          <cell r="C1401" t="str">
            <v>Williamsburg</v>
          </cell>
          <cell r="D1401">
            <v>2007</v>
          </cell>
          <cell r="E1401">
            <v>0</v>
          </cell>
          <cell r="F1401">
            <v>0</v>
          </cell>
          <cell r="G1401" t="str">
            <v>N/A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/>
          <cell r="M1401">
            <v>0</v>
          </cell>
          <cell r="N1401" t="str">
            <v>N/A</v>
          </cell>
          <cell r="O1401" t="str">
            <v/>
          </cell>
          <cell r="P1401"/>
          <cell r="Q1401">
            <v>0</v>
          </cell>
        </row>
        <row r="1402">
          <cell r="C1402" t="str">
            <v>Williamstown</v>
          </cell>
          <cell r="D1402">
            <v>2007</v>
          </cell>
          <cell r="E1402">
            <v>2</v>
          </cell>
          <cell r="F1402">
            <v>2</v>
          </cell>
          <cell r="G1402" t="str">
            <v>Yes</v>
          </cell>
          <cell r="H1402">
            <v>173512.01</v>
          </cell>
          <cell r="I1402">
            <v>396.81</v>
          </cell>
          <cell r="J1402">
            <v>0</v>
          </cell>
          <cell r="K1402">
            <v>173115.2</v>
          </cell>
          <cell r="L1402"/>
          <cell r="M1402">
            <v>173115.2</v>
          </cell>
          <cell r="N1402" t="str">
            <v>FORM SUBMIT</v>
          </cell>
          <cell r="O1402">
            <v>39658</v>
          </cell>
          <cell r="P1402"/>
          <cell r="Q1402">
            <v>173115.2</v>
          </cell>
        </row>
        <row r="1403">
          <cell r="C1403" t="str">
            <v>Wilmington</v>
          </cell>
          <cell r="D1403">
            <v>2007</v>
          </cell>
          <cell r="E1403">
            <v>0</v>
          </cell>
          <cell r="F1403">
            <v>0</v>
          </cell>
          <cell r="G1403" t="str">
            <v>N/A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/>
          <cell r="M1403">
            <v>0</v>
          </cell>
          <cell r="N1403" t="str">
            <v>N/A</v>
          </cell>
          <cell r="O1403" t="str">
            <v/>
          </cell>
          <cell r="P1403"/>
          <cell r="Q1403">
            <v>0</v>
          </cell>
        </row>
        <row r="1404">
          <cell r="C1404" t="str">
            <v>Winchendon</v>
          </cell>
          <cell r="D1404">
            <v>2007</v>
          </cell>
          <cell r="E1404">
            <v>0</v>
          </cell>
          <cell r="F1404">
            <v>0</v>
          </cell>
          <cell r="G1404" t="str">
            <v>N/A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/>
          <cell r="M1404">
            <v>0</v>
          </cell>
          <cell r="N1404" t="str">
            <v>N/A</v>
          </cell>
          <cell r="O1404" t="str">
            <v/>
          </cell>
          <cell r="P1404"/>
          <cell r="Q1404">
            <v>0</v>
          </cell>
        </row>
        <row r="1405">
          <cell r="C1405" t="str">
            <v>Winchester</v>
          </cell>
          <cell r="D1405">
            <v>2007</v>
          </cell>
          <cell r="E1405">
            <v>0</v>
          </cell>
          <cell r="F1405">
            <v>0</v>
          </cell>
          <cell r="G1405" t="str">
            <v>N/A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/>
          <cell r="M1405">
            <v>0</v>
          </cell>
          <cell r="N1405" t="str">
            <v>N/A</v>
          </cell>
          <cell r="O1405" t="str">
            <v/>
          </cell>
          <cell r="P1405"/>
          <cell r="Q1405">
            <v>0</v>
          </cell>
        </row>
        <row r="1406">
          <cell r="C1406" t="str">
            <v>Windsor</v>
          </cell>
          <cell r="D1406">
            <v>2007</v>
          </cell>
          <cell r="E1406">
            <v>0</v>
          </cell>
          <cell r="F1406">
            <v>0</v>
          </cell>
          <cell r="G1406" t="str">
            <v>N/A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/>
          <cell r="M1406">
            <v>0</v>
          </cell>
          <cell r="N1406" t="str">
            <v>N/A</v>
          </cell>
          <cell r="O1406" t="str">
            <v/>
          </cell>
          <cell r="P1406"/>
          <cell r="Q1406">
            <v>0</v>
          </cell>
        </row>
        <row r="1407">
          <cell r="C1407" t="str">
            <v>Winthrop</v>
          </cell>
          <cell r="D1407">
            <v>2007</v>
          </cell>
          <cell r="E1407">
            <v>0</v>
          </cell>
          <cell r="F1407">
            <v>0</v>
          </cell>
          <cell r="G1407" t="str">
            <v>N/A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/>
          <cell r="M1407">
            <v>0</v>
          </cell>
          <cell r="N1407" t="str">
            <v>N/A</v>
          </cell>
          <cell r="O1407" t="str">
            <v/>
          </cell>
          <cell r="P1407"/>
          <cell r="Q1407">
            <v>0</v>
          </cell>
        </row>
        <row r="1408">
          <cell r="C1408" t="str">
            <v>Woburn</v>
          </cell>
          <cell r="D1408">
            <v>2007</v>
          </cell>
          <cell r="E1408">
            <v>0</v>
          </cell>
          <cell r="F1408">
            <v>0</v>
          </cell>
          <cell r="G1408" t="str">
            <v>N/A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/>
          <cell r="M1408">
            <v>0</v>
          </cell>
          <cell r="N1408" t="str">
            <v>N/A</v>
          </cell>
          <cell r="O1408" t="str">
            <v/>
          </cell>
          <cell r="P1408"/>
          <cell r="Q1408">
            <v>0</v>
          </cell>
        </row>
        <row r="1409">
          <cell r="C1409" t="str">
            <v>Worcester</v>
          </cell>
          <cell r="D1409">
            <v>2007</v>
          </cell>
          <cell r="E1409">
            <v>0</v>
          </cell>
          <cell r="F1409">
            <v>0</v>
          </cell>
          <cell r="G1409" t="str">
            <v>N/A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/>
          <cell r="M1409">
            <v>0</v>
          </cell>
          <cell r="N1409" t="str">
            <v>N/A</v>
          </cell>
          <cell r="O1409" t="str">
            <v/>
          </cell>
          <cell r="P1409"/>
          <cell r="Q1409">
            <v>0</v>
          </cell>
        </row>
        <row r="1410">
          <cell r="C1410" t="str">
            <v>Worthington</v>
          </cell>
          <cell r="D1410">
            <v>2007</v>
          </cell>
          <cell r="E1410">
            <v>0</v>
          </cell>
          <cell r="F1410">
            <v>0</v>
          </cell>
          <cell r="G1410" t="str">
            <v>N/A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/>
          <cell r="M1410">
            <v>0</v>
          </cell>
          <cell r="N1410" t="str">
            <v>N/A</v>
          </cell>
          <cell r="O1410" t="str">
            <v/>
          </cell>
          <cell r="P1410"/>
          <cell r="Q1410">
            <v>0</v>
          </cell>
        </row>
        <row r="1411">
          <cell r="C1411" t="str">
            <v>Wrentham</v>
          </cell>
          <cell r="D1411">
            <v>2007</v>
          </cell>
          <cell r="E1411">
            <v>0</v>
          </cell>
          <cell r="F1411">
            <v>0</v>
          </cell>
          <cell r="G1411" t="str">
            <v>N/A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/>
          <cell r="M1411">
            <v>0</v>
          </cell>
          <cell r="N1411" t="str">
            <v>N/A</v>
          </cell>
          <cell r="O1411" t="str">
            <v/>
          </cell>
          <cell r="P1411"/>
          <cell r="Q1411">
            <v>0</v>
          </cell>
        </row>
        <row r="1412">
          <cell r="C1412" t="str">
            <v>Yarmouth</v>
          </cell>
          <cell r="D1412">
            <v>2007</v>
          </cell>
          <cell r="E1412">
            <v>3</v>
          </cell>
          <cell r="F1412">
            <v>3</v>
          </cell>
          <cell r="G1412" t="str">
            <v>Yes</v>
          </cell>
          <cell r="H1412">
            <v>1195882.01</v>
          </cell>
          <cell r="I1412">
            <v>13253.62</v>
          </cell>
          <cell r="J1412">
            <v>0</v>
          </cell>
          <cell r="K1412">
            <v>1182628.3899999999</v>
          </cell>
          <cell r="L1412"/>
          <cell r="M1412">
            <v>1182628.3899999999</v>
          </cell>
          <cell r="N1412" t="str">
            <v>FORM SUBMIT</v>
          </cell>
          <cell r="O1412">
            <v>39658</v>
          </cell>
          <cell r="P1412"/>
          <cell r="Q1412">
            <v>1182628.3899999999</v>
          </cell>
        </row>
        <row r="1415">
          <cell r="C1415" t="str">
            <v>Abington</v>
          </cell>
          <cell r="D1415">
            <v>2008</v>
          </cell>
          <cell r="E1415">
            <v>0</v>
          </cell>
          <cell r="F1415">
            <v>0</v>
          </cell>
          <cell r="G1415" t="str">
            <v>N/A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/>
          <cell r="M1415">
            <v>0</v>
          </cell>
          <cell r="N1415" t="str">
            <v>N/A</v>
          </cell>
          <cell r="O1415" t="str">
            <v/>
          </cell>
          <cell r="P1415"/>
          <cell r="Q1415">
            <v>0</v>
          </cell>
        </row>
        <row r="1416">
          <cell r="C1416" t="str">
            <v>Acton</v>
          </cell>
          <cell r="D1416">
            <v>2008</v>
          </cell>
          <cell r="E1416">
            <v>1.5</v>
          </cell>
          <cell r="F1416">
            <v>1.5</v>
          </cell>
          <cell r="G1416" t="str">
            <v>Yes</v>
          </cell>
          <cell r="H1416">
            <v>708030.89</v>
          </cell>
          <cell r="I1416">
            <v>7677.04</v>
          </cell>
          <cell r="J1416">
            <v>0</v>
          </cell>
          <cell r="K1416">
            <v>700353.85</v>
          </cell>
          <cell r="L1416"/>
          <cell r="M1416">
            <v>700353.85</v>
          </cell>
          <cell r="N1416" t="str">
            <v>FORM SUBMIT</v>
          </cell>
          <cell r="O1416">
            <v>39695</v>
          </cell>
          <cell r="P1416"/>
          <cell r="Q1416">
            <v>700353.85</v>
          </cell>
        </row>
        <row r="1417">
          <cell r="C1417" t="str">
            <v>Acushnet</v>
          </cell>
          <cell r="D1417">
            <v>2008</v>
          </cell>
          <cell r="E1417">
            <v>1.5</v>
          </cell>
          <cell r="F1417">
            <v>1.5</v>
          </cell>
          <cell r="G1417" t="str">
            <v>Yes</v>
          </cell>
          <cell r="H1417">
            <v>120145.06</v>
          </cell>
          <cell r="I1417">
            <v>1783.45</v>
          </cell>
          <cell r="J1417">
            <v>0</v>
          </cell>
          <cell r="K1417">
            <v>118361.61</v>
          </cell>
          <cell r="L1417"/>
          <cell r="M1417">
            <v>118361.61</v>
          </cell>
          <cell r="N1417" t="str">
            <v>FORM SUBMIT</v>
          </cell>
          <cell r="O1417">
            <v>39701</v>
          </cell>
          <cell r="P1417"/>
          <cell r="Q1417">
            <v>118361.61</v>
          </cell>
        </row>
        <row r="1418">
          <cell r="C1418" t="str">
            <v>Adams</v>
          </cell>
          <cell r="D1418">
            <v>2008</v>
          </cell>
          <cell r="E1418">
            <v>0</v>
          </cell>
          <cell r="F1418">
            <v>0</v>
          </cell>
          <cell r="G1418" t="str">
            <v>N/A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/>
          <cell r="M1418">
            <v>0</v>
          </cell>
          <cell r="N1418" t="str">
            <v>N/A</v>
          </cell>
          <cell r="O1418" t="str">
            <v/>
          </cell>
          <cell r="P1418"/>
          <cell r="Q1418">
            <v>0</v>
          </cell>
        </row>
        <row r="1419">
          <cell r="C1419" t="str">
            <v>Agawam</v>
          </cell>
          <cell r="D1419">
            <v>2008</v>
          </cell>
          <cell r="E1419">
            <v>1</v>
          </cell>
          <cell r="F1419">
            <v>1</v>
          </cell>
          <cell r="G1419" t="str">
            <v>Yes</v>
          </cell>
          <cell r="H1419">
            <v>390690.3</v>
          </cell>
          <cell r="I1419">
            <v>3490.55</v>
          </cell>
          <cell r="J1419">
            <v>0</v>
          </cell>
          <cell r="K1419">
            <v>387199.75</v>
          </cell>
          <cell r="L1419"/>
          <cell r="M1419">
            <v>387199.75</v>
          </cell>
          <cell r="N1419" t="str">
            <v>FORM SUBMIT</v>
          </cell>
          <cell r="O1419">
            <v>39689</v>
          </cell>
          <cell r="P1419"/>
          <cell r="Q1419">
            <v>387199.75</v>
          </cell>
        </row>
        <row r="1420">
          <cell r="C1420" t="str">
            <v>Alford</v>
          </cell>
          <cell r="D1420">
            <v>2008</v>
          </cell>
          <cell r="E1420">
            <v>0</v>
          </cell>
          <cell r="F1420">
            <v>0</v>
          </cell>
          <cell r="G1420" t="str">
            <v>N/A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/>
          <cell r="M1420">
            <v>0</v>
          </cell>
          <cell r="N1420" t="str">
            <v>N/A</v>
          </cell>
          <cell r="O1420" t="str">
            <v/>
          </cell>
          <cell r="P1420"/>
          <cell r="Q1420">
            <v>0</v>
          </cell>
        </row>
        <row r="1421">
          <cell r="C1421" t="str">
            <v>Amesbury</v>
          </cell>
          <cell r="D1421">
            <v>2008</v>
          </cell>
          <cell r="E1421">
            <v>0</v>
          </cell>
          <cell r="F1421">
            <v>0</v>
          </cell>
          <cell r="G1421" t="str">
            <v>N/A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/>
          <cell r="M1421">
            <v>0</v>
          </cell>
          <cell r="N1421" t="str">
            <v>N/A</v>
          </cell>
          <cell r="O1421" t="str">
            <v/>
          </cell>
          <cell r="P1421"/>
          <cell r="Q1421">
            <v>0</v>
          </cell>
        </row>
        <row r="1422">
          <cell r="C1422" t="str">
            <v>Amherst</v>
          </cell>
          <cell r="D1422">
            <v>2008</v>
          </cell>
          <cell r="H1422">
            <v>348081</v>
          </cell>
          <cell r="I1422">
            <v>2151</v>
          </cell>
          <cell r="J1422">
            <v>0</v>
          </cell>
          <cell r="K1422">
            <v>345930</v>
          </cell>
          <cell r="L1422"/>
          <cell r="M1422">
            <v>345930</v>
          </cell>
          <cell r="O1422" t="str">
            <v>Manual</v>
          </cell>
          <cell r="P1422"/>
          <cell r="Q1422">
            <v>345930</v>
          </cell>
        </row>
        <row r="1423">
          <cell r="C1423" t="str">
            <v>Andover</v>
          </cell>
          <cell r="D1423">
            <v>2008</v>
          </cell>
          <cell r="E1423">
            <v>0</v>
          </cell>
          <cell r="F1423">
            <v>0</v>
          </cell>
          <cell r="G1423" t="str">
            <v>N/A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/>
          <cell r="M1423">
            <v>0</v>
          </cell>
          <cell r="N1423" t="str">
            <v>N/A</v>
          </cell>
          <cell r="O1423" t="str">
            <v/>
          </cell>
          <cell r="P1423"/>
          <cell r="Q1423">
            <v>0</v>
          </cell>
        </row>
        <row r="1424">
          <cell r="C1424" t="str">
            <v>Arlington</v>
          </cell>
          <cell r="D1424">
            <v>2008</v>
          </cell>
          <cell r="E1424">
            <v>0</v>
          </cell>
          <cell r="F1424">
            <v>0</v>
          </cell>
          <cell r="G1424" t="str">
            <v>N/A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/>
          <cell r="M1424">
            <v>0</v>
          </cell>
          <cell r="N1424" t="str">
            <v>N/A</v>
          </cell>
          <cell r="O1424" t="str">
            <v/>
          </cell>
          <cell r="P1424"/>
          <cell r="Q1424">
            <v>0</v>
          </cell>
        </row>
        <row r="1425">
          <cell r="C1425" t="str">
            <v>Ashburnham</v>
          </cell>
          <cell r="D1425">
            <v>2008</v>
          </cell>
          <cell r="E1425">
            <v>0</v>
          </cell>
          <cell r="F1425">
            <v>0</v>
          </cell>
          <cell r="G1425" t="str">
            <v>N/A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/>
          <cell r="M1425">
            <v>0</v>
          </cell>
          <cell r="N1425" t="str">
            <v>N/A</v>
          </cell>
          <cell r="O1425" t="str">
            <v/>
          </cell>
          <cell r="P1425"/>
          <cell r="Q1425">
            <v>0</v>
          </cell>
        </row>
        <row r="1426">
          <cell r="C1426" t="str">
            <v>Ashby</v>
          </cell>
          <cell r="D1426">
            <v>2008</v>
          </cell>
          <cell r="E1426">
            <v>0</v>
          </cell>
          <cell r="F1426">
            <v>0</v>
          </cell>
          <cell r="G1426" t="str">
            <v>N/A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/>
          <cell r="M1426">
            <v>0</v>
          </cell>
          <cell r="N1426" t="str">
            <v>N/A</v>
          </cell>
          <cell r="O1426" t="str">
            <v/>
          </cell>
          <cell r="P1426"/>
          <cell r="Q1426">
            <v>0</v>
          </cell>
        </row>
        <row r="1427">
          <cell r="C1427" t="str">
            <v>Ashfield</v>
          </cell>
          <cell r="D1427">
            <v>2008</v>
          </cell>
          <cell r="E1427">
            <v>0</v>
          </cell>
          <cell r="F1427">
            <v>0</v>
          </cell>
          <cell r="G1427" t="str">
            <v>N/A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/>
          <cell r="M1427">
            <v>0</v>
          </cell>
          <cell r="N1427" t="str">
            <v>N/A</v>
          </cell>
          <cell r="O1427" t="str">
            <v/>
          </cell>
          <cell r="P1427"/>
          <cell r="Q1427">
            <v>0</v>
          </cell>
        </row>
        <row r="1428">
          <cell r="C1428" t="str">
            <v>Ashland</v>
          </cell>
          <cell r="D1428">
            <v>2008</v>
          </cell>
          <cell r="E1428">
            <v>3</v>
          </cell>
          <cell r="F1428">
            <v>3</v>
          </cell>
          <cell r="G1428" t="str">
            <v>Yes</v>
          </cell>
          <cell r="H1428">
            <v>692905.49</v>
          </cell>
          <cell r="I1428">
            <v>20264.63</v>
          </cell>
          <cell r="J1428">
            <v>0</v>
          </cell>
          <cell r="K1428">
            <v>672640.86</v>
          </cell>
          <cell r="L1428"/>
          <cell r="M1428">
            <v>672640.86</v>
          </cell>
          <cell r="N1428" t="str">
            <v>FORM SUBMIT</v>
          </cell>
          <cell r="O1428">
            <v>39700</v>
          </cell>
          <cell r="P1428"/>
          <cell r="Q1428">
            <v>672640.86</v>
          </cell>
        </row>
        <row r="1429">
          <cell r="C1429" t="str">
            <v>Athol</v>
          </cell>
          <cell r="D1429">
            <v>2008</v>
          </cell>
          <cell r="E1429">
            <v>0</v>
          </cell>
          <cell r="F1429">
            <v>0</v>
          </cell>
          <cell r="G1429" t="str">
            <v>N/A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/>
          <cell r="M1429">
            <v>0</v>
          </cell>
          <cell r="N1429" t="str">
            <v>N/A</v>
          </cell>
          <cell r="O1429" t="str">
            <v/>
          </cell>
          <cell r="P1429"/>
          <cell r="Q1429">
            <v>0</v>
          </cell>
        </row>
        <row r="1430">
          <cell r="C1430" t="str">
            <v>Attleboro</v>
          </cell>
          <cell r="D1430">
            <v>2008</v>
          </cell>
          <cell r="E1430">
            <v>0</v>
          </cell>
          <cell r="F1430">
            <v>0</v>
          </cell>
          <cell r="G1430" t="str">
            <v>N/A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/>
          <cell r="M1430">
            <v>0</v>
          </cell>
          <cell r="N1430" t="str">
            <v>N/A</v>
          </cell>
          <cell r="O1430" t="str">
            <v/>
          </cell>
          <cell r="P1430"/>
          <cell r="Q1430">
            <v>0</v>
          </cell>
        </row>
        <row r="1431">
          <cell r="C1431" t="str">
            <v>Auburn</v>
          </cell>
          <cell r="D1431">
            <v>2008</v>
          </cell>
          <cell r="E1431">
            <v>0</v>
          </cell>
          <cell r="F1431">
            <v>0</v>
          </cell>
          <cell r="G1431" t="str">
            <v>N/A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/>
          <cell r="M1431">
            <v>0</v>
          </cell>
          <cell r="N1431" t="str">
            <v>N/A</v>
          </cell>
          <cell r="O1431" t="str">
            <v/>
          </cell>
          <cell r="P1431"/>
          <cell r="Q1431">
            <v>0</v>
          </cell>
        </row>
        <row r="1432">
          <cell r="C1432" t="str">
            <v>Avon</v>
          </cell>
          <cell r="D1432">
            <v>2008</v>
          </cell>
          <cell r="E1432">
            <v>0</v>
          </cell>
          <cell r="F1432">
            <v>0</v>
          </cell>
          <cell r="G1432" t="str">
            <v>N/A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/>
          <cell r="M1432">
            <v>0</v>
          </cell>
          <cell r="N1432" t="str">
            <v>N/A</v>
          </cell>
          <cell r="O1432" t="str">
            <v/>
          </cell>
          <cell r="P1432"/>
          <cell r="Q1432">
            <v>0</v>
          </cell>
        </row>
        <row r="1433">
          <cell r="C1433" t="str">
            <v>Ayer</v>
          </cell>
          <cell r="D1433">
            <v>2008</v>
          </cell>
          <cell r="E1433">
            <v>1</v>
          </cell>
          <cell r="F1433">
            <v>1</v>
          </cell>
          <cell r="G1433" t="str">
            <v>Yes</v>
          </cell>
          <cell r="H1433">
            <v>122472.55</v>
          </cell>
          <cell r="I1433">
            <v>1338.28</v>
          </cell>
          <cell r="J1433">
            <v>0</v>
          </cell>
          <cell r="K1433">
            <v>121134.27</v>
          </cell>
          <cell r="L1433"/>
          <cell r="M1433">
            <v>121134.27</v>
          </cell>
          <cell r="N1433" t="str">
            <v>FORM SUBMIT</v>
          </cell>
          <cell r="O1433">
            <v>39672</v>
          </cell>
          <cell r="P1433"/>
          <cell r="Q1433">
            <v>121134.27</v>
          </cell>
        </row>
        <row r="1434">
          <cell r="C1434" t="str">
            <v>Barnstable</v>
          </cell>
          <cell r="D1434">
            <v>2008</v>
          </cell>
          <cell r="E1434">
            <v>3</v>
          </cell>
          <cell r="F1434">
            <v>3</v>
          </cell>
          <cell r="G1434" t="str">
            <v>Yes</v>
          </cell>
          <cell r="H1434">
            <v>2556667.7200000002</v>
          </cell>
          <cell r="I1434">
            <v>18380.87</v>
          </cell>
          <cell r="J1434">
            <v>0</v>
          </cell>
          <cell r="K1434">
            <v>2538286.85</v>
          </cell>
          <cell r="L1434"/>
          <cell r="M1434">
            <v>2538286.85</v>
          </cell>
          <cell r="N1434" t="str">
            <v>FORM SUBMIT</v>
          </cell>
          <cell r="O1434">
            <v>39696</v>
          </cell>
          <cell r="P1434"/>
          <cell r="Q1434">
            <v>2538286.85</v>
          </cell>
        </row>
        <row r="1435">
          <cell r="C1435" t="str">
            <v>Barre</v>
          </cell>
          <cell r="D1435">
            <v>2008</v>
          </cell>
          <cell r="E1435">
            <v>0</v>
          </cell>
          <cell r="F1435">
            <v>0</v>
          </cell>
          <cell r="G1435" t="str">
            <v>N/A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/>
          <cell r="M1435">
            <v>0</v>
          </cell>
          <cell r="N1435" t="str">
            <v>N/A</v>
          </cell>
          <cell r="O1435" t="str">
            <v/>
          </cell>
          <cell r="P1435"/>
          <cell r="Q1435">
            <v>0</v>
          </cell>
        </row>
        <row r="1436">
          <cell r="C1436" t="str">
            <v>Becket</v>
          </cell>
          <cell r="D1436">
            <v>2008</v>
          </cell>
          <cell r="E1436">
            <v>0</v>
          </cell>
          <cell r="F1436">
            <v>0</v>
          </cell>
          <cell r="G1436" t="str">
            <v>N/A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/>
          <cell r="M1436">
            <v>0</v>
          </cell>
          <cell r="N1436" t="str">
            <v>N/A</v>
          </cell>
          <cell r="O1436" t="str">
            <v/>
          </cell>
          <cell r="P1436"/>
          <cell r="Q1436">
            <v>0</v>
          </cell>
        </row>
        <row r="1437">
          <cell r="C1437" t="str">
            <v>Bedford</v>
          </cell>
          <cell r="D1437">
            <v>2008</v>
          </cell>
          <cell r="E1437">
            <v>3</v>
          </cell>
          <cell r="F1437">
            <v>3</v>
          </cell>
          <cell r="G1437" t="str">
            <v>Yes</v>
          </cell>
          <cell r="H1437">
            <v>1091875.1499999999</v>
          </cell>
          <cell r="I1437">
            <v>16500.05</v>
          </cell>
          <cell r="J1437">
            <v>0</v>
          </cell>
          <cell r="K1437">
            <v>1075375.0999999999</v>
          </cell>
          <cell r="L1437"/>
          <cell r="M1437">
            <v>1075375.0999999999</v>
          </cell>
          <cell r="N1437" t="str">
            <v>FORM SUBMIT</v>
          </cell>
          <cell r="O1437">
            <v>39702</v>
          </cell>
          <cell r="P1437"/>
          <cell r="Q1437">
            <v>1075375.0999999999</v>
          </cell>
        </row>
        <row r="1438">
          <cell r="C1438" t="str">
            <v>Belchertown</v>
          </cell>
          <cell r="D1438">
            <v>2008</v>
          </cell>
          <cell r="E1438">
            <v>1.5</v>
          </cell>
          <cell r="F1438">
            <v>1.5</v>
          </cell>
          <cell r="G1438" t="str">
            <v>Yes</v>
          </cell>
          <cell r="H1438">
            <v>172632.59</v>
          </cell>
          <cell r="I1438">
            <v>1341.33</v>
          </cell>
          <cell r="J1438">
            <v>0</v>
          </cell>
          <cell r="K1438">
            <v>171291.26</v>
          </cell>
          <cell r="L1438"/>
          <cell r="M1438">
            <v>171291.26</v>
          </cell>
          <cell r="N1438" t="str">
            <v>FORM SUBMIT</v>
          </cell>
          <cell r="O1438">
            <v>39706</v>
          </cell>
          <cell r="P1438"/>
          <cell r="Q1438">
            <v>171291.26</v>
          </cell>
        </row>
        <row r="1439">
          <cell r="C1439" t="str">
            <v>Bellingham</v>
          </cell>
          <cell r="D1439">
            <v>2008</v>
          </cell>
          <cell r="E1439">
            <v>0</v>
          </cell>
          <cell r="F1439">
            <v>0</v>
          </cell>
          <cell r="G1439" t="str">
            <v>N/A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/>
          <cell r="M1439">
            <v>0</v>
          </cell>
          <cell r="N1439" t="str">
            <v>N/A</v>
          </cell>
          <cell r="O1439" t="str">
            <v/>
          </cell>
          <cell r="P1439"/>
          <cell r="Q1439">
            <v>0</v>
          </cell>
        </row>
        <row r="1440">
          <cell r="C1440" t="str">
            <v>Belmont</v>
          </cell>
          <cell r="D1440">
            <v>2008</v>
          </cell>
          <cell r="E1440">
            <v>0</v>
          </cell>
          <cell r="F1440">
            <v>0</v>
          </cell>
          <cell r="G1440" t="str">
            <v>N/A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/>
          <cell r="M1440">
            <v>0</v>
          </cell>
          <cell r="N1440" t="str">
            <v>N/A</v>
          </cell>
          <cell r="O1440" t="str">
            <v/>
          </cell>
          <cell r="P1440"/>
          <cell r="Q1440">
            <v>0</v>
          </cell>
        </row>
        <row r="1441">
          <cell r="C1441" t="str">
            <v>Berkley</v>
          </cell>
          <cell r="D1441">
            <v>2008</v>
          </cell>
          <cell r="E1441">
            <v>0</v>
          </cell>
          <cell r="F1441">
            <v>0</v>
          </cell>
          <cell r="G1441" t="str">
            <v>N/A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/>
          <cell r="M1441">
            <v>0</v>
          </cell>
          <cell r="N1441" t="str">
            <v>N/A</v>
          </cell>
          <cell r="O1441" t="str">
            <v/>
          </cell>
          <cell r="P1441"/>
          <cell r="Q1441">
            <v>0</v>
          </cell>
        </row>
        <row r="1442">
          <cell r="C1442" t="str">
            <v>Berlin</v>
          </cell>
          <cell r="D1442">
            <v>2008</v>
          </cell>
          <cell r="E1442">
            <v>0</v>
          </cell>
          <cell r="F1442">
            <v>0</v>
          </cell>
          <cell r="G1442" t="str">
            <v>N/A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/>
          <cell r="M1442">
            <v>0</v>
          </cell>
          <cell r="N1442" t="str">
            <v>N/A</v>
          </cell>
          <cell r="O1442" t="str">
            <v/>
          </cell>
          <cell r="P1442"/>
          <cell r="Q1442">
            <v>0</v>
          </cell>
        </row>
        <row r="1443">
          <cell r="C1443" t="str">
            <v>Bernardston</v>
          </cell>
          <cell r="D1443">
            <v>2008</v>
          </cell>
          <cell r="E1443">
            <v>0</v>
          </cell>
          <cell r="F1443">
            <v>0</v>
          </cell>
          <cell r="G1443" t="str">
            <v>N/A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/>
          <cell r="M1443">
            <v>0</v>
          </cell>
          <cell r="N1443" t="str">
            <v>N/A</v>
          </cell>
          <cell r="O1443" t="str">
            <v/>
          </cell>
          <cell r="P1443"/>
          <cell r="Q1443">
            <v>0</v>
          </cell>
        </row>
        <row r="1444">
          <cell r="C1444" t="str">
            <v>Beverly</v>
          </cell>
          <cell r="D1444">
            <v>2008</v>
          </cell>
          <cell r="E1444">
            <v>0</v>
          </cell>
          <cell r="F1444">
            <v>0</v>
          </cell>
          <cell r="G1444" t="str">
            <v>N/A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/>
          <cell r="M1444">
            <v>0</v>
          </cell>
          <cell r="N1444" t="str">
            <v>N/A</v>
          </cell>
          <cell r="O1444" t="str">
            <v/>
          </cell>
          <cell r="P1444"/>
          <cell r="Q1444">
            <v>0</v>
          </cell>
        </row>
        <row r="1445">
          <cell r="C1445" t="str">
            <v>Billerica</v>
          </cell>
          <cell r="D1445">
            <v>2008</v>
          </cell>
          <cell r="E1445">
            <v>0</v>
          </cell>
          <cell r="F1445">
            <v>0</v>
          </cell>
          <cell r="G1445" t="str">
            <v>N/A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/>
          <cell r="M1445">
            <v>0</v>
          </cell>
          <cell r="N1445" t="str">
            <v>N/A</v>
          </cell>
          <cell r="O1445" t="str">
            <v/>
          </cell>
          <cell r="P1445"/>
          <cell r="Q1445">
            <v>0</v>
          </cell>
        </row>
        <row r="1446">
          <cell r="C1446" t="str">
            <v>Blackstone</v>
          </cell>
          <cell r="D1446">
            <v>2008</v>
          </cell>
          <cell r="E1446">
            <v>0</v>
          </cell>
          <cell r="F1446">
            <v>0</v>
          </cell>
          <cell r="G1446" t="str">
            <v>N/A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/>
          <cell r="M1446">
            <v>0</v>
          </cell>
          <cell r="N1446" t="str">
            <v>N/A</v>
          </cell>
          <cell r="O1446" t="str">
            <v/>
          </cell>
          <cell r="P1446"/>
          <cell r="Q1446">
            <v>0</v>
          </cell>
        </row>
        <row r="1447">
          <cell r="C1447" t="str">
            <v>Blandford</v>
          </cell>
          <cell r="D1447">
            <v>2008</v>
          </cell>
          <cell r="E1447">
            <v>0</v>
          </cell>
          <cell r="F1447">
            <v>0</v>
          </cell>
          <cell r="G1447" t="str">
            <v>N/A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/>
          <cell r="M1447">
            <v>0</v>
          </cell>
          <cell r="N1447" t="str">
            <v>N/A</v>
          </cell>
          <cell r="O1447" t="str">
            <v/>
          </cell>
          <cell r="P1447"/>
          <cell r="Q1447">
            <v>0</v>
          </cell>
        </row>
        <row r="1448">
          <cell r="C1448" t="str">
            <v>Bolton</v>
          </cell>
          <cell r="D1448">
            <v>2008</v>
          </cell>
          <cell r="E1448">
            <v>0</v>
          </cell>
          <cell r="F1448">
            <v>0</v>
          </cell>
          <cell r="G1448" t="str">
            <v>N/A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/>
          <cell r="M1448">
            <v>0</v>
          </cell>
          <cell r="N1448" t="str">
            <v>N/A</v>
          </cell>
          <cell r="O1448" t="str">
            <v/>
          </cell>
          <cell r="P1448"/>
          <cell r="Q1448">
            <v>0</v>
          </cell>
        </row>
        <row r="1449">
          <cell r="C1449" t="str">
            <v>Boston</v>
          </cell>
          <cell r="D1449">
            <v>2008</v>
          </cell>
          <cell r="E1449">
            <v>0</v>
          </cell>
          <cell r="F1449">
            <v>0</v>
          </cell>
          <cell r="G1449" t="str">
            <v>N/A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/>
          <cell r="M1449">
            <v>0</v>
          </cell>
          <cell r="N1449" t="str">
            <v>N/A</v>
          </cell>
          <cell r="O1449" t="str">
            <v/>
          </cell>
          <cell r="P1449"/>
          <cell r="Q1449">
            <v>0</v>
          </cell>
        </row>
        <row r="1450">
          <cell r="C1450" t="str">
            <v>Bourne</v>
          </cell>
          <cell r="D1450">
            <v>2008</v>
          </cell>
          <cell r="E1450">
            <v>3</v>
          </cell>
          <cell r="F1450">
            <v>3</v>
          </cell>
          <cell r="G1450" t="str">
            <v>Yes</v>
          </cell>
          <cell r="H1450">
            <v>936199.88</v>
          </cell>
          <cell r="I1450">
            <v>2218.2600000000002</v>
          </cell>
          <cell r="J1450">
            <v>0</v>
          </cell>
          <cell r="K1450">
            <v>933981.62</v>
          </cell>
          <cell r="L1450"/>
          <cell r="M1450">
            <v>933981.62</v>
          </cell>
          <cell r="N1450" t="str">
            <v>FORM SUBMIT</v>
          </cell>
          <cell r="O1450">
            <v>39703</v>
          </cell>
          <cell r="P1450"/>
          <cell r="Q1450">
            <v>933981.62</v>
          </cell>
        </row>
        <row r="1451">
          <cell r="C1451" t="str">
            <v>Boxborough</v>
          </cell>
          <cell r="D1451">
            <v>2008</v>
          </cell>
          <cell r="E1451">
            <v>0</v>
          </cell>
          <cell r="F1451">
            <v>0</v>
          </cell>
          <cell r="G1451" t="str">
            <v>N/A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/>
          <cell r="M1451">
            <v>0</v>
          </cell>
          <cell r="N1451" t="str">
            <v>N/A</v>
          </cell>
          <cell r="O1451" t="str">
            <v/>
          </cell>
          <cell r="P1451"/>
          <cell r="Q1451">
            <v>0</v>
          </cell>
        </row>
        <row r="1452">
          <cell r="C1452" t="str">
            <v>Boxford</v>
          </cell>
          <cell r="D1452">
            <v>2008</v>
          </cell>
          <cell r="E1452">
            <v>3</v>
          </cell>
          <cell r="F1452">
            <v>3</v>
          </cell>
          <cell r="G1452" t="str">
            <v>Yes</v>
          </cell>
          <cell r="H1452">
            <v>521043.1</v>
          </cell>
          <cell r="I1452">
            <v>9788.35</v>
          </cell>
          <cell r="J1452">
            <v>0</v>
          </cell>
          <cell r="K1452">
            <v>511254.75</v>
          </cell>
          <cell r="L1452"/>
          <cell r="M1452">
            <v>511254.75</v>
          </cell>
          <cell r="N1452" t="str">
            <v>FORM SUBMIT</v>
          </cell>
          <cell r="O1452">
            <v>39706</v>
          </cell>
          <cell r="P1452"/>
          <cell r="Q1452">
            <v>511254.75</v>
          </cell>
        </row>
        <row r="1453">
          <cell r="C1453" t="str">
            <v>Boylston</v>
          </cell>
          <cell r="D1453">
            <v>2008</v>
          </cell>
          <cell r="E1453">
            <v>0</v>
          </cell>
          <cell r="F1453">
            <v>0</v>
          </cell>
          <cell r="G1453" t="str">
            <v>N/A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/>
          <cell r="M1453">
            <v>0</v>
          </cell>
          <cell r="N1453" t="str">
            <v>N/A</v>
          </cell>
          <cell r="O1453" t="str">
            <v/>
          </cell>
          <cell r="P1453"/>
          <cell r="Q1453">
            <v>0</v>
          </cell>
        </row>
        <row r="1454">
          <cell r="C1454" t="str">
            <v>Braintree</v>
          </cell>
          <cell r="D1454">
            <v>2008</v>
          </cell>
          <cell r="E1454">
            <v>1</v>
          </cell>
          <cell r="F1454">
            <v>1</v>
          </cell>
          <cell r="G1454" t="str">
            <v>Yes</v>
          </cell>
          <cell r="H1454">
            <v>495894.27</v>
          </cell>
          <cell r="I1454">
            <v>561.22</v>
          </cell>
          <cell r="J1454">
            <v>0</v>
          </cell>
          <cell r="K1454">
            <v>495333.05000000005</v>
          </cell>
          <cell r="L1454"/>
          <cell r="M1454">
            <v>495333.05000000005</v>
          </cell>
          <cell r="N1454" t="str">
            <v>FORM SUBMIT</v>
          </cell>
          <cell r="O1454">
            <v>39685</v>
          </cell>
          <cell r="P1454"/>
          <cell r="Q1454">
            <v>495333.05000000005</v>
          </cell>
        </row>
        <row r="1455">
          <cell r="C1455" t="str">
            <v>Brewster</v>
          </cell>
          <cell r="D1455">
            <v>2008</v>
          </cell>
          <cell r="E1455">
            <v>3</v>
          </cell>
          <cell r="F1455">
            <v>3</v>
          </cell>
          <cell r="G1455" t="str">
            <v>Yes</v>
          </cell>
          <cell r="H1455">
            <v>638660.29</v>
          </cell>
          <cell r="I1455">
            <v>5268.56</v>
          </cell>
          <cell r="J1455">
            <v>0</v>
          </cell>
          <cell r="K1455">
            <v>633391.73</v>
          </cell>
          <cell r="L1455"/>
          <cell r="M1455">
            <v>633391.73</v>
          </cell>
          <cell r="N1455" t="str">
            <v>FORM SUBMIT</v>
          </cell>
          <cell r="O1455">
            <v>39703</v>
          </cell>
          <cell r="P1455"/>
          <cell r="Q1455">
            <v>633391.73</v>
          </cell>
        </row>
        <row r="1456">
          <cell r="C1456" t="str">
            <v>Bridgewater</v>
          </cell>
          <cell r="D1456">
            <v>2008</v>
          </cell>
          <cell r="E1456">
            <v>2</v>
          </cell>
          <cell r="F1456">
            <v>2</v>
          </cell>
          <cell r="G1456" t="str">
            <v>Yes</v>
          </cell>
          <cell r="H1456">
            <v>405941.92</v>
          </cell>
          <cell r="I1456">
            <v>4611.8599999999997</v>
          </cell>
          <cell r="J1456">
            <v>0</v>
          </cell>
          <cell r="K1456">
            <v>401330.06</v>
          </cell>
          <cell r="L1456"/>
          <cell r="M1456">
            <v>401330.06</v>
          </cell>
          <cell r="N1456" t="str">
            <v>FORM SUBMIT</v>
          </cell>
          <cell r="O1456">
            <v>39672</v>
          </cell>
          <cell r="P1456"/>
          <cell r="Q1456">
            <v>401330.06</v>
          </cell>
        </row>
        <row r="1457">
          <cell r="C1457" t="str">
            <v>Brimfield</v>
          </cell>
          <cell r="D1457">
            <v>2008</v>
          </cell>
          <cell r="E1457">
            <v>0</v>
          </cell>
          <cell r="F1457">
            <v>0</v>
          </cell>
          <cell r="G1457" t="str">
            <v>N/A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/>
          <cell r="M1457">
            <v>0</v>
          </cell>
          <cell r="N1457" t="str">
            <v>N/A</v>
          </cell>
          <cell r="O1457" t="str">
            <v/>
          </cell>
          <cell r="P1457"/>
          <cell r="Q1457">
            <v>0</v>
          </cell>
        </row>
        <row r="1458">
          <cell r="C1458" t="str">
            <v>Brockton</v>
          </cell>
          <cell r="D1458">
            <v>2008</v>
          </cell>
          <cell r="E1458">
            <v>0</v>
          </cell>
          <cell r="F1458">
            <v>0</v>
          </cell>
          <cell r="G1458" t="str">
            <v>N/A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/>
          <cell r="M1458">
            <v>0</v>
          </cell>
          <cell r="N1458" t="str">
            <v>N/A</v>
          </cell>
          <cell r="O1458" t="str">
            <v/>
          </cell>
          <cell r="P1458"/>
          <cell r="Q1458">
            <v>0</v>
          </cell>
        </row>
        <row r="1459">
          <cell r="C1459" t="str">
            <v>Brookfield</v>
          </cell>
          <cell r="D1459">
            <v>2008</v>
          </cell>
          <cell r="E1459">
            <v>0</v>
          </cell>
          <cell r="F1459">
            <v>0</v>
          </cell>
          <cell r="G1459" t="str">
            <v>N/A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/>
          <cell r="M1459">
            <v>0</v>
          </cell>
          <cell r="N1459" t="str">
            <v>N/A</v>
          </cell>
          <cell r="O1459" t="str">
            <v/>
          </cell>
          <cell r="P1459"/>
          <cell r="Q1459">
            <v>0</v>
          </cell>
        </row>
        <row r="1460">
          <cell r="C1460" t="str">
            <v>Brookline</v>
          </cell>
          <cell r="D1460">
            <v>2008</v>
          </cell>
          <cell r="E1460">
            <v>0</v>
          </cell>
          <cell r="F1460">
            <v>0</v>
          </cell>
          <cell r="G1460" t="str">
            <v>N/A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/>
          <cell r="M1460">
            <v>0</v>
          </cell>
          <cell r="N1460" t="str">
            <v>N/A</v>
          </cell>
          <cell r="O1460" t="str">
            <v/>
          </cell>
          <cell r="P1460"/>
          <cell r="Q1460">
            <v>0</v>
          </cell>
        </row>
        <row r="1461">
          <cell r="C1461" t="str">
            <v>Buckland</v>
          </cell>
          <cell r="D1461">
            <v>2008</v>
          </cell>
          <cell r="E1461">
            <v>0</v>
          </cell>
          <cell r="F1461">
            <v>0</v>
          </cell>
          <cell r="G1461" t="str">
            <v>N/A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/>
          <cell r="M1461">
            <v>0</v>
          </cell>
          <cell r="N1461" t="str">
            <v>N/A</v>
          </cell>
          <cell r="O1461" t="str">
            <v/>
          </cell>
          <cell r="P1461"/>
          <cell r="Q1461">
            <v>0</v>
          </cell>
        </row>
        <row r="1462">
          <cell r="C1462" t="str">
            <v>Burlington</v>
          </cell>
          <cell r="D1462">
            <v>2008</v>
          </cell>
          <cell r="E1462">
            <v>0</v>
          </cell>
          <cell r="F1462">
            <v>0</v>
          </cell>
          <cell r="G1462" t="str">
            <v>N/A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/>
          <cell r="M1462">
            <v>0</v>
          </cell>
          <cell r="N1462" t="str">
            <v>N/A</v>
          </cell>
          <cell r="O1462" t="str">
            <v/>
          </cell>
          <cell r="P1462"/>
          <cell r="Q1462">
            <v>0</v>
          </cell>
        </row>
        <row r="1463">
          <cell r="C1463" t="str">
            <v>Cambridge</v>
          </cell>
          <cell r="D1463">
            <v>2008</v>
          </cell>
          <cell r="E1463">
            <v>3</v>
          </cell>
          <cell r="F1463">
            <v>3</v>
          </cell>
          <cell r="G1463" t="str">
            <v>Yes</v>
          </cell>
          <cell r="H1463">
            <v>6454777</v>
          </cell>
          <cell r="I1463">
            <v>33973</v>
          </cell>
          <cell r="J1463">
            <v>0</v>
          </cell>
          <cell r="K1463">
            <v>6420804</v>
          </cell>
          <cell r="L1463"/>
          <cell r="M1463">
            <v>6420804</v>
          </cell>
          <cell r="N1463" t="str">
            <v>FORM SUBMIT</v>
          </cell>
          <cell r="O1463">
            <v>39702</v>
          </cell>
          <cell r="P1463"/>
          <cell r="Q1463">
            <v>6420804</v>
          </cell>
        </row>
        <row r="1464">
          <cell r="C1464" t="str">
            <v>Canton</v>
          </cell>
          <cell r="D1464">
            <v>2008</v>
          </cell>
          <cell r="E1464">
            <v>0</v>
          </cell>
          <cell r="F1464">
            <v>0</v>
          </cell>
          <cell r="G1464" t="str">
            <v>N/A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/>
          <cell r="M1464">
            <v>0</v>
          </cell>
          <cell r="N1464" t="str">
            <v>N/A</v>
          </cell>
          <cell r="O1464" t="str">
            <v/>
          </cell>
          <cell r="P1464"/>
          <cell r="Q1464">
            <v>0</v>
          </cell>
        </row>
        <row r="1465">
          <cell r="C1465" t="str">
            <v>Carlisle</v>
          </cell>
          <cell r="D1465">
            <v>2008</v>
          </cell>
          <cell r="E1465">
            <v>2</v>
          </cell>
          <cell r="F1465">
            <v>2</v>
          </cell>
          <cell r="G1465" t="str">
            <v>Yes</v>
          </cell>
          <cell r="H1465">
            <v>374104.64</v>
          </cell>
          <cell r="I1465">
            <v>3944.21</v>
          </cell>
          <cell r="J1465">
            <v>0</v>
          </cell>
          <cell r="K1465">
            <v>370160.43</v>
          </cell>
          <cell r="L1465"/>
          <cell r="M1465">
            <v>370160.43</v>
          </cell>
          <cell r="N1465" t="str">
            <v>FORM SUBMIT</v>
          </cell>
          <cell r="O1465">
            <v>39703</v>
          </cell>
          <cell r="P1465"/>
          <cell r="Q1465">
            <v>370160.43</v>
          </cell>
        </row>
        <row r="1466">
          <cell r="C1466" t="str">
            <v>Carver</v>
          </cell>
          <cell r="D1466">
            <v>2008</v>
          </cell>
          <cell r="E1466">
            <v>3</v>
          </cell>
          <cell r="F1466">
            <v>3</v>
          </cell>
          <cell r="G1466" t="str">
            <v>Yes</v>
          </cell>
          <cell r="H1466">
            <v>335290.7</v>
          </cell>
          <cell r="I1466">
            <v>13813.43</v>
          </cell>
          <cell r="J1466">
            <v>0</v>
          </cell>
          <cell r="K1466">
            <v>321477.27</v>
          </cell>
          <cell r="L1466"/>
          <cell r="M1466">
            <v>321477.27</v>
          </cell>
          <cell r="N1466" t="str">
            <v>FORM SUBMIT</v>
          </cell>
          <cell r="O1466">
            <v>39706</v>
          </cell>
          <cell r="P1466"/>
          <cell r="Q1466">
            <v>321477.27</v>
          </cell>
        </row>
        <row r="1467">
          <cell r="C1467" t="str">
            <v>Charlemont</v>
          </cell>
          <cell r="D1467">
            <v>2008</v>
          </cell>
          <cell r="E1467">
            <v>0</v>
          </cell>
          <cell r="F1467">
            <v>0</v>
          </cell>
          <cell r="G1467" t="str">
            <v>N/A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/>
          <cell r="M1467">
            <v>0</v>
          </cell>
          <cell r="N1467" t="str">
            <v>N/A</v>
          </cell>
          <cell r="O1467" t="str">
            <v/>
          </cell>
          <cell r="P1467"/>
          <cell r="Q1467">
            <v>0</v>
          </cell>
        </row>
        <row r="1468">
          <cell r="C1468" t="str">
            <v>Charlton</v>
          </cell>
          <cell r="D1468">
            <v>2008</v>
          </cell>
          <cell r="E1468">
            <v>0</v>
          </cell>
          <cell r="F1468">
            <v>0</v>
          </cell>
          <cell r="G1468" t="str">
            <v>N/A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/>
          <cell r="M1468">
            <v>0</v>
          </cell>
          <cell r="N1468" t="str">
            <v>N/A</v>
          </cell>
          <cell r="O1468" t="str">
            <v/>
          </cell>
          <cell r="P1468"/>
          <cell r="Q1468">
            <v>0</v>
          </cell>
        </row>
        <row r="1469">
          <cell r="C1469" t="str">
            <v>Chatham</v>
          </cell>
          <cell r="D1469">
            <v>2008</v>
          </cell>
          <cell r="E1469">
            <v>3</v>
          </cell>
          <cell r="F1469">
            <v>3</v>
          </cell>
          <cell r="G1469" t="str">
            <v>Yes</v>
          </cell>
          <cell r="H1469">
            <v>620855.93000000005</v>
          </cell>
          <cell r="I1469">
            <v>3670.68</v>
          </cell>
          <cell r="J1469">
            <v>0</v>
          </cell>
          <cell r="K1469">
            <v>617185.25</v>
          </cell>
          <cell r="L1469"/>
          <cell r="M1469">
            <v>617185.25</v>
          </cell>
          <cell r="N1469" t="str">
            <v>FORM SUBMIT</v>
          </cell>
          <cell r="O1469">
            <v>39699</v>
          </cell>
          <cell r="P1469"/>
          <cell r="Q1469">
            <v>617185.25</v>
          </cell>
        </row>
        <row r="1470">
          <cell r="C1470" t="str">
            <v>Chelmsford</v>
          </cell>
          <cell r="D1470">
            <v>2008</v>
          </cell>
          <cell r="E1470">
            <v>1.5</v>
          </cell>
          <cell r="F1470">
            <v>1.5</v>
          </cell>
          <cell r="G1470" t="str">
            <v>Yes</v>
          </cell>
          <cell r="H1470">
            <v>783101.79</v>
          </cell>
          <cell r="I1470">
            <v>7148.8</v>
          </cell>
          <cell r="J1470">
            <v>0</v>
          </cell>
          <cell r="K1470">
            <v>775952.99</v>
          </cell>
          <cell r="L1470"/>
          <cell r="M1470">
            <v>775952.99</v>
          </cell>
          <cell r="N1470" t="str">
            <v>FORM SUBMIT</v>
          </cell>
          <cell r="O1470">
            <v>39706</v>
          </cell>
          <cell r="P1470"/>
          <cell r="Q1470">
            <v>775952.99</v>
          </cell>
        </row>
        <row r="1471">
          <cell r="C1471" t="str">
            <v>Chelsea</v>
          </cell>
          <cell r="D1471">
            <v>2008</v>
          </cell>
          <cell r="E1471">
            <v>0</v>
          </cell>
          <cell r="F1471">
            <v>0</v>
          </cell>
          <cell r="G1471" t="str">
            <v>N/A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/>
          <cell r="M1471">
            <v>0</v>
          </cell>
          <cell r="N1471" t="str">
            <v>N/A</v>
          </cell>
          <cell r="O1471" t="str">
            <v/>
          </cell>
          <cell r="P1471"/>
          <cell r="Q1471">
            <v>0</v>
          </cell>
        </row>
        <row r="1472">
          <cell r="C1472" t="str">
            <v>Cheshire</v>
          </cell>
          <cell r="D1472">
            <v>2008</v>
          </cell>
          <cell r="E1472">
            <v>0</v>
          </cell>
          <cell r="F1472">
            <v>0</v>
          </cell>
          <cell r="G1472" t="str">
            <v>N/A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/>
          <cell r="M1472">
            <v>0</v>
          </cell>
          <cell r="N1472" t="str">
            <v>N/A</v>
          </cell>
          <cell r="O1472" t="str">
            <v/>
          </cell>
          <cell r="P1472"/>
          <cell r="Q1472">
            <v>0</v>
          </cell>
        </row>
        <row r="1473">
          <cell r="C1473" t="str">
            <v>Chester</v>
          </cell>
          <cell r="D1473">
            <v>2008</v>
          </cell>
          <cell r="E1473">
            <v>0</v>
          </cell>
          <cell r="F1473">
            <v>0</v>
          </cell>
          <cell r="G1473" t="str">
            <v>N/A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/>
          <cell r="M1473">
            <v>0</v>
          </cell>
          <cell r="N1473" t="str">
            <v>N/A</v>
          </cell>
          <cell r="O1473" t="str">
            <v/>
          </cell>
          <cell r="P1473"/>
          <cell r="Q1473">
            <v>0</v>
          </cell>
        </row>
        <row r="1474">
          <cell r="C1474" t="str">
            <v>Chesterfield</v>
          </cell>
          <cell r="D1474">
            <v>2008</v>
          </cell>
          <cell r="E1474">
            <v>0</v>
          </cell>
          <cell r="F1474">
            <v>0</v>
          </cell>
          <cell r="G1474" t="str">
            <v>N/A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/>
          <cell r="M1474">
            <v>0</v>
          </cell>
          <cell r="N1474" t="str">
            <v>N/A</v>
          </cell>
          <cell r="O1474" t="str">
            <v/>
          </cell>
          <cell r="P1474"/>
          <cell r="Q1474">
            <v>0</v>
          </cell>
        </row>
        <row r="1475">
          <cell r="C1475" t="str">
            <v>Chicopee</v>
          </cell>
          <cell r="D1475">
            <v>2008</v>
          </cell>
          <cell r="E1475">
            <v>0</v>
          </cell>
          <cell r="F1475">
            <v>0</v>
          </cell>
          <cell r="G1475" t="str">
            <v>N/A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/>
          <cell r="M1475">
            <v>0</v>
          </cell>
          <cell r="N1475" t="str">
            <v>N/A</v>
          </cell>
          <cell r="O1475" t="str">
            <v/>
          </cell>
          <cell r="P1475"/>
          <cell r="Q1475">
            <v>0</v>
          </cell>
        </row>
        <row r="1476">
          <cell r="C1476" t="str">
            <v>Chilmark</v>
          </cell>
          <cell r="D1476">
            <v>2008</v>
          </cell>
          <cell r="E1476">
            <v>3</v>
          </cell>
          <cell r="F1476">
            <v>3</v>
          </cell>
          <cell r="G1476" t="str">
            <v>Yes</v>
          </cell>
          <cell r="H1476">
            <v>158762.4</v>
          </cell>
          <cell r="I1476">
            <v>726.66</v>
          </cell>
          <cell r="J1476">
            <v>0</v>
          </cell>
          <cell r="K1476">
            <v>158035.74</v>
          </cell>
          <cell r="L1476"/>
          <cell r="M1476">
            <v>158035.74</v>
          </cell>
          <cell r="N1476" t="str">
            <v>FORM SUBMIT</v>
          </cell>
          <cell r="O1476">
            <v>39700</v>
          </cell>
          <cell r="P1476"/>
          <cell r="Q1476">
            <v>158035.74</v>
          </cell>
        </row>
        <row r="1477">
          <cell r="C1477" t="str">
            <v>Clarksburg</v>
          </cell>
          <cell r="D1477">
            <v>2008</v>
          </cell>
          <cell r="E1477">
            <v>0</v>
          </cell>
          <cell r="F1477">
            <v>0</v>
          </cell>
          <cell r="G1477" t="str">
            <v>N/A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/>
          <cell r="M1477">
            <v>0</v>
          </cell>
          <cell r="N1477" t="str">
            <v>N/A</v>
          </cell>
          <cell r="O1477" t="str">
            <v/>
          </cell>
          <cell r="P1477"/>
          <cell r="Q1477">
            <v>0</v>
          </cell>
        </row>
        <row r="1478">
          <cell r="C1478" t="str">
            <v>Clinton</v>
          </cell>
          <cell r="D1478">
            <v>2008</v>
          </cell>
          <cell r="E1478">
            <v>0</v>
          </cell>
          <cell r="F1478">
            <v>0</v>
          </cell>
          <cell r="G1478" t="str">
            <v>N/A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/>
          <cell r="M1478">
            <v>0</v>
          </cell>
          <cell r="N1478" t="str">
            <v>N/A</v>
          </cell>
          <cell r="O1478" t="str">
            <v/>
          </cell>
          <cell r="P1478"/>
          <cell r="Q1478">
            <v>0</v>
          </cell>
        </row>
        <row r="1479">
          <cell r="C1479" t="str">
            <v>Cohasset</v>
          </cell>
          <cell r="D1479">
            <v>2008</v>
          </cell>
          <cell r="E1479">
            <v>1.5</v>
          </cell>
          <cell r="F1479">
            <v>1.5</v>
          </cell>
          <cell r="G1479" t="str">
            <v>Yes</v>
          </cell>
          <cell r="H1479">
            <v>335180</v>
          </cell>
          <cell r="I1479">
            <v>2799</v>
          </cell>
          <cell r="J1479">
            <v>0</v>
          </cell>
          <cell r="K1479">
            <v>332381</v>
          </cell>
          <cell r="L1479"/>
          <cell r="M1479">
            <v>332381</v>
          </cell>
          <cell r="N1479" t="str">
            <v>FORM SUBMIT</v>
          </cell>
          <cell r="O1479">
            <v>39681</v>
          </cell>
          <cell r="P1479"/>
          <cell r="Q1479">
            <v>332381</v>
          </cell>
        </row>
        <row r="1480">
          <cell r="C1480" t="str">
            <v>Colrain</v>
          </cell>
          <cell r="D1480">
            <v>2008</v>
          </cell>
          <cell r="E1480">
            <v>0</v>
          </cell>
          <cell r="F1480">
            <v>0</v>
          </cell>
          <cell r="G1480" t="str">
            <v>N/A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/>
          <cell r="M1480">
            <v>0</v>
          </cell>
          <cell r="N1480" t="str">
            <v>N/A</v>
          </cell>
          <cell r="O1480" t="str">
            <v/>
          </cell>
          <cell r="P1480"/>
          <cell r="Q1480">
            <v>0</v>
          </cell>
        </row>
        <row r="1481">
          <cell r="C1481" t="str">
            <v>Concord</v>
          </cell>
          <cell r="D1481">
            <v>2008</v>
          </cell>
          <cell r="E1481">
            <v>1.5</v>
          </cell>
          <cell r="F1481">
            <v>1.5</v>
          </cell>
          <cell r="G1481" t="str">
            <v>Yes</v>
          </cell>
          <cell r="H1481">
            <v>785976.43</v>
          </cell>
          <cell r="I1481">
            <v>9533.98</v>
          </cell>
          <cell r="J1481">
            <v>0</v>
          </cell>
          <cell r="K1481">
            <v>776442.45000000007</v>
          </cell>
          <cell r="L1481"/>
          <cell r="M1481">
            <v>776442.45000000007</v>
          </cell>
          <cell r="N1481" t="str">
            <v>FORM SUBMIT</v>
          </cell>
          <cell r="O1481">
            <v>39688</v>
          </cell>
          <cell r="P1481"/>
          <cell r="Q1481">
            <v>776442.45000000007</v>
          </cell>
        </row>
        <row r="1482">
          <cell r="C1482" t="str">
            <v>Conway</v>
          </cell>
          <cell r="D1482">
            <v>2008</v>
          </cell>
          <cell r="E1482">
            <v>1.5</v>
          </cell>
          <cell r="F1482">
            <v>3</v>
          </cell>
          <cell r="G1482" t="str">
            <v>No</v>
          </cell>
          <cell r="H1482">
            <v>45932.43</v>
          </cell>
          <cell r="I1482">
            <v>155.62</v>
          </cell>
          <cell r="J1482">
            <v>0</v>
          </cell>
          <cell r="K1482">
            <v>45776.81</v>
          </cell>
          <cell r="L1482"/>
          <cell r="M1482">
            <v>45776.81</v>
          </cell>
          <cell r="N1482" t="str">
            <v>FORM SUBMIT</v>
          </cell>
          <cell r="O1482">
            <v>39706</v>
          </cell>
          <cell r="P1482"/>
          <cell r="Q1482">
            <v>45776.81</v>
          </cell>
        </row>
        <row r="1483">
          <cell r="C1483" t="str">
            <v>Cummington</v>
          </cell>
          <cell r="D1483">
            <v>2008</v>
          </cell>
          <cell r="E1483">
            <v>0</v>
          </cell>
          <cell r="F1483">
            <v>0</v>
          </cell>
          <cell r="G1483" t="str">
            <v>N/A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/>
          <cell r="M1483">
            <v>0</v>
          </cell>
          <cell r="N1483" t="str">
            <v>N/A</v>
          </cell>
          <cell r="O1483" t="str">
            <v/>
          </cell>
          <cell r="P1483"/>
          <cell r="Q1483">
            <v>0</v>
          </cell>
        </row>
        <row r="1484">
          <cell r="C1484" t="str">
            <v>Dalton</v>
          </cell>
          <cell r="D1484">
            <v>2008</v>
          </cell>
          <cell r="E1484">
            <v>0</v>
          </cell>
          <cell r="F1484">
            <v>0</v>
          </cell>
          <cell r="G1484" t="str">
            <v>N/A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/>
          <cell r="M1484">
            <v>0</v>
          </cell>
          <cell r="N1484" t="str">
            <v>N/A</v>
          </cell>
          <cell r="O1484" t="str">
            <v/>
          </cell>
          <cell r="P1484"/>
          <cell r="Q1484">
            <v>0</v>
          </cell>
        </row>
        <row r="1485">
          <cell r="C1485" t="str">
            <v>Danvers</v>
          </cell>
          <cell r="D1485">
            <v>2008</v>
          </cell>
          <cell r="E1485">
            <v>0</v>
          </cell>
          <cell r="F1485">
            <v>0</v>
          </cell>
          <cell r="G1485" t="str">
            <v>N/A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/>
          <cell r="M1485">
            <v>0</v>
          </cell>
          <cell r="N1485" t="str">
            <v>N/A</v>
          </cell>
          <cell r="O1485" t="str">
            <v/>
          </cell>
          <cell r="P1485"/>
          <cell r="Q1485">
            <v>0</v>
          </cell>
        </row>
        <row r="1486">
          <cell r="C1486" t="str">
            <v>Dartmouth</v>
          </cell>
          <cell r="D1486">
            <v>2008</v>
          </cell>
          <cell r="E1486">
            <v>1.5</v>
          </cell>
          <cell r="F1486">
            <v>1.5</v>
          </cell>
          <cell r="G1486" t="str">
            <v>Yes</v>
          </cell>
          <cell r="H1486">
            <v>474415.81</v>
          </cell>
          <cell r="I1486">
            <v>3775.56</v>
          </cell>
          <cell r="J1486">
            <v>0</v>
          </cell>
          <cell r="K1486">
            <v>470640.25</v>
          </cell>
          <cell r="L1486"/>
          <cell r="M1486">
            <v>470640.25</v>
          </cell>
          <cell r="N1486" t="str">
            <v>FORM SUBMIT</v>
          </cell>
          <cell r="O1486">
            <v>39673</v>
          </cell>
          <cell r="P1486"/>
          <cell r="Q1486">
            <v>470640.25</v>
          </cell>
        </row>
        <row r="1487">
          <cell r="C1487" t="str">
            <v>Dedham</v>
          </cell>
          <cell r="D1487">
            <v>2008</v>
          </cell>
          <cell r="E1487">
            <v>0</v>
          </cell>
          <cell r="F1487">
            <v>0</v>
          </cell>
          <cell r="G1487" t="str">
            <v>N/A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/>
          <cell r="M1487">
            <v>0</v>
          </cell>
          <cell r="N1487" t="str">
            <v>N/A</v>
          </cell>
          <cell r="O1487" t="str">
            <v/>
          </cell>
          <cell r="P1487"/>
          <cell r="Q1487">
            <v>0</v>
          </cell>
        </row>
        <row r="1488">
          <cell r="C1488" t="str">
            <v>Deerfield</v>
          </cell>
          <cell r="D1488">
            <v>2008</v>
          </cell>
          <cell r="E1488">
            <v>3</v>
          </cell>
          <cell r="F1488">
            <v>3</v>
          </cell>
          <cell r="G1488" t="str">
            <v>Yes</v>
          </cell>
          <cell r="H1488">
            <v>157600.47</v>
          </cell>
          <cell r="I1488">
            <v>4720.17</v>
          </cell>
          <cell r="J1488">
            <v>0</v>
          </cell>
          <cell r="K1488">
            <v>152880.29999999999</v>
          </cell>
          <cell r="L1488"/>
          <cell r="M1488">
            <v>152880.29999999999</v>
          </cell>
          <cell r="N1488" t="str">
            <v>FORM SUBMIT</v>
          </cell>
          <cell r="O1488">
            <v>39701</v>
          </cell>
          <cell r="P1488"/>
          <cell r="Q1488">
            <v>152880.29999999999</v>
          </cell>
        </row>
        <row r="1489">
          <cell r="C1489" t="str">
            <v>Dennis</v>
          </cell>
          <cell r="D1489">
            <v>2008</v>
          </cell>
          <cell r="E1489">
            <v>3</v>
          </cell>
          <cell r="F1489">
            <v>3</v>
          </cell>
          <cell r="G1489" t="str">
            <v>Yes</v>
          </cell>
          <cell r="H1489">
            <v>866527.77</v>
          </cell>
          <cell r="I1489">
            <v>4500</v>
          </cell>
          <cell r="J1489">
            <v>0</v>
          </cell>
          <cell r="K1489">
            <v>862027.77</v>
          </cell>
          <cell r="L1489"/>
          <cell r="M1489">
            <v>862027.77</v>
          </cell>
          <cell r="N1489" t="str">
            <v>FORM SUBMIT</v>
          </cell>
          <cell r="O1489">
            <v>39694</v>
          </cell>
          <cell r="P1489"/>
          <cell r="Q1489">
            <v>862027.77</v>
          </cell>
        </row>
        <row r="1490">
          <cell r="C1490" t="str">
            <v>Dighton</v>
          </cell>
          <cell r="D1490">
            <v>2008</v>
          </cell>
          <cell r="E1490">
            <v>0</v>
          </cell>
          <cell r="F1490">
            <v>0</v>
          </cell>
          <cell r="G1490" t="str">
            <v>N/A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/>
          <cell r="M1490">
            <v>0</v>
          </cell>
          <cell r="N1490" t="str">
            <v>N/A</v>
          </cell>
          <cell r="O1490" t="str">
            <v/>
          </cell>
          <cell r="P1490"/>
          <cell r="Q1490">
            <v>0</v>
          </cell>
        </row>
        <row r="1491">
          <cell r="C1491" t="str">
            <v>Douglas</v>
          </cell>
          <cell r="D1491">
            <v>2008</v>
          </cell>
          <cell r="E1491">
            <v>0</v>
          </cell>
          <cell r="F1491">
            <v>0</v>
          </cell>
          <cell r="G1491" t="str">
            <v>N/A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/>
          <cell r="M1491">
            <v>0</v>
          </cell>
          <cell r="N1491" t="str">
            <v>N/A</v>
          </cell>
          <cell r="O1491" t="str">
            <v/>
          </cell>
          <cell r="P1491"/>
          <cell r="Q1491">
            <v>0</v>
          </cell>
        </row>
        <row r="1492">
          <cell r="C1492" t="str">
            <v>Dover</v>
          </cell>
          <cell r="D1492">
            <v>2008</v>
          </cell>
          <cell r="E1492">
            <v>0</v>
          </cell>
          <cell r="F1492">
            <v>0</v>
          </cell>
          <cell r="G1492" t="str">
            <v>N/A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/>
          <cell r="M1492">
            <v>0</v>
          </cell>
          <cell r="N1492" t="str">
            <v>N/A</v>
          </cell>
          <cell r="O1492" t="str">
            <v/>
          </cell>
          <cell r="P1492"/>
          <cell r="Q1492">
            <v>0</v>
          </cell>
        </row>
        <row r="1493">
          <cell r="C1493" t="str">
            <v>Dracut</v>
          </cell>
          <cell r="D1493">
            <v>2008</v>
          </cell>
          <cell r="E1493">
            <v>2</v>
          </cell>
          <cell r="F1493">
            <v>2</v>
          </cell>
          <cell r="G1493" t="str">
            <v>Yes</v>
          </cell>
          <cell r="H1493">
            <v>626864</v>
          </cell>
          <cell r="I1493">
            <v>6529</v>
          </cell>
          <cell r="J1493">
            <v>0</v>
          </cell>
          <cell r="K1493">
            <v>620335</v>
          </cell>
          <cell r="L1493"/>
          <cell r="M1493">
            <v>620335</v>
          </cell>
          <cell r="N1493" t="str">
            <v>FORM SUBMIT</v>
          </cell>
          <cell r="O1493">
            <v>39700</v>
          </cell>
          <cell r="P1493"/>
          <cell r="Q1493">
            <v>620335</v>
          </cell>
        </row>
        <row r="1494">
          <cell r="C1494" t="str">
            <v>Dudley</v>
          </cell>
          <cell r="D1494">
            <v>2008</v>
          </cell>
          <cell r="E1494">
            <v>0</v>
          </cell>
          <cell r="F1494">
            <v>0</v>
          </cell>
          <cell r="G1494" t="str">
            <v>N/A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/>
          <cell r="M1494">
            <v>0</v>
          </cell>
          <cell r="N1494" t="str">
            <v>N/A</v>
          </cell>
          <cell r="O1494" t="str">
            <v/>
          </cell>
          <cell r="P1494"/>
          <cell r="Q1494">
            <v>0</v>
          </cell>
        </row>
        <row r="1495">
          <cell r="C1495" t="str">
            <v>Dunstable</v>
          </cell>
          <cell r="D1495">
            <v>2008</v>
          </cell>
          <cell r="E1495">
            <v>3</v>
          </cell>
          <cell r="F1495">
            <v>3</v>
          </cell>
          <cell r="G1495" t="str">
            <v>Yes</v>
          </cell>
          <cell r="H1495">
            <v>183681.18</v>
          </cell>
          <cell r="I1495">
            <v>2154.11</v>
          </cell>
          <cell r="J1495">
            <v>0</v>
          </cell>
          <cell r="K1495">
            <v>181527.07</v>
          </cell>
          <cell r="L1495"/>
          <cell r="M1495">
            <v>181527.07</v>
          </cell>
          <cell r="N1495" t="str">
            <v>FORM SUBMIT</v>
          </cell>
          <cell r="O1495">
            <v>39688</v>
          </cell>
          <cell r="P1495"/>
          <cell r="Q1495">
            <v>181527.07</v>
          </cell>
        </row>
        <row r="1496">
          <cell r="C1496" t="str">
            <v>Duxbury</v>
          </cell>
          <cell r="D1496">
            <v>2008</v>
          </cell>
          <cell r="E1496">
            <v>3</v>
          </cell>
          <cell r="F1496">
            <v>1</v>
          </cell>
          <cell r="G1496" t="str">
            <v>No</v>
          </cell>
          <cell r="H1496">
            <v>1153264.54</v>
          </cell>
          <cell r="I1496">
            <v>33115.22</v>
          </cell>
          <cell r="J1496">
            <v>0</v>
          </cell>
          <cell r="K1496">
            <v>1120149.32</v>
          </cell>
          <cell r="L1496"/>
          <cell r="M1496">
            <v>1120149.32</v>
          </cell>
          <cell r="N1496" t="str">
            <v>FORM SUBMIT</v>
          </cell>
          <cell r="O1496">
            <v>39700</v>
          </cell>
          <cell r="P1496"/>
          <cell r="Q1496">
            <v>1120149.32</v>
          </cell>
        </row>
        <row r="1497">
          <cell r="C1497" t="str">
            <v>East Bridgewater</v>
          </cell>
          <cell r="D1497">
            <v>2008</v>
          </cell>
          <cell r="E1497">
            <v>0</v>
          </cell>
          <cell r="F1497">
            <v>0</v>
          </cell>
          <cell r="G1497" t="str">
            <v>N/A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/>
          <cell r="M1497">
            <v>0</v>
          </cell>
          <cell r="N1497" t="str">
            <v>N/A</v>
          </cell>
          <cell r="O1497" t="str">
            <v/>
          </cell>
          <cell r="P1497"/>
          <cell r="Q1497">
            <v>0</v>
          </cell>
        </row>
        <row r="1498">
          <cell r="C1498" t="str">
            <v>East Brookfield</v>
          </cell>
          <cell r="D1498">
            <v>2008</v>
          </cell>
          <cell r="E1498">
            <v>0</v>
          </cell>
          <cell r="F1498">
            <v>0</v>
          </cell>
          <cell r="G1498" t="str">
            <v>N/A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/>
          <cell r="M1498">
            <v>0</v>
          </cell>
          <cell r="N1498" t="str">
            <v>N/A</v>
          </cell>
          <cell r="O1498" t="str">
            <v/>
          </cell>
          <cell r="P1498"/>
          <cell r="Q1498">
            <v>0</v>
          </cell>
        </row>
        <row r="1499">
          <cell r="C1499" t="str">
            <v>East Longmeadow</v>
          </cell>
          <cell r="D1499">
            <v>2008</v>
          </cell>
          <cell r="E1499">
            <v>1</v>
          </cell>
          <cell r="F1499">
            <v>1</v>
          </cell>
          <cell r="G1499" t="str">
            <v>Yes</v>
          </cell>
          <cell r="H1499">
            <v>193463.32</v>
          </cell>
          <cell r="I1499">
            <v>1153.1600000000001</v>
          </cell>
          <cell r="J1499">
            <v>0</v>
          </cell>
          <cell r="K1499">
            <v>192310.16</v>
          </cell>
          <cell r="L1499"/>
          <cell r="M1499">
            <v>192310.16</v>
          </cell>
          <cell r="N1499" t="str">
            <v>FORM SUBMIT</v>
          </cell>
          <cell r="O1499">
            <v>39700</v>
          </cell>
          <cell r="P1499"/>
          <cell r="Q1499">
            <v>192310.16</v>
          </cell>
        </row>
        <row r="1500">
          <cell r="C1500" t="str">
            <v>Eastham</v>
          </cell>
          <cell r="D1500">
            <v>2008</v>
          </cell>
          <cell r="E1500">
            <v>3</v>
          </cell>
          <cell r="F1500">
            <v>3</v>
          </cell>
          <cell r="G1500" t="str">
            <v>Yes</v>
          </cell>
          <cell r="H1500">
            <v>454080.9</v>
          </cell>
          <cell r="I1500">
            <v>3373.41</v>
          </cell>
          <cell r="J1500">
            <v>0</v>
          </cell>
          <cell r="K1500">
            <v>450707.49000000005</v>
          </cell>
          <cell r="L1500"/>
          <cell r="M1500">
            <v>450707.49000000005</v>
          </cell>
          <cell r="N1500" t="str">
            <v>FORM SUBMIT</v>
          </cell>
          <cell r="O1500">
            <v>39660</v>
          </cell>
          <cell r="P1500"/>
          <cell r="Q1500">
            <v>450707.49000000005</v>
          </cell>
        </row>
        <row r="1501">
          <cell r="C1501" t="str">
            <v>Easthampton</v>
          </cell>
          <cell r="D1501">
            <v>2008</v>
          </cell>
          <cell r="E1501">
            <v>3</v>
          </cell>
          <cell r="F1501">
            <v>3</v>
          </cell>
          <cell r="G1501" t="str">
            <v>Yes</v>
          </cell>
          <cell r="H1501">
            <v>278360.61</v>
          </cell>
          <cell r="I1501">
            <v>243.81</v>
          </cell>
          <cell r="J1501">
            <v>0</v>
          </cell>
          <cell r="K1501">
            <v>278116.8</v>
          </cell>
          <cell r="L1501"/>
          <cell r="M1501">
            <v>278116.8</v>
          </cell>
          <cell r="N1501" t="str">
            <v>FORM SUBMIT</v>
          </cell>
          <cell r="O1501">
            <v>39689</v>
          </cell>
          <cell r="P1501"/>
          <cell r="Q1501">
            <v>278116.8</v>
          </cell>
        </row>
        <row r="1502">
          <cell r="C1502" t="str">
            <v>Easton</v>
          </cell>
          <cell r="D1502">
            <v>2008</v>
          </cell>
          <cell r="E1502">
            <v>3</v>
          </cell>
          <cell r="F1502">
            <v>3</v>
          </cell>
          <cell r="G1502" t="str">
            <v>Yes</v>
          </cell>
          <cell r="H1502">
            <v>851921.49</v>
          </cell>
          <cell r="I1502">
            <v>2887.51</v>
          </cell>
          <cell r="J1502">
            <v>0</v>
          </cell>
          <cell r="K1502">
            <v>849033.98</v>
          </cell>
          <cell r="L1502"/>
          <cell r="M1502">
            <v>849033.98</v>
          </cell>
          <cell r="N1502" t="str">
            <v>FORM SUBMIT</v>
          </cell>
          <cell r="O1502">
            <v>39702</v>
          </cell>
          <cell r="P1502"/>
          <cell r="Q1502">
            <v>849033.98</v>
          </cell>
        </row>
        <row r="1503">
          <cell r="C1503" t="str">
            <v>Edgartown</v>
          </cell>
          <cell r="D1503">
            <v>2008</v>
          </cell>
          <cell r="E1503">
            <v>3</v>
          </cell>
          <cell r="F1503">
            <v>3</v>
          </cell>
          <cell r="G1503" t="str">
            <v>Yes</v>
          </cell>
          <cell r="H1503">
            <v>525113</v>
          </cell>
          <cell r="I1503">
            <v>793.31</v>
          </cell>
          <cell r="J1503">
            <v>0</v>
          </cell>
          <cell r="K1503">
            <v>524319.68999999994</v>
          </cell>
          <cell r="L1503"/>
          <cell r="M1503">
            <v>524319.68999999994</v>
          </cell>
          <cell r="N1503" t="str">
            <v>FORM SUBMIT</v>
          </cell>
          <cell r="O1503">
            <v>39681</v>
          </cell>
          <cell r="P1503"/>
          <cell r="Q1503">
            <v>524319.68999999994</v>
          </cell>
        </row>
        <row r="1504">
          <cell r="C1504" t="str">
            <v>Egremont</v>
          </cell>
          <cell r="D1504">
            <v>2008</v>
          </cell>
          <cell r="E1504">
            <v>0</v>
          </cell>
          <cell r="F1504">
            <v>0</v>
          </cell>
          <cell r="G1504" t="str">
            <v>N/A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/>
          <cell r="M1504">
            <v>0</v>
          </cell>
          <cell r="N1504" t="str">
            <v>N/A</v>
          </cell>
          <cell r="O1504" t="str">
            <v/>
          </cell>
          <cell r="P1504"/>
          <cell r="Q1504">
            <v>0</v>
          </cell>
        </row>
        <row r="1505">
          <cell r="C1505" t="str">
            <v>Erving</v>
          </cell>
          <cell r="D1505">
            <v>2008</v>
          </cell>
          <cell r="E1505">
            <v>0</v>
          </cell>
          <cell r="F1505">
            <v>0</v>
          </cell>
          <cell r="G1505" t="str">
            <v>N/A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/>
          <cell r="M1505">
            <v>0</v>
          </cell>
          <cell r="N1505" t="str">
            <v>N/A</v>
          </cell>
          <cell r="O1505" t="str">
            <v/>
          </cell>
          <cell r="P1505"/>
          <cell r="Q1505">
            <v>0</v>
          </cell>
        </row>
        <row r="1506">
          <cell r="C1506" t="str">
            <v>Essex</v>
          </cell>
          <cell r="D1506">
            <v>2008</v>
          </cell>
          <cell r="E1506">
            <v>0.5</v>
          </cell>
          <cell r="F1506">
            <v>0.5</v>
          </cell>
          <cell r="G1506" t="str">
            <v>Yes</v>
          </cell>
          <cell r="H1506">
            <v>35186.35</v>
          </cell>
          <cell r="I1506">
            <v>361.25</v>
          </cell>
          <cell r="J1506">
            <v>0</v>
          </cell>
          <cell r="K1506">
            <v>34825.1</v>
          </cell>
          <cell r="L1506"/>
          <cell r="M1506">
            <v>34825.1</v>
          </cell>
          <cell r="N1506" t="str">
            <v>FORM SUBMIT</v>
          </cell>
          <cell r="O1506">
            <v>39693</v>
          </cell>
          <cell r="P1506"/>
          <cell r="Q1506">
            <v>34825.1</v>
          </cell>
        </row>
        <row r="1507">
          <cell r="C1507" t="str">
            <v>Everett</v>
          </cell>
          <cell r="D1507">
            <v>2008</v>
          </cell>
          <cell r="E1507">
            <v>0</v>
          </cell>
          <cell r="F1507">
            <v>0</v>
          </cell>
          <cell r="G1507" t="str">
            <v>N/A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/>
          <cell r="M1507">
            <v>0</v>
          </cell>
          <cell r="N1507" t="str">
            <v>N/A</v>
          </cell>
          <cell r="O1507" t="str">
            <v/>
          </cell>
          <cell r="P1507"/>
          <cell r="Q1507">
            <v>0</v>
          </cell>
        </row>
        <row r="1508">
          <cell r="C1508" t="str">
            <v>Fairhaven</v>
          </cell>
          <cell r="D1508">
            <v>2008</v>
          </cell>
          <cell r="E1508">
            <v>2</v>
          </cell>
          <cell r="F1508">
            <v>2</v>
          </cell>
          <cell r="G1508" t="str">
            <v>Yes</v>
          </cell>
          <cell r="H1508">
            <v>288020.59999999998</v>
          </cell>
          <cell r="I1508">
            <v>3362.63</v>
          </cell>
          <cell r="J1508">
            <v>0</v>
          </cell>
          <cell r="K1508">
            <v>284657.96999999997</v>
          </cell>
          <cell r="L1508"/>
          <cell r="M1508">
            <v>284657.96999999997</v>
          </cell>
          <cell r="N1508" t="str">
            <v>FORM SUBMIT</v>
          </cell>
          <cell r="O1508">
            <v>39657</v>
          </cell>
          <cell r="P1508"/>
          <cell r="Q1508">
            <v>284657.96999999997</v>
          </cell>
        </row>
        <row r="1509">
          <cell r="C1509" t="str">
            <v>Fall River</v>
          </cell>
          <cell r="D1509">
            <v>2008</v>
          </cell>
          <cell r="E1509">
            <v>0</v>
          </cell>
          <cell r="F1509">
            <v>0</v>
          </cell>
          <cell r="G1509" t="str">
            <v>N/A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/>
          <cell r="M1509">
            <v>0</v>
          </cell>
          <cell r="N1509" t="str">
            <v>N/A</v>
          </cell>
          <cell r="O1509" t="str">
            <v/>
          </cell>
          <cell r="P1509"/>
          <cell r="Q1509">
            <v>0</v>
          </cell>
        </row>
        <row r="1510">
          <cell r="C1510" t="str">
            <v>Falmouth</v>
          </cell>
          <cell r="D1510">
            <v>2008</v>
          </cell>
          <cell r="E1510">
            <v>3</v>
          </cell>
          <cell r="F1510">
            <v>3</v>
          </cell>
          <cell r="G1510" t="str">
            <v>Yes</v>
          </cell>
          <cell r="H1510">
            <v>2047198.43</v>
          </cell>
          <cell r="I1510">
            <v>12490.99</v>
          </cell>
          <cell r="J1510">
            <v>0</v>
          </cell>
          <cell r="K1510">
            <v>2034707.44</v>
          </cell>
          <cell r="L1510"/>
          <cell r="M1510">
            <v>2034707.44</v>
          </cell>
          <cell r="N1510" t="str">
            <v>FORM SUBMIT</v>
          </cell>
          <cell r="O1510">
            <v>39706</v>
          </cell>
          <cell r="P1510"/>
          <cell r="Q1510">
            <v>2034707.44</v>
          </cell>
        </row>
        <row r="1511">
          <cell r="C1511" t="str">
            <v>Fitchburg</v>
          </cell>
          <cell r="D1511">
            <v>2008</v>
          </cell>
          <cell r="E1511">
            <v>0</v>
          </cell>
          <cell r="F1511">
            <v>0</v>
          </cell>
          <cell r="G1511" t="str">
            <v>N/A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/>
          <cell r="M1511">
            <v>0</v>
          </cell>
          <cell r="N1511" t="str">
            <v>N/A</v>
          </cell>
          <cell r="O1511" t="str">
            <v/>
          </cell>
          <cell r="P1511"/>
          <cell r="Q1511">
            <v>0</v>
          </cell>
        </row>
        <row r="1512">
          <cell r="C1512" t="str">
            <v>Florida</v>
          </cell>
          <cell r="D1512">
            <v>2008</v>
          </cell>
          <cell r="E1512">
            <v>0</v>
          </cell>
          <cell r="F1512">
            <v>0</v>
          </cell>
          <cell r="G1512" t="str">
            <v>N/A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/>
          <cell r="M1512">
            <v>0</v>
          </cell>
          <cell r="N1512" t="str">
            <v>N/A</v>
          </cell>
          <cell r="O1512" t="str">
            <v/>
          </cell>
          <cell r="P1512"/>
          <cell r="Q1512">
            <v>0</v>
          </cell>
        </row>
        <row r="1513">
          <cell r="C1513" t="str">
            <v>Foxborough</v>
          </cell>
          <cell r="D1513">
            <v>2008</v>
          </cell>
          <cell r="E1513">
            <v>0</v>
          </cell>
          <cell r="F1513">
            <v>0</v>
          </cell>
          <cell r="G1513" t="str">
            <v>N/A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/>
          <cell r="M1513">
            <v>0</v>
          </cell>
          <cell r="N1513" t="str">
            <v>N/A</v>
          </cell>
          <cell r="O1513" t="str">
            <v/>
          </cell>
          <cell r="P1513"/>
          <cell r="Q1513">
            <v>0</v>
          </cell>
        </row>
        <row r="1514">
          <cell r="C1514" t="str">
            <v>Framingham</v>
          </cell>
          <cell r="D1514">
            <v>2008</v>
          </cell>
          <cell r="E1514">
            <v>0</v>
          </cell>
          <cell r="F1514">
            <v>0</v>
          </cell>
          <cell r="G1514" t="str">
            <v>N/A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/>
          <cell r="M1514">
            <v>0</v>
          </cell>
          <cell r="N1514" t="str">
            <v>N/A</v>
          </cell>
          <cell r="O1514" t="str">
            <v/>
          </cell>
          <cell r="P1514"/>
          <cell r="Q1514">
            <v>0</v>
          </cell>
        </row>
        <row r="1515">
          <cell r="C1515" t="str">
            <v>Franklin</v>
          </cell>
          <cell r="D1515">
            <v>2008</v>
          </cell>
          <cell r="E1515">
            <v>0</v>
          </cell>
          <cell r="F1515">
            <v>0</v>
          </cell>
          <cell r="G1515" t="str">
            <v>N/A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/>
          <cell r="M1515">
            <v>0</v>
          </cell>
          <cell r="N1515" t="str">
            <v>N/A</v>
          </cell>
          <cell r="O1515" t="str">
            <v/>
          </cell>
          <cell r="P1515"/>
          <cell r="Q1515">
            <v>0</v>
          </cell>
        </row>
        <row r="1516">
          <cell r="C1516" t="str">
            <v>Freetown</v>
          </cell>
          <cell r="D1516">
            <v>2008</v>
          </cell>
          <cell r="E1516">
            <v>0</v>
          </cell>
          <cell r="F1516">
            <v>0</v>
          </cell>
          <cell r="G1516" t="str">
            <v>N/A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/>
          <cell r="M1516">
            <v>0</v>
          </cell>
          <cell r="N1516" t="str">
            <v>N/A</v>
          </cell>
          <cell r="O1516" t="str">
            <v/>
          </cell>
          <cell r="P1516"/>
          <cell r="Q1516">
            <v>0</v>
          </cell>
        </row>
        <row r="1517">
          <cell r="C1517" t="str">
            <v>Gardner</v>
          </cell>
          <cell r="D1517">
            <v>2008</v>
          </cell>
          <cell r="E1517">
            <v>0</v>
          </cell>
          <cell r="F1517">
            <v>0</v>
          </cell>
          <cell r="G1517" t="str">
            <v>N/A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/>
          <cell r="M1517">
            <v>0</v>
          </cell>
          <cell r="N1517" t="str">
            <v>N/A</v>
          </cell>
          <cell r="O1517" t="str">
            <v/>
          </cell>
          <cell r="P1517"/>
          <cell r="Q1517">
            <v>0</v>
          </cell>
        </row>
        <row r="1518">
          <cell r="C1518" t="str">
            <v>Aquinnah</v>
          </cell>
          <cell r="D1518">
            <v>2008</v>
          </cell>
          <cell r="E1518">
            <v>3</v>
          </cell>
          <cell r="F1518">
            <v>3</v>
          </cell>
          <cell r="G1518" t="str">
            <v>Yes</v>
          </cell>
          <cell r="H1518">
            <v>63565.34</v>
          </cell>
          <cell r="I1518">
            <v>272.81</v>
          </cell>
          <cell r="J1518">
            <v>0</v>
          </cell>
          <cell r="K1518">
            <v>63292.53</v>
          </cell>
          <cell r="L1518"/>
          <cell r="M1518">
            <v>63292.53</v>
          </cell>
          <cell r="N1518" t="str">
            <v>FORM SUBMIT</v>
          </cell>
          <cell r="O1518">
            <v>39702</v>
          </cell>
          <cell r="P1518"/>
          <cell r="Q1518">
            <v>63292.53</v>
          </cell>
        </row>
        <row r="1519">
          <cell r="C1519" t="str">
            <v>Georgetown</v>
          </cell>
          <cell r="D1519">
            <v>2008</v>
          </cell>
          <cell r="E1519">
            <v>3</v>
          </cell>
          <cell r="F1519">
            <v>3</v>
          </cell>
          <cell r="G1519" t="str">
            <v>Yes</v>
          </cell>
          <cell r="H1519">
            <v>283519.62</v>
          </cell>
          <cell r="I1519">
            <v>1850.5</v>
          </cell>
          <cell r="J1519">
            <v>0</v>
          </cell>
          <cell r="K1519">
            <v>281669.12</v>
          </cell>
          <cell r="L1519"/>
          <cell r="M1519">
            <v>281669.12</v>
          </cell>
          <cell r="N1519" t="str">
            <v>FORM SUBMIT</v>
          </cell>
          <cell r="O1519">
            <v>39664</v>
          </cell>
          <cell r="P1519"/>
          <cell r="Q1519">
            <v>281669.12</v>
          </cell>
        </row>
        <row r="1520">
          <cell r="C1520" t="str">
            <v>Gill</v>
          </cell>
          <cell r="D1520">
            <v>2008</v>
          </cell>
          <cell r="E1520">
            <v>0</v>
          </cell>
          <cell r="F1520">
            <v>0</v>
          </cell>
          <cell r="G1520" t="str">
            <v>N/A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/>
          <cell r="M1520">
            <v>0</v>
          </cell>
          <cell r="N1520" t="str">
            <v>N/A</v>
          </cell>
          <cell r="O1520" t="str">
            <v/>
          </cell>
          <cell r="P1520"/>
          <cell r="Q1520">
            <v>0</v>
          </cell>
        </row>
        <row r="1521">
          <cell r="C1521" t="str">
            <v>Gloucester</v>
          </cell>
          <cell r="D1521">
            <v>2008</v>
          </cell>
          <cell r="E1521">
            <v>0</v>
          </cell>
          <cell r="F1521">
            <v>0</v>
          </cell>
          <cell r="G1521" t="str">
            <v>N/A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/>
          <cell r="M1521">
            <v>0</v>
          </cell>
          <cell r="N1521" t="str">
            <v>N/A</v>
          </cell>
          <cell r="O1521" t="str">
            <v/>
          </cell>
          <cell r="P1521"/>
          <cell r="Q1521">
            <v>0</v>
          </cell>
        </row>
        <row r="1522">
          <cell r="C1522" t="str">
            <v>Goshen</v>
          </cell>
          <cell r="D1522">
            <v>2008</v>
          </cell>
          <cell r="E1522">
            <v>3</v>
          </cell>
          <cell r="F1522">
            <v>3</v>
          </cell>
          <cell r="G1522" t="str">
            <v>Yes</v>
          </cell>
          <cell r="H1522">
            <v>48658.61</v>
          </cell>
          <cell r="I1522">
            <v>1765.41</v>
          </cell>
          <cell r="J1522">
            <v>0</v>
          </cell>
          <cell r="K1522">
            <v>46893.2</v>
          </cell>
          <cell r="L1522"/>
          <cell r="M1522">
            <v>46893.2</v>
          </cell>
          <cell r="N1522" t="str">
            <v>FORM SUBMIT</v>
          </cell>
          <cell r="O1522">
            <v>39689</v>
          </cell>
          <cell r="P1522"/>
          <cell r="Q1522">
            <v>46893.2</v>
          </cell>
        </row>
        <row r="1523">
          <cell r="C1523" t="str">
            <v>Gosnold</v>
          </cell>
          <cell r="D1523">
            <v>2008</v>
          </cell>
          <cell r="E1523">
            <v>0</v>
          </cell>
          <cell r="F1523">
            <v>0</v>
          </cell>
          <cell r="G1523" t="str">
            <v>N/A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/>
          <cell r="M1523">
            <v>0</v>
          </cell>
          <cell r="N1523" t="str">
            <v>N/A</v>
          </cell>
          <cell r="O1523" t="str">
            <v/>
          </cell>
          <cell r="P1523"/>
          <cell r="Q1523">
            <v>0</v>
          </cell>
        </row>
        <row r="1524">
          <cell r="C1524" t="str">
            <v>Grafton</v>
          </cell>
          <cell r="D1524">
            <v>2008</v>
          </cell>
          <cell r="E1524">
            <v>1.5</v>
          </cell>
          <cell r="F1524">
            <v>1.5</v>
          </cell>
          <cell r="G1524" t="str">
            <v>Yes</v>
          </cell>
          <cell r="H1524">
            <v>257923.82</v>
          </cell>
          <cell r="I1524">
            <v>2372.73</v>
          </cell>
          <cell r="J1524">
            <v>0</v>
          </cell>
          <cell r="K1524">
            <v>255551.09</v>
          </cell>
          <cell r="L1524"/>
          <cell r="M1524">
            <v>255551.09</v>
          </cell>
          <cell r="N1524" t="str">
            <v>FORM SUBMIT</v>
          </cell>
          <cell r="O1524">
            <v>39695</v>
          </cell>
          <cell r="P1524"/>
          <cell r="Q1524">
            <v>255551.09</v>
          </cell>
        </row>
        <row r="1525">
          <cell r="C1525" t="str">
            <v>Granby</v>
          </cell>
          <cell r="D1525">
            <v>2008</v>
          </cell>
          <cell r="E1525">
            <v>0</v>
          </cell>
          <cell r="F1525">
            <v>0</v>
          </cell>
          <cell r="G1525" t="str">
            <v>N/A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/>
          <cell r="M1525">
            <v>0</v>
          </cell>
          <cell r="N1525" t="str">
            <v>N/A</v>
          </cell>
          <cell r="O1525" t="str">
            <v/>
          </cell>
          <cell r="P1525"/>
          <cell r="Q1525">
            <v>0</v>
          </cell>
        </row>
        <row r="1526">
          <cell r="C1526" t="str">
            <v>Granville</v>
          </cell>
          <cell r="D1526">
            <v>2008</v>
          </cell>
          <cell r="E1526">
            <v>0</v>
          </cell>
          <cell r="F1526">
            <v>0</v>
          </cell>
          <cell r="G1526" t="str">
            <v>N/A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/>
          <cell r="M1526">
            <v>0</v>
          </cell>
          <cell r="N1526" t="str">
            <v>N/A</v>
          </cell>
          <cell r="O1526" t="str">
            <v/>
          </cell>
          <cell r="P1526"/>
          <cell r="Q1526">
            <v>0</v>
          </cell>
        </row>
        <row r="1527">
          <cell r="C1527" t="str">
            <v>Great Barrington</v>
          </cell>
          <cell r="D1527">
            <v>2008</v>
          </cell>
          <cell r="E1527">
            <v>0</v>
          </cell>
          <cell r="F1527">
            <v>0</v>
          </cell>
          <cell r="G1527" t="str">
            <v>N/A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/>
          <cell r="M1527">
            <v>0</v>
          </cell>
          <cell r="N1527" t="str">
            <v>N/A</v>
          </cell>
          <cell r="O1527" t="str">
            <v/>
          </cell>
          <cell r="P1527"/>
          <cell r="Q1527">
            <v>0</v>
          </cell>
        </row>
        <row r="1528">
          <cell r="C1528" t="str">
            <v>Greenfield</v>
          </cell>
          <cell r="D1528">
            <v>2008</v>
          </cell>
          <cell r="E1528">
            <v>0</v>
          </cell>
          <cell r="F1528">
            <v>0</v>
          </cell>
          <cell r="G1528" t="str">
            <v>N/A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/>
          <cell r="M1528">
            <v>0</v>
          </cell>
          <cell r="N1528" t="str">
            <v>N/A</v>
          </cell>
          <cell r="O1528" t="str">
            <v/>
          </cell>
          <cell r="P1528"/>
          <cell r="Q1528">
            <v>0</v>
          </cell>
        </row>
        <row r="1529">
          <cell r="C1529" t="str">
            <v>Groton</v>
          </cell>
          <cell r="D1529">
            <v>2008</v>
          </cell>
          <cell r="E1529">
            <v>3</v>
          </cell>
          <cell r="F1529">
            <v>3</v>
          </cell>
          <cell r="G1529" t="str">
            <v>Yes</v>
          </cell>
          <cell r="H1529">
            <v>527046.40000000002</v>
          </cell>
          <cell r="I1529">
            <v>13571.09</v>
          </cell>
          <cell r="J1529">
            <v>0</v>
          </cell>
          <cell r="K1529">
            <v>513475.31</v>
          </cell>
          <cell r="L1529"/>
          <cell r="M1529">
            <v>513475.31</v>
          </cell>
          <cell r="N1529" t="str">
            <v>FORM SUBMIT</v>
          </cell>
          <cell r="O1529">
            <v>39682</v>
          </cell>
          <cell r="P1529"/>
          <cell r="Q1529">
            <v>513475.31</v>
          </cell>
        </row>
        <row r="1530">
          <cell r="C1530" t="str">
            <v>Groveland</v>
          </cell>
          <cell r="D1530">
            <v>2008</v>
          </cell>
          <cell r="E1530">
            <v>3</v>
          </cell>
          <cell r="F1530">
            <v>3</v>
          </cell>
          <cell r="G1530" t="str">
            <v>Yes</v>
          </cell>
          <cell r="H1530">
            <v>215015.78</v>
          </cell>
          <cell r="I1530">
            <v>1243.74</v>
          </cell>
          <cell r="J1530">
            <v>0</v>
          </cell>
          <cell r="K1530">
            <v>213772.04</v>
          </cell>
          <cell r="L1530"/>
          <cell r="M1530">
            <v>213772.04</v>
          </cell>
          <cell r="N1530" t="str">
            <v>FORM SUBMIT</v>
          </cell>
          <cell r="O1530">
            <v>39686</v>
          </cell>
          <cell r="P1530"/>
          <cell r="Q1530">
            <v>213772.04</v>
          </cell>
        </row>
        <row r="1531">
          <cell r="C1531" t="str">
            <v>Hadley</v>
          </cell>
          <cell r="D1531">
            <v>2008</v>
          </cell>
          <cell r="E1531">
            <v>3</v>
          </cell>
          <cell r="F1531">
            <v>3</v>
          </cell>
          <cell r="G1531" t="str">
            <v>Yes</v>
          </cell>
          <cell r="H1531">
            <v>182966</v>
          </cell>
          <cell r="I1531">
            <v>910</v>
          </cell>
          <cell r="J1531">
            <v>0</v>
          </cell>
          <cell r="K1531">
            <v>182056</v>
          </cell>
          <cell r="L1531"/>
          <cell r="M1531">
            <v>182056</v>
          </cell>
          <cell r="N1531" t="str">
            <v>FORM SUBMIT</v>
          </cell>
          <cell r="O1531">
            <v>39665</v>
          </cell>
          <cell r="P1531"/>
          <cell r="Q1531">
            <v>182056</v>
          </cell>
        </row>
        <row r="1532">
          <cell r="C1532" t="str">
            <v>Halifax</v>
          </cell>
          <cell r="D1532">
            <v>2008</v>
          </cell>
          <cell r="E1532">
            <v>0</v>
          </cell>
          <cell r="F1532">
            <v>0</v>
          </cell>
          <cell r="G1532" t="str">
            <v>N/A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/>
          <cell r="M1532">
            <v>0</v>
          </cell>
          <cell r="N1532" t="str">
            <v>N/A</v>
          </cell>
          <cell r="O1532" t="str">
            <v/>
          </cell>
          <cell r="P1532"/>
          <cell r="Q1532">
            <v>0</v>
          </cell>
        </row>
        <row r="1533">
          <cell r="C1533" t="str">
            <v>Hamilton</v>
          </cell>
          <cell r="D1533">
            <v>2008</v>
          </cell>
          <cell r="E1533">
            <v>2</v>
          </cell>
          <cell r="F1533">
            <v>2</v>
          </cell>
          <cell r="G1533" t="str">
            <v>Yes</v>
          </cell>
          <cell r="H1533">
            <v>326591.65000000002</v>
          </cell>
          <cell r="I1533">
            <v>3259.63</v>
          </cell>
          <cell r="J1533">
            <v>0</v>
          </cell>
          <cell r="K1533">
            <v>323332.02</v>
          </cell>
          <cell r="L1533"/>
          <cell r="M1533">
            <v>323332.02</v>
          </cell>
          <cell r="N1533" t="str">
            <v>FORM SUBMIT</v>
          </cell>
          <cell r="O1533">
            <v>39706</v>
          </cell>
          <cell r="P1533"/>
          <cell r="Q1533">
            <v>323332.02</v>
          </cell>
        </row>
        <row r="1534">
          <cell r="C1534" t="str">
            <v>Hampden</v>
          </cell>
          <cell r="D1534">
            <v>2008</v>
          </cell>
          <cell r="E1534">
            <v>1</v>
          </cell>
          <cell r="F1534">
            <v>1</v>
          </cell>
          <cell r="G1534" t="str">
            <v>Yes</v>
          </cell>
          <cell r="H1534">
            <v>52155.93</v>
          </cell>
          <cell r="I1534">
            <v>297.73</v>
          </cell>
          <cell r="J1534">
            <v>0</v>
          </cell>
          <cell r="K1534">
            <v>51858.2</v>
          </cell>
          <cell r="L1534"/>
          <cell r="M1534">
            <v>51858.2</v>
          </cell>
          <cell r="N1534" t="str">
            <v>FORM SUBMIT</v>
          </cell>
          <cell r="O1534">
            <v>39695</v>
          </cell>
          <cell r="P1534"/>
          <cell r="Q1534">
            <v>51858.2</v>
          </cell>
        </row>
        <row r="1535">
          <cell r="C1535" t="str">
            <v>Hancock</v>
          </cell>
          <cell r="D1535">
            <v>2008</v>
          </cell>
          <cell r="E1535">
            <v>0</v>
          </cell>
          <cell r="F1535">
            <v>0</v>
          </cell>
          <cell r="G1535" t="str">
            <v>N/A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/>
          <cell r="M1535">
            <v>0</v>
          </cell>
          <cell r="N1535" t="str">
            <v>N/A</v>
          </cell>
          <cell r="O1535" t="str">
            <v/>
          </cell>
          <cell r="P1535"/>
          <cell r="Q1535">
            <v>0</v>
          </cell>
        </row>
        <row r="1536">
          <cell r="C1536" t="str">
            <v>Hanover</v>
          </cell>
          <cell r="D1536">
            <v>2008</v>
          </cell>
          <cell r="E1536">
            <v>3</v>
          </cell>
          <cell r="F1536">
            <v>3</v>
          </cell>
          <cell r="G1536" t="str">
            <v>Yes</v>
          </cell>
          <cell r="H1536">
            <v>681576.53</v>
          </cell>
          <cell r="I1536">
            <v>18022.03</v>
          </cell>
          <cell r="J1536">
            <v>0</v>
          </cell>
          <cell r="K1536">
            <v>663554.5</v>
          </cell>
          <cell r="L1536"/>
          <cell r="M1536">
            <v>663554.5</v>
          </cell>
          <cell r="N1536" t="str">
            <v>FORM SUBMIT</v>
          </cell>
          <cell r="O1536">
            <v>39685</v>
          </cell>
          <cell r="P1536"/>
          <cell r="Q1536">
            <v>663554.5</v>
          </cell>
        </row>
        <row r="1537">
          <cell r="C1537" t="str">
            <v>Hanson</v>
          </cell>
          <cell r="D1537">
            <v>2008</v>
          </cell>
          <cell r="E1537">
            <v>0</v>
          </cell>
          <cell r="F1537">
            <v>0</v>
          </cell>
          <cell r="G1537" t="str">
            <v>N/A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/>
          <cell r="M1537">
            <v>0</v>
          </cell>
          <cell r="N1537" t="str">
            <v>N/A</v>
          </cell>
          <cell r="O1537" t="str">
            <v/>
          </cell>
          <cell r="P1537"/>
          <cell r="Q1537">
            <v>0</v>
          </cell>
        </row>
        <row r="1538">
          <cell r="C1538" t="str">
            <v>Hardwick</v>
          </cell>
          <cell r="D1538">
            <v>2008</v>
          </cell>
          <cell r="E1538">
            <v>0</v>
          </cell>
          <cell r="F1538">
            <v>0</v>
          </cell>
          <cell r="G1538" t="str">
            <v>N/A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/>
          <cell r="M1538">
            <v>0</v>
          </cell>
          <cell r="N1538" t="str">
            <v>N/A</v>
          </cell>
          <cell r="O1538" t="str">
            <v/>
          </cell>
          <cell r="P1538"/>
          <cell r="Q1538">
            <v>0</v>
          </cell>
        </row>
        <row r="1539">
          <cell r="C1539" t="str">
            <v>Harvard</v>
          </cell>
          <cell r="D1539">
            <v>2008</v>
          </cell>
          <cell r="E1539">
            <v>1.1000000000000001</v>
          </cell>
          <cell r="F1539">
            <v>1.1000000000000001</v>
          </cell>
          <cell r="G1539" t="str">
            <v>Yes</v>
          </cell>
          <cell r="H1539">
            <v>164895.64000000001</v>
          </cell>
          <cell r="I1539">
            <v>563.22</v>
          </cell>
          <cell r="J1539">
            <v>0</v>
          </cell>
          <cell r="K1539">
            <v>164332.42000000001</v>
          </cell>
          <cell r="L1539"/>
          <cell r="M1539">
            <v>164332.42000000001</v>
          </cell>
          <cell r="N1539" t="str">
            <v>FORM SUBMIT</v>
          </cell>
          <cell r="O1539">
            <v>39699</v>
          </cell>
          <cell r="P1539"/>
          <cell r="Q1539">
            <v>164332.42000000001</v>
          </cell>
        </row>
        <row r="1540">
          <cell r="C1540" t="str">
            <v>Harwich</v>
          </cell>
          <cell r="D1540">
            <v>2008</v>
          </cell>
          <cell r="E1540">
            <v>3</v>
          </cell>
          <cell r="F1540">
            <v>3</v>
          </cell>
          <cell r="G1540" t="str">
            <v>Yes</v>
          </cell>
          <cell r="H1540">
            <v>939415.63</v>
          </cell>
          <cell r="I1540">
            <v>8144.63</v>
          </cell>
          <cell r="J1540">
            <v>0</v>
          </cell>
          <cell r="K1540">
            <v>931271</v>
          </cell>
          <cell r="L1540"/>
          <cell r="M1540">
            <v>931271</v>
          </cell>
          <cell r="N1540" t="str">
            <v>FORM SUBMIT</v>
          </cell>
          <cell r="O1540">
            <v>39695</v>
          </cell>
          <cell r="P1540"/>
          <cell r="Q1540">
            <v>931271</v>
          </cell>
        </row>
        <row r="1541">
          <cell r="C1541" t="str">
            <v>Hatfield</v>
          </cell>
          <cell r="D1541">
            <v>2008</v>
          </cell>
          <cell r="E1541">
            <v>3</v>
          </cell>
          <cell r="F1541">
            <v>3</v>
          </cell>
          <cell r="G1541" t="str">
            <v>Yes</v>
          </cell>
          <cell r="H1541">
            <v>104023.97</v>
          </cell>
          <cell r="I1541">
            <v>1438.15</v>
          </cell>
          <cell r="J1541">
            <v>0</v>
          </cell>
          <cell r="K1541">
            <v>102585.82</v>
          </cell>
          <cell r="L1541"/>
          <cell r="M1541">
            <v>102585.82</v>
          </cell>
          <cell r="N1541" t="str">
            <v>FORM SUBMIT</v>
          </cell>
          <cell r="O1541">
            <v>39699</v>
          </cell>
          <cell r="P1541"/>
          <cell r="Q1541">
            <v>102585.82</v>
          </cell>
        </row>
        <row r="1542">
          <cell r="C1542" t="str">
            <v>Haverhill</v>
          </cell>
          <cell r="D1542">
            <v>2008</v>
          </cell>
          <cell r="E1542">
            <v>0</v>
          </cell>
          <cell r="F1542">
            <v>0</v>
          </cell>
          <cell r="G1542" t="str">
            <v>N/A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/>
          <cell r="M1542">
            <v>0</v>
          </cell>
          <cell r="N1542" t="str">
            <v>N/A</v>
          </cell>
          <cell r="O1542" t="str">
            <v/>
          </cell>
          <cell r="P1542"/>
          <cell r="Q1542">
            <v>0</v>
          </cell>
        </row>
        <row r="1543">
          <cell r="C1543" t="str">
            <v>Hawley</v>
          </cell>
          <cell r="D1543">
            <v>2008</v>
          </cell>
          <cell r="E1543">
            <v>0</v>
          </cell>
          <cell r="F1543">
            <v>0</v>
          </cell>
          <cell r="G1543" t="str">
            <v>N/A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/>
          <cell r="M1543">
            <v>0</v>
          </cell>
          <cell r="N1543" t="str">
            <v>N/A</v>
          </cell>
          <cell r="O1543" t="str">
            <v/>
          </cell>
          <cell r="P1543"/>
          <cell r="Q1543">
            <v>0</v>
          </cell>
        </row>
        <row r="1544">
          <cell r="C1544" t="str">
            <v>Heath</v>
          </cell>
          <cell r="D1544">
            <v>2008</v>
          </cell>
          <cell r="E1544">
            <v>0</v>
          </cell>
          <cell r="F1544">
            <v>0</v>
          </cell>
          <cell r="G1544" t="str">
            <v>N/A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/>
          <cell r="M1544">
            <v>0</v>
          </cell>
          <cell r="N1544" t="str">
            <v>N/A</v>
          </cell>
          <cell r="O1544" t="str">
            <v/>
          </cell>
          <cell r="P1544"/>
          <cell r="Q1544">
            <v>0</v>
          </cell>
        </row>
        <row r="1545">
          <cell r="C1545" t="str">
            <v>Hingham</v>
          </cell>
          <cell r="D1545">
            <v>2008</v>
          </cell>
          <cell r="E1545">
            <v>1.5</v>
          </cell>
          <cell r="F1545">
            <v>1.5</v>
          </cell>
          <cell r="G1545" t="str">
            <v>Yes</v>
          </cell>
          <cell r="H1545">
            <v>681260.12</v>
          </cell>
          <cell r="I1545">
            <v>17444.04</v>
          </cell>
          <cell r="J1545">
            <v>0</v>
          </cell>
          <cell r="K1545">
            <v>663816.07999999996</v>
          </cell>
          <cell r="L1545"/>
          <cell r="M1545">
            <v>663816.07999999996</v>
          </cell>
          <cell r="N1545" t="str">
            <v>FORM SUBMIT</v>
          </cell>
          <cell r="O1545">
            <v>39703</v>
          </cell>
          <cell r="P1545"/>
          <cell r="Q1545">
            <v>663816.07999999996</v>
          </cell>
        </row>
        <row r="1546">
          <cell r="C1546" t="str">
            <v>Hinsdale</v>
          </cell>
          <cell r="D1546">
            <v>2008</v>
          </cell>
          <cell r="E1546">
            <v>0</v>
          </cell>
          <cell r="F1546">
            <v>0</v>
          </cell>
          <cell r="G1546" t="str">
            <v>N/A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/>
          <cell r="M1546">
            <v>0</v>
          </cell>
          <cell r="N1546" t="str">
            <v>N/A</v>
          </cell>
          <cell r="O1546" t="str">
            <v/>
          </cell>
          <cell r="P1546"/>
          <cell r="Q1546">
            <v>0</v>
          </cell>
        </row>
        <row r="1547">
          <cell r="C1547" t="str">
            <v>Holbrook</v>
          </cell>
          <cell r="D1547">
            <v>2008</v>
          </cell>
          <cell r="E1547">
            <v>0</v>
          </cell>
          <cell r="F1547">
            <v>0</v>
          </cell>
          <cell r="G1547" t="str">
            <v>N/A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/>
          <cell r="M1547">
            <v>0</v>
          </cell>
          <cell r="N1547" t="str">
            <v>N/A</v>
          </cell>
          <cell r="O1547" t="str">
            <v/>
          </cell>
          <cell r="P1547"/>
          <cell r="Q1547">
            <v>0</v>
          </cell>
        </row>
        <row r="1548">
          <cell r="C1548" t="str">
            <v>Holden</v>
          </cell>
          <cell r="D1548">
            <v>2008</v>
          </cell>
          <cell r="E1548">
            <v>0</v>
          </cell>
          <cell r="F1548">
            <v>0</v>
          </cell>
          <cell r="G1548" t="str">
            <v>N/A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/>
          <cell r="M1548">
            <v>0</v>
          </cell>
          <cell r="N1548" t="str">
            <v>N/A</v>
          </cell>
          <cell r="O1548" t="str">
            <v/>
          </cell>
          <cell r="P1548"/>
          <cell r="Q1548">
            <v>0</v>
          </cell>
        </row>
        <row r="1549">
          <cell r="C1549" t="str">
            <v>Holland</v>
          </cell>
          <cell r="D1549">
            <v>2008</v>
          </cell>
          <cell r="E1549">
            <v>0</v>
          </cell>
          <cell r="F1549">
            <v>0</v>
          </cell>
          <cell r="G1549" t="str">
            <v>N/A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/>
          <cell r="M1549">
            <v>0</v>
          </cell>
          <cell r="N1549" t="str">
            <v>N/A</v>
          </cell>
          <cell r="O1549" t="str">
            <v/>
          </cell>
          <cell r="P1549"/>
          <cell r="Q1549">
            <v>0</v>
          </cell>
        </row>
        <row r="1550">
          <cell r="C1550" t="str">
            <v>Holliston</v>
          </cell>
          <cell r="D1550">
            <v>2008</v>
          </cell>
          <cell r="H1550">
            <v>347633.29</v>
          </cell>
          <cell r="I1550">
            <v>2829.21</v>
          </cell>
          <cell r="J1550">
            <v>0</v>
          </cell>
          <cell r="K1550">
            <v>344804.07999999996</v>
          </cell>
          <cell r="L1550"/>
          <cell r="M1550">
            <v>344804.07999999996</v>
          </cell>
          <cell r="O1550" t="str">
            <v>Manual</v>
          </cell>
          <cell r="P1550"/>
          <cell r="Q1550">
            <v>344804.07999999996</v>
          </cell>
        </row>
        <row r="1551">
          <cell r="C1551" t="str">
            <v>Holyoke</v>
          </cell>
          <cell r="D1551">
            <v>2008</v>
          </cell>
          <cell r="E1551">
            <v>0</v>
          </cell>
          <cell r="F1551">
            <v>0</v>
          </cell>
          <cell r="G1551" t="str">
            <v>N/A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/>
          <cell r="M1551">
            <v>0</v>
          </cell>
          <cell r="N1551" t="str">
            <v>N/A</v>
          </cell>
          <cell r="O1551" t="str">
            <v/>
          </cell>
          <cell r="P1551"/>
          <cell r="Q1551">
            <v>0</v>
          </cell>
        </row>
        <row r="1552">
          <cell r="C1552" t="str">
            <v>Hopedale</v>
          </cell>
          <cell r="D1552">
            <v>2008</v>
          </cell>
          <cell r="E1552">
            <v>0</v>
          </cell>
          <cell r="F1552">
            <v>0</v>
          </cell>
          <cell r="G1552" t="str">
            <v>N/A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/>
          <cell r="M1552">
            <v>0</v>
          </cell>
          <cell r="N1552" t="str">
            <v>N/A</v>
          </cell>
          <cell r="O1552" t="str">
            <v/>
          </cell>
          <cell r="P1552"/>
          <cell r="Q1552">
            <v>0</v>
          </cell>
        </row>
        <row r="1553">
          <cell r="C1553" t="str">
            <v>Hopkinton</v>
          </cell>
          <cell r="D1553">
            <v>2008</v>
          </cell>
          <cell r="E1553">
            <v>2</v>
          </cell>
          <cell r="F1553">
            <v>2</v>
          </cell>
          <cell r="G1553" t="str">
            <v>Yes</v>
          </cell>
          <cell r="H1553">
            <v>670924.63</v>
          </cell>
          <cell r="I1553">
            <v>10327.84</v>
          </cell>
          <cell r="J1553">
            <v>0</v>
          </cell>
          <cell r="K1553">
            <v>660596.79</v>
          </cell>
          <cell r="L1553"/>
          <cell r="M1553">
            <v>660596.79</v>
          </cell>
          <cell r="N1553" t="str">
            <v>FORM SUBMIT</v>
          </cell>
          <cell r="O1553">
            <v>39701</v>
          </cell>
          <cell r="P1553"/>
          <cell r="Q1553">
            <v>660596.79</v>
          </cell>
        </row>
        <row r="1554">
          <cell r="C1554" t="str">
            <v>Hubbardston</v>
          </cell>
          <cell r="D1554">
            <v>2008</v>
          </cell>
          <cell r="E1554">
            <v>1.5</v>
          </cell>
          <cell r="F1554">
            <v>1.5</v>
          </cell>
          <cell r="G1554" t="str">
            <v>Yes</v>
          </cell>
          <cell r="H1554">
            <v>47351.15</v>
          </cell>
          <cell r="I1554">
            <v>310.98</v>
          </cell>
          <cell r="J1554">
            <v>0</v>
          </cell>
          <cell r="K1554">
            <v>47040.17</v>
          </cell>
          <cell r="L1554"/>
          <cell r="M1554">
            <v>47040.17</v>
          </cell>
          <cell r="N1554" t="str">
            <v>FORM SUBMIT</v>
          </cell>
          <cell r="O1554">
            <v>39714</v>
          </cell>
          <cell r="P1554"/>
          <cell r="Q1554">
            <v>47040.17</v>
          </cell>
        </row>
        <row r="1555">
          <cell r="C1555" t="str">
            <v>Hudson</v>
          </cell>
          <cell r="D1555">
            <v>2008</v>
          </cell>
          <cell r="E1555">
            <v>1</v>
          </cell>
          <cell r="F1555">
            <v>1</v>
          </cell>
          <cell r="G1555" t="str">
            <v>Yes</v>
          </cell>
          <cell r="H1555">
            <v>309372.65000000002</v>
          </cell>
          <cell r="I1555">
            <v>1253.0899999999999</v>
          </cell>
          <cell r="J1555">
            <v>0</v>
          </cell>
          <cell r="K1555">
            <v>308119.56</v>
          </cell>
          <cell r="L1555"/>
          <cell r="M1555">
            <v>308119.56</v>
          </cell>
          <cell r="N1555" t="str">
            <v>FORM SUBMIT</v>
          </cell>
          <cell r="O1555">
            <v>39699</v>
          </cell>
          <cell r="P1555"/>
          <cell r="Q1555">
            <v>308119.56</v>
          </cell>
        </row>
        <row r="1556">
          <cell r="C1556" t="str">
            <v>Hull</v>
          </cell>
          <cell r="D1556">
            <v>2008</v>
          </cell>
          <cell r="E1556">
            <v>0</v>
          </cell>
          <cell r="F1556">
            <v>0</v>
          </cell>
          <cell r="G1556" t="str">
            <v>N/A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/>
          <cell r="M1556">
            <v>0</v>
          </cell>
          <cell r="N1556" t="str">
            <v>N/A</v>
          </cell>
          <cell r="O1556" t="str">
            <v/>
          </cell>
          <cell r="P1556"/>
          <cell r="Q1556">
            <v>0</v>
          </cell>
        </row>
        <row r="1557">
          <cell r="C1557" t="str">
            <v>Huntington</v>
          </cell>
          <cell r="D1557">
            <v>2008</v>
          </cell>
          <cell r="E1557">
            <v>0</v>
          </cell>
          <cell r="F1557">
            <v>0</v>
          </cell>
          <cell r="G1557" t="str">
            <v>N/A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/>
          <cell r="M1557">
            <v>0</v>
          </cell>
          <cell r="N1557" t="str">
            <v>N/A</v>
          </cell>
          <cell r="O1557" t="str">
            <v/>
          </cell>
          <cell r="P1557"/>
          <cell r="Q1557">
            <v>0</v>
          </cell>
        </row>
        <row r="1558">
          <cell r="C1558" t="str">
            <v>Ipswich</v>
          </cell>
          <cell r="D1558">
            <v>2008</v>
          </cell>
          <cell r="E1558">
            <v>0</v>
          </cell>
          <cell r="F1558">
            <v>0</v>
          </cell>
          <cell r="G1558" t="str">
            <v>N/A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/>
          <cell r="M1558">
            <v>0</v>
          </cell>
          <cell r="N1558" t="str">
            <v>N/A</v>
          </cell>
          <cell r="O1558" t="str">
            <v/>
          </cell>
          <cell r="P1558"/>
          <cell r="Q1558">
            <v>0</v>
          </cell>
        </row>
        <row r="1559">
          <cell r="C1559" t="str">
            <v>Kingston</v>
          </cell>
          <cell r="D1559">
            <v>2008</v>
          </cell>
          <cell r="E1559">
            <v>3</v>
          </cell>
          <cell r="F1559">
            <v>1</v>
          </cell>
          <cell r="G1559" t="str">
            <v>No</v>
          </cell>
          <cell r="H1559">
            <v>525839.78</v>
          </cell>
          <cell r="I1559">
            <v>13950.37</v>
          </cell>
          <cell r="J1559">
            <v>0</v>
          </cell>
          <cell r="K1559">
            <v>511889.41000000003</v>
          </cell>
          <cell r="L1559"/>
          <cell r="M1559">
            <v>511889.41000000003</v>
          </cell>
          <cell r="N1559" t="str">
            <v>FORM SUBMIT</v>
          </cell>
          <cell r="O1559">
            <v>39706</v>
          </cell>
          <cell r="P1559"/>
          <cell r="Q1559">
            <v>511889.41000000003</v>
          </cell>
        </row>
        <row r="1560">
          <cell r="C1560" t="str">
            <v>Lakeville</v>
          </cell>
          <cell r="D1560">
            <v>2008</v>
          </cell>
          <cell r="E1560">
            <v>0</v>
          </cell>
          <cell r="F1560">
            <v>0</v>
          </cell>
          <cell r="G1560" t="str">
            <v>N/A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/>
          <cell r="M1560">
            <v>0</v>
          </cell>
          <cell r="N1560" t="str">
            <v>N/A</v>
          </cell>
          <cell r="O1560" t="str">
            <v/>
          </cell>
          <cell r="P1560"/>
          <cell r="Q1560">
            <v>0</v>
          </cell>
        </row>
        <row r="1561">
          <cell r="C1561" t="str">
            <v>Lancaster</v>
          </cell>
          <cell r="D1561">
            <v>2008</v>
          </cell>
          <cell r="E1561">
            <v>0</v>
          </cell>
          <cell r="F1561">
            <v>0</v>
          </cell>
          <cell r="G1561" t="str">
            <v>N/A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/>
          <cell r="M1561">
            <v>0</v>
          </cell>
          <cell r="N1561" t="str">
            <v>N/A</v>
          </cell>
          <cell r="O1561" t="str">
            <v/>
          </cell>
          <cell r="P1561"/>
          <cell r="Q1561">
            <v>0</v>
          </cell>
        </row>
        <row r="1562">
          <cell r="C1562" t="str">
            <v>Lanesborough</v>
          </cell>
          <cell r="D1562">
            <v>2008</v>
          </cell>
          <cell r="E1562">
            <v>0</v>
          </cell>
          <cell r="F1562">
            <v>0</v>
          </cell>
          <cell r="G1562" t="str">
            <v>N/A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/>
          <cell r="M1562">
            <v>0</v>
          </cell>
          <cell r="N1562" t="str">
            <v>N/A</v>
          </cell>
          <cell r="O1562" t="str">
            <v/>
          </cell>
          <cell r="P1562"/>
          <cell r="Q1562">
            <v>0</v>
          </cell>
        </row>
        <row r="1563">
          <cell r="C1563" t="str">
            <v>Lawrence</v>
          </cell>
          <cell r="D1563">
            <v>2008</v>
          </cell>
          <cell r="E1563">
            <v>0</v>
          </cell>
          <cell r="F1563">
            <v>0</v>
          </cell>
          <cell r="G1563" t="str">
            <v>N/A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/>
          <cell r="M1563">
            <v>0</v>
          </cell>
          <cell r="N1563" t="str">
            <v>N/A</v>
          </cell>
          <cell r="O1563" t="str">
            <v/>
          </cell>
          <cell r="P1563"/>
          <cell r="Q1563">
            <v>0</v>
          </cell>
        </row>
        <row r="1564">
          <cell r="C1564" t="str">
            <v>Lee</v>
          </cell>
          <cell r="D1564">
            <v>2008</v>
          </cell>
          <cell r="E1564">
            <v>0</v>
          </cell>
          <cell r="F1564">
            <v>0</v>
          </cell>
          <cell r="G1564" t="str">
            <v>N/A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/>
          <cell r="M1564">
            <v>0</v>
          </cell>
          <cell r="N1564" t="str">
            <v>N/A</v>
          </cell>
          <cell r="O1564" t="str">
            <v/>
          </cell>
          <cell r="P1564"/>
          <cell r="Q1564">
            <v>0</v>
          </cell>
        </row>
        <row r="1565">
          <cell r="C1565" t="str">
            <v>Leicester</v>
          </cell>
          <cell r="D1565">
            <v>2008</v>
          </cell>
          <cell r="E1565">
            <v>0</v>
          </cell>
          <cell r="F1565">
            <v>0</v>
          </cell>
          <cell r="G1565" t="str">
            <v>N/A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/>
          <cell r="M1565">
            <v>0</v>
          </cell>
          <cell r="N1565" t="str">
            <v>N/A</v>
          </cell>
          <cell r="O1565" t="str">
            <v/>
          </cell>
          <cell r="P1565"/>
          <cell r="Q1565">
            <v>0</v>
          </cell>
        </row>
        <row r="1566">
          <cell r="C1566" t="str">
            <v>Lenox</v>
          </cell>
          <cell r="D1566">
            <v>2008</v>
          </cell>
          <cell r="E1566">
            <v>3</v>
          </cell>
          <cell r="F1566">
            <v>3</v>
          </cell>
          <cell r="G1566" t="str">
            <v>Yes</v>
          </cell>
          <cell r="H1566">
            <v>271677.98</v>
          </cell>
          <cell r="I1566">
            <v>40164.94</v>
          </cell>
          <cell r="J1566">
            <v>0</v>
          </cell>
          <cell r="K1566">
            <v>231513.03999999998</v>
          </cell>
          <cell r="L1566"/>
          <cell r="M1566">
            <v>231513.03999999998</v>
          </cell>
          <cell r="N1566" t="str">
            <v>FORM ENTERED</v>
          </cell>
          <cell r="O1566">
            <v>39689</v>
          </cell>
          <cell r="P1566"/>
          <cell r="Q1566">
            <v>231513.03999999998</v>
          </cell>
        </row>
        <row r="1567">
          <cell r="C1567" t="str">
            <v>Leominster</v>
          </cell>
          <cell r="D1567">
            <v>2008</v>
          </cell>
          <cell r="E1567">
            <v>0</v>
          </cell>
          <cell r="F1567">
            <v>0</v>
          </cell>
          <cell r="G1567" t="str">
            <v>N/A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/>
          <cell r="M1567">
            <v>0</v>
          </cell>
          <cell r="N1567" t="str">
            <v>N/A</v>
          </cell>
          <cell r="O1567" t="str">
            <v/>
          </cell>
          <cell r="P1567"/>
          <cell r="Q1567">
            <v>0</v>
          </cell>
        </row>
        <row r="1568">
          <cell r="C1568" t="str">
            <v>Leverett</v>
          </cell>
          <cell r="D1568">
            <v>2008</v>
          </cell>
          <cell r="E1568">
            <v>3</v>
          </cell>
          <cell r="F1568">
            <v>3</v>
          </cell>
          <cell r="G1568" t="str">
            <v>Yes</v>
          </cell>
          <cell r="H1568">
            <v>74660.679999999993</v>
          </cell>
          <cell r="I1568">
            <v>1145</v>
          </cell>
          <cell r="J1568">
            <v>0</v>
          </cell>
          <cell r="K1568">
            <v>73515.679999999993</v>
          </cell>
          <cell r="L1568"/>
          <cell r="M1568">
            <v>73515.679999999993</v>
          </cell>
          <cell r="N1568" t="str">
            <v>FORM SUBMIT</v>
          </cell>
          <cell r="O1568">
            <v>39694</v>
          </cell>
          <cell r="P1568"/>
          <cell r="Q1568">
            <v>73515.679999999993</v>
          </cell>
        </row>
        <row r="1569">
          <cell r="C1569" t="str">
            <v>Lexington</v>
          </cell>
          <cell r="D1569">
            <v>2008</v>
          </cell>
          <cell r="E1569">
            <v>3</v>
          </cell>
          <cell r="F1569">
            <v>3</v>
          </cell>
          <cell r="G1569" t="str">
            <v>Yes</v>
          </cell>
          <cell r="H1569">
            <v>2814835.74</v>
          </cell>
          <cell r="I1569">
            <v>36954</v>
          </cell>
          <cell r="J1569">
            <v>0</v>
          </cell>
          <cell r="K1569">
            <v>2777881.74</v>
          </cell>
          <cell r="L1569"/>
          <cell r="M1569">
            <v>2777881.74</v>
          </cell>
          <cell r="N1569" t="str">
            <v>FORM SUBMIT</v>
          </cell>
          <cell r="O1569">
            <v>39723</v>
          </cell>
          <cell r="P1569"/>
          <cell r="Q1569">
            <v>2777881.74</v>
          </cell>
        </row>
        <row r="1570">
          <cell r="C1570" t="str">
            <v>Leyden</v>
          </cell>
          <cell r="D1570">
            <v>2008</v>
          </cell>
          <cell r="E1570">
            <v>0</v>
          </cell>
          <cell r="F1570">
            <v>0</v>
          </cell>
          <cell r="G1570" t="str">
            <v>N/A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/>
          <cell r="M1570">
            <v>0</v>
          </cell>
          <cell r="N1570" t="str">
            <v>N/A</v>
          </cell>
          <cell r="O1570" t="str">
            <v/>
          </cell>
          <cell r="P1570"/>
          <cell r="Q1570">
            <v>0</v>
          </cell>
        </row>
        <row r="1571">
          <cell r="C1571" t="str">
            <v>Lincoln</v>
          </cell>
          <cell r="D1571">
            <v>2008</v>
          </cell>
          <cell r="E1571">
            <v>3</v>
          </cell>
          <cell r="F1571">
            <v>3</v>
          </cell>
          <cell r="G1571" t="str">
            <v>Yes</v>
          </cell>
          <cell r="H1571">
            <v>520932.95</v>
          </cell>
          <cell r="I1571">
            <v>1615.93</v>
          </cell>
          <cell r="J1571">
            <v>0</v>
          </cell>
          <cell r="K1571">
            <v>519317.02</v>
          </cell>
          <cell r="L1571"/>
          <cell r="M1571">
            <v>519317.02</v>
          </cell>
          <cell r="N1571" t="str">
            <v>FORM SUBMIT</v>
          </cell>
          <cell r="O1571">
            <v>39702</v>
          </cell>
          <cell r="P1571"/>
          <cell r="Q1571">
            <v>519317.02</v>
          </cell>
        </row>
        <row r="1572">
          <cell r="C1572" t="str">
            <v>Littleton</v>
          </cell>
          <cell r="D1572">
            <v>2008</v>
          </cell>
          <cell r="E1572">
            <v>1</v>
          </cell>
          <cell r="F1572">
            <v>1</v>
          </cell>
          <cell r="G1572" t="str">
            <v>Yes</v>
          </cell>
          <cell r="H1572">
            <v>119785.46</v>
          </cell>
          <cell r="I1572">
            <v>2375.77</v>
          </cell>
          <cell r="J1572">
            <v>0</v>
          </cell>
          <cell r="K1572">
            <v>117409.69</v>
          </cell>
          <cell r="L1572"/>
          <cell r="M1572">
            <v>117409.69</v>
          </cell>
          <cell r="N1572" t="str">
            <v>FORM SUBMIT</v>
          </cell>
          <cell r="O1572">
            <v>39703</v>
          </cell>
          <cell r="P1572"/>
          <cell r="Q1572">
            <v>117409.69</v>
          </cell>
        </row>
        <row r="1573">
          <cell r="C1573" t="str">
            <v>Longmeadow</v>
          </cell>
          <cell r="D1573">
            <v>2008</v>
          </cell>
          <cell r="E1573">
            <v>1</v>
          </cell>
          <cell r="F1573">
            <v>1</v>
          </cell>
          <cell r="G1573" t="str">
            <v>Yes</v>
          </cell>
          <cell r="H1573">
            <v>260222.77</v>
          </cell>
          <cell r="I1573">
            <v>1164.1300000000001</v>
          </cell>
          <cell r="J1573">
            <v>0</v>
          </cell>
          <cell r="K1573">
            <v>259058.63999999998</v>
          </cell>
          <cell r="L1573"/>
          <cell r="M1573">
            <v>259058.63999999998</v>
          </cell>
          <cell r="N1573" t="str">
            <v>FORM SUBMIT</v>
          </cell>
          <cell r="O1573">
            <v>39696</v>
          </cell>
          <cell r="P1573"/>
          <cell r="Q1573">
            <v>259058.63999999998</v>
          </cell>
        </row>
        <row r="1574">
          <cell r="C1574" t="str">
            <v>Lowell</v>
          </cell>
          <cell r="D1574">
            <v>2008</v>
          </cell>
          <cell r="E1574">
            <v>0</v>
          </cell>
          <cell r="F1574">
            <v>0</v>
          </cell>
          <cell r="G1574" t="str">
            <v>N/A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/>
          <cell r="M1574">
            <v>0</v>
          </cell>
          <cell r="N1574" t="str">
            <v>N/A</v>
          </cell>
          <cell r="O1574" t="str">
            <v/>
          </cell>
          <cell r="P1574"/>
          <cell r="Q1574">
            <v>0</v>
          </cell>
        </row>
        <row r="1575">
          <cell r="C1575" t="str">
            <v>Ludlow</v>
          </cell>
          <cell r="D1575">
            <v>2008</v>
          </cell>
          <cell r="E1575">
            <v>0</v>
          </cell>
          <cell r="F1575">
            <v>0</v>
          </cell>
          <cell r="G1575" t="str">
            <v>N/A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/>
          <cell r="M1575">
            <v>0</v>
          </cell>
          <cell r="N1575" t="str">
            <v>N/A</v>
          </cell>
          <cell r="O1575" t="str">
            <v/>
          </cell>
          <cell r="P1575"/>
          <cell r="Q1575">
            <v>0</v>
          </cell>
        </row>
        <row r="1576">
          <cell r="C1576" t="str">
            <v>Lunenburg</v>
          </cell>
          <cell r="D1576">
            <v>2008</v>
          </cell>
          <cell r="E1576">
            <v>0</v>
          </cell>
          <cell r="F1576">
            <v>0</v>
          </cell>
          <cell r="G1576" t="str">
            <v>N/A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/>
          <cell r="M1576">
            <v>0</v>
          </cell>
          <cell r="N1576" t="str">
            <v>N/A</v>
          </cell>
          <cell r="O1576" t="str">
            <v/>
          </cell>
          <cell r="P1576"/>
          <cell r="Q1576">
            <v>0</v>
          </cell>
        </row>
        <row r="1577">
          <cell r="C1577" t="str">
            <v>Lynn</v>
          </cell>
          <cell r="D1577">
            <v>2008</v>
          </cell>
          <cell r="E1577">
            <v>0</v>
          </cell>
          <cell r="F1577">
            <v>0</v>
          </cell>
          <cell r="G1577" t="str">
            <v>N/A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/>
          <cell r="M1577">
            <v>0</v>
          </cell>
          <cell r="N1577" t="str">
            <v>N/A</v>
          </cell>
          <cell r="O1577" t="str">
            <v/>
          </cell>
          <cell r="P1577"/>
          <cell r="Q1577">
            <v>0</v>
          </cell>
        </row>
        <row r="1578">
          <cell r="C1578" t="str">
            <v>Lynnfield</v>
          </cell>
          <cell r="D1578">
            <v>2008</v>
          </cell>
          <cell r="E1578">
            <v>0</v>
          </cell>
          <cell r="F1578">
            <v>0</v>
          </cell>
          <cell r="G1578" t="str">
            <v>N/A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/>
          <cell r="M1578">
            <v>0</v>
          </cell>
          <cell r="N1578" t="str">
            <v>N/A</v>
          </cell>
          <cell r="O1578" t="str">
            <v/>
          </cell>
          <cell r="P1578"/>
          <cell r="Q1578">
            <v>0</v>
          </cell>
        </row>
        <row r="1579">
          <cell r="C1579" t="str">
            <v>Malden</v>
          </cell>
          <cell r="D1579">
            <v>2008</v>
          </cell>
          <cell r="E1579">
            <v>0</v>
          </cell>
          <cell r="F1579">
            <v>0</v>
          </cell>
          <cell r="G1579" t="str">
            <v>N/A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/>
          <cell r="M1579">
            <v>0</v>
          </cell>
          <cell r="N1579" t="str">
            <v>N/A</v>
          </cell>
          <cell r="O1579" t="str">
            <v/>
          </cell>
          <cell r="P1579"/>
          <cell r="Q1579">
            <v>0</v>
          </cell>
        </row>
        <row r="1580">
          <cell r="C1580" t="str">
            <v>Manchester By The Sea</v>
          </cell>
          <cell r="D1580">
            <v>2008</v>
          </cell>
          <cell r="E1580">
            <v>0.5</v>
          </cell>
          <cell r="F1580">
            <v>1.5</v>
          </cell>
          <cell r="G1580" t="str">
            <v>No</v>
          </cell>
          <cell r="H1580">
            <v>72334.91</v>
          </cell>
          <cell r="I1580">
            <v>175.54</v>
          </cell>
          <cell r="J1580">
            <v>0</v>
          </cell>
          <cell r="K1580">
            <v>72159.37000000001</v>
          </cell>
          <cell r="L1580"/>
          <cell r="M1580">
            <v>72159.37000000001</v>
          </cell>
          <cell r="N1580" t="str">
            <v>FORM SUBMIT</v>
          </cell>
          <cell r="O1580">
            <v>39695</v>
          </cell>
          <cell r="P1580"/>
          <cell r="Q1580">
            <v>72159.37000000001</v>
          </cell>
        </row>
        <row r="1581">
          <cell r="C1581" t="str">
            <v>Mansfield</v>
          </cell>
          <cell r="D1581">
            <v>2008</v>
          </cell>
          <cell r="E1581">
            <v>0</v>
          </cell>
          <cell r="F1581">
            <v>0</v>
          </cell>
          <cell r="G1581" t="str">
            <v>N/A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/>
          <cell r="M1581">
            <v>0</v>
          </cell>
          <cell r="N1581" t="str">
            <v>N/A</v>
          </cell>
          <cell r="O1581" t="str">
            <v/>
          </cell>
          <cell r="P1581"/>
          <cell r="Q1581">
            <v>0</v>
          </cell>
        </row>
        <row r="1582">
          <cell r="C1582" t="str">
            <v>Marblehead</v>
          </cell>
          <cell r="D1582">
            <v>2008</v>
          </cell>
          <cell r="E1582">
            <v>0</v>
          </cell>
          <cell r="F1582">
            <v>0</v>
          </cell>
          <cell r="G1582" t="str">
            <v>N/A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/>
          <cell r="M1582">
            <v>0</v>
          </cell>
          <cell r="N1582" t="str">
            <v>N/A</v>
          </cell>
          <cell r="O1582" t="str">
            <v/>
          </cell>
          <cell r="P1582"/>
          <cell r="Q1582">
            <v>0</v>
          </cell>
        </row>
        <row r="1583">
          <cell r="C1583" t="str">
            <v>Marion</v>
          </cell>
          <cell r="D1583">
            <v>2008</v>
          </cell>
          <cell r="E1583">
            <v>2</v>
          </cell>
          <cell r="F1583">
            <v>2</v>
          </cell>
          <cell r="G1583" t="str">
            <v>Yes</v>
          </cell>
          <cell r="H1583">
            <v>224371.25</v>
          </cell>
          <cell r="I1583">
            <v>1982.4</v>
          </cell>
          <cell r="J1583">
            <v>0</v>
          </cell>
          <cell r="K1583">
            <v>222388.85</v>
          </cell>
          <cell r="L1583"/>
          <cell r="M1583">
            <v>222388.85</v>
          </cell>
          <cell r="N1583" t="str">
            <v>FORM SUBMIT</v>
          </cell>
          <cell r="O1583">
            <v>39696</v>
          </cell>
          <cell r="P1583"/>
          <cell r="Q1583">
            <v>222388.85</v>
          </cell>
        </row>
        <row r="1584">
          <cell r="C1584" t="str">
            <v>Marlborough</v>
          </cell>
          <cell r="D1584">
            <v>2008</v>
          </cell>
          <cell r="E1584">
            <v>0</v>
          </cell>
          <cell r="F1584">
            <v>0</v>
          </cell>
          <cell r="G1584" t="str">
            <v>N/A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/>
          <cell r="M1584">
            <v>0</v>
          </cell>
          <cell r="N1584" t="str">
            <v>N/A</v>
          </cell>
          <cell r="O1584" t="str">
            <v/>
          </cell>
          <cell r="P1584"/>
          <cell r="Q1584">
            <v>0</v>
          </cell>
        </row>
        <row r="1585">
          <cell r="C1585" t="str">
            <v>Marshfield</v>
          </cell>
          <cell r="D1585">
            <v>2008</v>
          </cell>
          <cell r="E1585">
            <v>3</v>
          </cell>
          <cell r="F1585">
            <v>3</v>
          </cell>
          <cell r="G1585" t="str">
            <v>Yes</v>
          </cell>
          <cell r="H1585">
            <v>982124.23</v>
          </cell>
          <cell r="I1585">
            <v>30844.17</v>
          </cell>
          <cell r="J1585">
            <v>0</v>
          </cell>
          <cell r="K1585">
            <v>951280.05999999994</v>
          </cell>
          <cell r="L1585"/>
          <cell r="M1585">
            <v>951280.05999999994</v>
          </cell>
          <cell r="N1585" t="str">
            <v>FORM SUBMIT</v>
          </cell>
          <cell r="O1585">
            <v>39688</v>
          </cell>
          <cell r="P1585"/>
          <cell r="Q1585">
            <v>951280.05999999994</v>
          </cell>
        </row>
        <row r="1586">
          <cell r="C1586" t="str">
            <v>Mashpee</v>
          </cell>
          <cell r="D1586">
            <v>2008</v>
          </cell>
          <cell r="E1586">
            <v>3</v>
          </cell>
          <cell r="F1586">
            <v>3</v>
          </cell>
          <cell r="G1586" t="str">
            <v>Yes</v>
          </cell>
          <cell r="H1586">
            <v>992520</v>
          </cell>
          <cell r="I1586">
            <v>8404</v>
          </cell>
          <cell r="J1586">
            <v>0</v>
          </cell>
          <cell r="K1586">
            <v>984116</v>
          </cell>
          <cell r="L1586"/>
          <cell r="M1586">
            <v>984116</v>
          </cell>
          <cell r="N1586" t="str">
            <v>FORM SUBMIT</v>
          </cell>
          <cell r="O1586">
            <v>39702</v>
          </cell>
          <cell r="P1586"/>
          <cell r="Q1586">
            <v>984116</v>
          </cell>
        </row>
        <row r="1587">
          <cell r="C1587" t="str">
            <v>Mattapoisett</v>
          </cell>
          <cell r="D1587">
            <v>2008</v>
          </cell>
          <cell r="E1587">
            <v>1</v>
          </cell>
          <cell r="F1587">
            <v>1</v>
          </cell>
          <cell r="G1587" t="str">
            <v>Yes</v>
          </cell>
          <cell r="H1587">
            <v>124420.99</v>
          </cell>
          <cell r="I1587">
            <v>766.1</v>
          </cell>
          <cell r="J1587">
            <v>0</v>
          </cell>
          <cell r="K1587">
            <v>123654.89</v>
          </cell>
          <cell r="L1587"/>
          <cell r="M1587">
            <v>123654.89</v>
          </cell>
          <cell r="N1587" t="str">
            <v>FORM SUBMIT</v>
          </cell>
          <cell r="O1587">
            <v>39700</v>
          </cell>
          <cell r="P1587"/>
          <cell r="Q1587">
            <v>123654.89</v>
          </cell>
        </row>
        <row r="1588">
          <cell r="C1588" t="str">
            <v>Maynard</v>
          </cell>
          <cell r="D1588">
            <v>2008</v>
          </cell>
          <cell r="E1588">
            <v>1.5</v>
          </cell>
          <cell r="F1588">
            <v>1.5</v>
          </cell>
          <cell r="G1588" t="str">
            <v>Yes</v>
          </cell>
          <cell r="H1588">
            <v>172663.29</v>
          </cell>
          <cell r="I1588">
            <v>2348.88</v>
          </cell>
          <cell r="J1588">
            <v>0</v>
          </cell>
          <cell r="K1588">
            <v>170314.41</v>
          </cell>
          <cell r="L1588"/>
          <cell r="M1588">
            <v>170314.41</v>
          </cell>
          <cell r="N1588" t="str">
            <v>FORM SUBMIT</v>
          </cell>
          <cell r="O1588">
            <v>39699</v>
          </cell>
          <cell r="P1588"/>
          <cell r="Q1588">
            <v>170314.41</v>
          </cell>
        </row>
        <row r="1589">
          <cell r="C1589" t="str">
            <v>Medfield</v>
          </cell>
          <cell r="D1589">
            <v>2008</v>
          </cell>
          <cell r="E1589">
            <v>0</v>
          </cell>
          <cell r="F1589">
            <v>0</v>
          </cell>
          <cell r="G1589" t="str">
            <v>N/A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/>
          <cell r="M1589">
            <v>0</v>
          </cell>
          <cell r="N1589" t="str">
            <v>N/A</v>
          </cell>
          <cell r="O1589" t="str">
            <v/>
          </cell>
          <cell r="P1589"/>
          <cell r="Q1589">
            <v>0</v>
          </cell>
        </row>
        <row r="1590">
          <cell r="C1590" t="str">
            <v>Medford</v>
          </cell>
          <cell r="D1590">
            <v>2008</v>
          </cell>
          <cell r="E1590">
            <v>0</v>
          </cell>
          <cell r="F1590">
            <v>0</v>
          </cell>
          <cell r="G1590" t="str">
            <v>N/A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/>
          <cell r="M1590">
            <v>0</v>
          </cell>
          <cell r="N1590" t="str">
            <v>N/A</v>
          </cell>
          <cell r="O1590" t="str">
            <v/>
          </cell>
          <cell r="P1590"/>
          <cell r="Q1590">
            <v>0</v>
          </cell>
        </row>
        <row r="1591">
          <cell r="C1591" t="str">
            <v>Medway</v>
          </cell>
          <cell r="D1591">
            <v>2008</v>
          </cell>
          <cell r="E1591">
            <v>3</v>
          </cell>
          <cell r="F1591">
            <v>3</v>
          </cell>
          <cell r="G1591" t="str">
            <v>Yes</v>
          </cell>
          <cell r="H1591">
            <v>537938.84</v>
          </cell>
          <cell r="I1591">
            <v>1831.8</v>
          </cell>
          <cell r="J1591">
            <v>0</v>
          </cell>
          <cell r="K1591">
            <v>536107.03999999992</v>
          </cell>
          <cell r="L1591"/>
          <cell r="M1591">
            <v>536107.03999999992</v>
          </cell>
          <cell r="N1591" t="str">
            <v>FORM SUBMIT</v>
          </cell>
          <cell r="O1591">
            <v>39685</v>
          </cell>
          <cell r="P1591"/>
          <cell r="Q1591">
            <v>536107.03999999992</v>
          </cell>
        </row>
        <row r="1592">
          <cell r="C1592" t="str">
            <v>Melrose</v>
          </cell>
          <cell r="D1592">
            <v>2008</v>
          </cell>
          <cell r="E1592">
            <v>0</v>
          </cell>
          <cell r="F1592">
            <v>0</v>
          </cell>
          <cell r="G1592" t="str">
            <v>N/A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/>
          <cell r="M1592">
            <v>0</v>
          </cell>
          <cell r="N1592" t="str">
            <v>N/A</v>
          </cell>
          <cell r="O1592" t="str">
            <v/>
          </cell>
          <cell r="P1592"/>
          <cell r="Q1592">
            <v>0</v>
          </cell>
        </row>
        <row r="1593">
          <cell r="C1593" t="str">
            <v>Mendon</v>
          </cell>
          <cell r="D1593">
            <v>2008</v>
          </cell>
          <cell r="E1593">
            <v>3</v>
          </cell>
          <cell r="F1593">
            <v>3</v>
          </cell>
          <cell r="G1593" t="str">
            <v>Yes</v>
          </cell>
          <cell r="H1593">
            <v>212747.95</v>
          </cell>
          <cell r="I1593">
            <v>1999.08</v>
          </cell>
          <cell r="J1593">
            <v>0</v>
          </cell>
          <cell r="K1593">
            <v>210748.87000000002</v>
          </cell>
          <cell r="L1593"/>
          <cell r="M1593">
            <v>210748.87000000002</v>
          </cell>
          <cell r="N1593" t="str">
            <v>FORM SUBMIT</v>
          </cell>
          <cell r="O1593">
            <v>39685</v>
          </cell>
          <cell r="P1593"/>
          <cell r="Q1593">
            <v>210748.87000000002</v>
          </cell>
        </row>
        <row r="1594">
          <cell r="C1594" t="str">
            <v>Merrimac</v>
          </cell>
          <cell r="D1594">
            <v>2008</v>
          </cell>
          <cell r="E1594">
            <v>0</v>
          </cell>
          <cell r="F1594">
            <v>0</v>
          </cell>
          <cell r="G1594" t="str">
            <v>N/A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/>
          <cell r="M1594">
            <v>0</v>
          </cell>
          <cell r="N1594" t="str">
            <v>N/A</v>
          </cell>
          <cell r="O1594" t="str">
            <v/>
          </cell>
          <cell r="P1594"/>
          <cell r="Q1594">
            <v>0</v>
          </cell>
        </row>
        <row r="1595">
          <cell r="C1595" t="str">
            <v>Methuen</v>
          </cell>
          <cell r="D1595">
            <v>2008</v>
          </cell>
          <cell r="E1595">
            <v>0</v>
          </cell>
          <cell r="F1595">
            <v>0</v>
          </cell>
          <cell r="G1595" t="str">
            <v>N/A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/>
          <cell r="M1595">
            <v>0</v>
          </cell>
          <cell r="N1595" t="str">
            <v>N/A</v>
          </cell>
          <cell r="O1595" t="str">
            <v/>
          </cell>
          <cell r="P1595"/>
          <cell r="Q1595">
            <v>0</v>
          </cell>
        </row>
        <row r="1596">
          <cell r="C1596" t="str">
            <v>Middleborough</v>
          </cell>
          <cell r="D1596">
            <v>2008</v>
          </cell>
          <cell r="E1596">
            <v>0</v>
          </cell>
          <cell r="F1596">
            <v>0</v>
          </cell>
          <cell r="G1596" t="str">
            <v>N/A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/>
          <cell r="M1596">
            <v>0</v>
          </cell>
          <cell r="N1596" t="str">
            <v>N/A</v>
          </cell>
          <cell r="O1596" t="str">
            <v/>
          </cell>
          <cell r="P1596"/>
          <cell r="Q1596">
            <v>0</v>
          </cell>
        </row>
        <row r="1597">
          <cell r="C1597" t="str">
            <v>Middlefield</v>
          </cell>
          <cell r="D1597">
            <v>2008</v>
          </cell>
          <cell r="E1597">
            <v>0</v>
          </cell>
          <cell r="F1597">
            <v>0</v>
          </cell>
          <cell r="G1597" t="str">
            <v>N/A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/>
          <cell r="M1597">
            <v>0</v>
          </cell>
          <cell r="N1597" t="str">
            <v>N/A</v>
          </cell>
          <cell r="O1597" t="str">
            <v/>
          </cell>
          <cell r="P1597"/>
          <cell r="Q1597">
            <v>0</v>
          </cell>
        </row>
        <row r="1598">
          <cell r="C1598" t="str">
            <v>Middleton</v>
          </cell>
          <cell r="D1598">
            <v>2008</v>
          </cell>
          <cell r="E1598">
            <v>1</v>
          </cell>
          <cell r="F1598">
            <v>1</v>
          </cell>
          <cell r="G1598" t="str">
            <v>Yes</v>
          </cell>
          <cell r="H1598">
            <v>137155.43</v>
          </cell>
          <cell r="I1598">
            <v>900.4</v>
          </cell>
          <cell r="J1598">
            <v>0</v>
          </cell>
          <cell r="K1598">
            <v>136255.03</v>
          </cell>
          <cell r="L1598"/>
          <cell r="M1598">
            <v>136255.03</v>
          </cell>
          <cell r="N1598" t="str">
            <v>FORM SUBMIT</v>
          </cell>
          <cell r="O1598">
            <v>39686</v>
          </cell>
          <cell r="P1598"/>
          <cell r="Q1598">
            <v>136255.03</v>
          </cell>
        </row>
        <row r="1599">
          <cell r="C1599" t="str">
            <v>Milford</v>
          </cell>
          <cell r="D1599">
            <v>2008</v>
          </cell>
          <cell r="E1599">
            <v>0</v>
          </cell>
          <cell r="F1599">
            <v>0</v>
          </cell>
          <cell r="G1599" t="str">
            <v>N/A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/>
          <cell r="M1599">
            <v>0</v>
          </cell>
          <cell r="N1599" t="str">
            <v>N/A</v>
          </cell>
          <cell r="O1599" t="str">
            <v/>
          </cell>
          <cell r="P1599"/>
          <cell r="Q1599">
            <v>0</v>
          </cell>
        </row>
        <row r="1600">
          <cell r="C1600" t="str">
            <v>Millbury</v>
          </cell>
          <cell r="D1600">
            <v>2008</v>
          </cell>
          <cell r="E1600">
            <v>0</v>
          </cell>
          <cell r="F1600">
            <v>0</v>
          </cell>
          <cell r="G1600" t="str">
            <v>N/A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/>
          <cell r="M1600">
            <v>0</v>
          </cell>
          <cell r="N1600" t="str">
            <v>N/A</v>
          </cell>
          <cell r="O1600" t="str">
            <v/>
          </cell>
          <cell r="P1600"/>
          <cell r="Q1600">
            <v>0</v>
          </cell>
        </row>
        <row r="1601">
          <cell r="C1601" t="str">
            <v>Millis</v>
          </cell>
          <cell r="D1601">
            <v>2008</v>
          </cell>
          <cell r="E1601">
            <v>1</v>
          </cell>
          <cell r="F1601">
            <v>1</v>
          </cell>
          <cell r="G1601" t="str">
            <v>Yes</v>
          </cell>
          <cell r="H1601">
            <v>102487</v>
          </cell>
          <cell r="I1601">
            <v>1613</v>
          </cell>
          <cell r="J1601">
            <v>0</v>
          </cell>
          <cell r="K1601">
            <v>100874</v>
          </cell>
          <cell r="L1601"/>
          <cell r="M1601">
            <v>100874</v>
          </cell>
          <cell r="N1601" t="str">
            <v>FORM SUBMIT</v>
          </cell>
          <cell r="O1601">
            <v>39702</v>
          </cell>
          <cell r="P1601"/>
          <cell r="Q1601">
            <v>100874</v>
          </cell>
        </row>
        <row r="1602">
          <cell r="C1602" t="str">
            <v>Millville</v>
          </cell>
          <cell r="D1602">
            <v>2008</v>
          </cell>
          <cell r="E1602">
            <v>0</v>
          </cell>
          <cell r="F1602">
            <v>0</v>
          </cell>
          <cell r="G1602" t="str">
            <v>N/A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/>
          <cell r="M1602">
            <v>0</v>
          </cell>
          <cell r="N1602" t="str">
            <v>N/A</v>
          </cell>
          <cell r="O1602" t="str">
            <v/>
          </cell>
          <cell r="P1602"/>
          <cell r="Q1602">
            <v>0</v>
          </cell>
        </row>
        <row r="1603">
          <cell r="C1603" t="str">
            <v>Milton</v>
          </cell>
          <cell r="D1603">
            <v>2008</v>
          </cell>
          <cell r="E1603">
            <v>0</v>
          </cell>
          <cell r="F1603">
            <v>0</v>
          </cell>
          <cell r="G1603" t="str">
            <v>N/A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/>
          <cell r="M1603">
            <v>0</v>
          </cell>
          <cell r="N1603" t="str">
            <v>N/A</v>
          </cell>
          <cell r="O1603" t="str">
            <v/>
          </cell>
          <cell r="P1603"/>
          <cell r="Q1603">
            <v>0</v>
          </cell>
        </row>
        <row r="1604">
          <cell r="C1604" t="str">
            <v>Monroe</v>
          </cell>
          <cell r="D1604">
            <v>2008</v>
          </cell>
          <cell r="E1604">
            <v>0</v>
          </cell>
          <cell r="F1604">
            <v>0</v>
          </cell>
          <cell r="G1604" t="str">
            <v>N/A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/>
          <cell r="M1604">
            <v>0</v>
          </cell>
          <cell r="N1604" t="str">
            <v>N/A</v>
          </cell>
          <cell r="O1604" t="str">
            <v/>
          </cell>
          <cell r="P1604"/>
          <cell r="Q1604">
            <v>0</v>
          </cell>
        </row>
        <row r="1605">
          <cell r="C1605" t="str">
            <v>Monson</v>
          </cell>
          <cell r="D1605">
            <v>2008</v>
          </cell>
          <cell r="E1605">
            <v>3</v>
          </cell>
          <cell r="F1605">
            <v>3</v>
          </cell>
          <cell r="G1605" t="str">
            <v>Yes</v>
          </cell>
          <cell r="H1605">
            <v>155735.28</v>
          </cell>
          <cell r="I1605">
            <v>2679.64</v>
          </cell>
          <cell r="J1605">
            <v>0</v>
          </cell>
          <cell r="K1605">
            <v>153055.63999999998</v>
          </cell>
          <cell r="L1605"/>
          <cell r="M1605">
            <v>153055.63999999998</v>
          </cell>
          <cell r="N1605" t="str">
            <v>FORM SUBMIT</v>
          </cell>
          <cell r="O1605">
            <v>39682</v>
          </cell>
          <cell r="P1605"/>
          <cell r="Q1605">
            <v>153055.63999999998</v>
          </cell>
        </row>
        <row r="1606">
          <cell r="C1606" t="str">
            <v>Montague</v>
          </cell>
          <cell r="D1606">
            <v>2008</v>
          </cell>
          <cell r="E1606">
            <v>0</v>
          </cell>
          <cell r="F1606">
            <v>0</v>
          </cell>
          <cell r="G1606" t="str">
            <v>N/A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/>
          <cell r="M1606">
            <v>0</v>
          </cell>
          <cell r="N1606" t="str">
            <v>N/A</v>
          </cell>
          <cell r="O1606" t="str">
            <v/>
          </cell>
          <cell r="P1606"/>
          <cell r="Q1606">
            <v>0</v>
          </cell>
        </row>
        <row r="1607">
          <cell r="C1607" t="str">
            <v>Monterey</v>
          </cell>
          <cell r="D1607">
            <v>2008</v>
          </cell>
          <cell r="E1607">
            <v>0</v>
          </cell>
          <cell r="F1607">
            <v>0</v>
          </cell>
          <cell r="G1607" t="str">
            <v>N/A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/>
          <cell r="M1607">
            <v>0</v>
          </cell>
          <cell r="N1607" t="str">
            <v>N/A</v>
          </cell>
          <cell r="O1607" t="str">
            <v/>
          </cell>
          <cell r="P1607"/>
          <cell r="Q1607">
            <v>0</v>
          </cell>
        </row>
        <row r="1608">
          <cell r="C1608" t="str">
            <v>Montgomery</v>
          </cell>
          <cell r="D1608">
            <v>2008</v>
          </cell>
          <cell r="E1608">
            <v>0</v>
          </cell>
          <cell r="F1608">
            <v>0</v>
          </cell>
          <cell r="G1608" t="str">
            <v>N/A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/>
          <cell r="M1608">
            <v>0</v>
          </cell>
          <cell r="N1608" t="str">
            <v>N/A</v>
          </cell>
          <cell r="O1608" t="str">
            <v/>
          </cell>
          <cell r="P1608"/>
          <cell r="Q1608">
            <v>0</v>
          </cell>
        </row>
        <row r="1609">
          <cell r="C1609" t="str">
            <v>Mount Washington</v>
          </cell>
          <cell r="D1609">
            <v>2008</v>
          </cell>
          <cell r="E1609">
            <v>0</v>
          </cell>
          <cell r="F1609">
            <v>0</v>
          </cell>
          <cell r="G1609" t="str">
            <v>N/A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/>
          <cell r="M1609">
            <v>0</v>
          </cell>
          <cell r="N1609" t="str">
            <v>N/A</v>
          </cell>
          <cell r="O1609" t="str">
            <v/>
          </cell>
          <cell r="P1609"/>
          <cell r="Q1609">
            <v>0</v>
          </cell>
        </row>
        <row r="1610">
          <cell r="C1610" t="str">
            <v>Nahant</v>
          </cell>
          <cell r="D1610">
            <v>2008</v>
          </cell>
          <cell r="E1610">
            <v>3</v>
          </cell>
          <cell r="F1610">
            <v>3</v>
          </cell>
          <cell r="G1610" t="str">
            <v>Yes</v>
          </cell>
          <cell r="H1610">
            <v>180823.96</v>
          </cell>
          <cell r="I1610">
            <v>9388.18</v>
          </cell>
          <cell r="J1610">
            <v>0</v>
          </cell>
          <cell r="K1610">
            <v>171435.78</v>
          </cell>
          <cell r="L1610"/>
          <cell r="M1610">
            <v>171435.78</v>
          </cell>
          <cell r="N1610" t="str">
            <v>FORM SUBMIT</v>
          </cell>
          <cell r="O1610">
            <v>39682</v>
          </cell>
          <cell r="P1610"/>
          <cell r="Q1610">
            <v>171435.78</v>
          </cell>
        </row>
        <row r="1611">
          <cell r="C1611" t="str">
            <v>Nantucket</v>
          </cell>
          <cell r="D1611">
            <v>2008</v>
          </cell>
          <cell r="E1611">
            <v>3</v>
          </cell>
          <cell r="F1611">
            <v>3</v>
          </cell>
          <cell r="G1611" t="str">
            <v>Yes</v>
          </cell>
          <cell r="H1611">
            <v>1577573.66</v>
          </cell>
          <cell r="I1611">
            <v>9581.2099999999991</v>
          </cell>
          <cell r="J1611">
            <v>0</v>
          </cell>
          <cell r="K1611">
            <v>1567992.45</v>
          </cell>
          <cell r="L1611"/>
          <cell r="M1611">
            <v>1567992.45</v>
          </cell>
          <cell r="N1611" t="str">
            <v>FORM SUBMIT</v>
          </cell>
          <cell r="O1611">
            <v>39702</v>
          </cell>
          <cell r="P1611"/>
          <cell r="Q1611">
            <v>1567992.45</v>
          </cell>
        </row>
        <row r="1612">
          <cell r="C1612" t="str">
            <v>Natick</v>
          </cell>
          <cell r="D1612">
            <v>2008</v>
          </cell>
          <cell r="E1612">
            <v>0</v>
          </cell>
          <cell r="F1612">
            <v>0</v>
          </cell>
          <cell r="G1612" t="str">
            <v>N/A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/>
          <cell r="M1612">
            <v>0</v>
          </cell>
          <cell r="N1612" t="str">
            <v>N/A</v>
          </cell>
          <cell r="O1612" t="str">
            <v/>
          </cell>
          <cell r="P1612"/>
          <cell r="Q1612">
            <v>0</v>
          </cell>
        </row>
        <row r="1613">
          <cell r="C1613" t="str">
            <v>Needham</v>
          </cell>
          <cell r="D1613">
            <v>2008</v>
          </cell>
          <cell r="E1613">
            <v>2</v>
          </cell>
          <cell r="F1613">
            <v>2</v>
          </cell>
          <cell r="G1613" t="str">
            <v>Yes</v>
          </cell>
          <cell r="H1613">
            <v>1327910.17</v>
          </cell>
          <cell r="I1613">
            <v>14270.82</v>
          </cell>
          <cell r="J1613">
            <v>0</v>
          </cell>
          <cell r="K1613">
            <v>1313639.3499999999</v>
          </cell>
          <cell r="L1613"/>
          <cell r="M1613">
            <v>1313639.3499999999</v>
          </cell>
          <cell r="N1613" t="str">
            <v>FORM SUBMIT</v>
          </cell>
          <cell r="O1613">
            <v>39699</v>
          </cell>
          <cell r="P1613"/>
          <cell r="Q1613">
            <v>1313639.3499999999</v>
          </cell>
        </row>
        <row r="1614">
          <cell r="C1614" t="str">
            <v>New Ashford</v>
          </cell>
          <cell r="D1614">
            <v>2008</v>
          </cell>
          <cell r="E1614">
            <v>0</v>
          </cell>
          <cell r="F1614">
            <v>0</v>
          </cell>
          <cell r="G1614" t="str">
            <v>N/A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/>
          <cell r="M1614">
            <v>0</v>
          </cell>
          <cell r="N1614" t="str">
            <v>N/A</v>
          </cell>
          <cell r="O1614" t="str">
            <v/>
          </cell>
          <cell r="P1614"/>
          <cell r="Q1614">
            <v>0</v>
          </cell>
        </row>
        <row r="1615">
          <cell r="C1615" t="str">
            <v>New Bedford</v>
          </cell>
          <cell r="D1615">
            <v>2008</v>
          </cell>
          <cell r="E1615">
            <v>0</v>
          </cell>
          <cell r="F1615">
            <v>0</v>
          </cell>
          <cell r="G1615" t="str">
            <v>N/A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/>
          <cell r="M1615">
            <v>0</v>
          </cell>
          <cell r="N1615" t="str">
            <v>N/A</v>
          </cell>
          <cell r="O1615" t="str">
            <v/>
          </cell>
          <cell r="P1615"/>
          <cell r="Q1615">
            <v>0</v>
          </cell>
        </row>
        <row r="1616">
          <cell r="C1616" t="str">
            <v>New Braintree</v>
          </cell>
          <cell r="D1616">
            <v>2008</v>
          </cell>
          <cell r="E1616">
            <v>0</v>
          </cell>
          <cell r="F1616">
            <v>0</v>
          </cell>
          <cell r="G1616" t="str">
            <v>N/A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/>
          <cell r="M1616">
            <v>0</v>
          </cell>
          <cell r="N1616" t="str">
            <v>N/A</v>
          </cell>
          <cell r="O1616" t="str">
            <v/>
          </cell>
          <cell r="P1616"/>
          <cell r="Q1616">
            <v>0</v>
          </cell>
        </row>
        <row r="1617">
          <cell r="C1617" t="str">
            <v>New Marlborough</v>
          </cell>
          <cell r="D1617">
            <v>2008</v>
          </cell>
          <cell r="E1617">
            <v>0</v>
          </cell>
          <cell r="F1617">
            <v>0</v>
          </cell>
          <cell r="G1617" t="str">
            <v>N/A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/>
          <cell r="M1617">
            <v>0</v>
          </cell>
          <cell r="N1617" t="str">
            <v>N/A</v>
          </cell>
          <cell r="O1617" t="str">
            <v/>
          </cell>
          <cell r="P1617"/>
          <cell r="Q1617">
            <v>0</v>
          </cell>
        </row>
        <row r="1618">
          <cell r="C1618" t="str">
            <v>New Salem</v>
          </cell>
          <cell r="D1618">
            <v>2008</v>
          </cell>
          <cell r="E1618">
            <v>0</v>
          </cell>
          <cell r="F1618">
            <v>0</v>
          </cell>
          <cell r="G1618" t="str">
            <v>N/A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/>
          <cell r="M1618">
            <v>0</v>
          </cell>
          <cell r="N1618" t="str">
            <v>N/A</v>
          </cell>
          <cell r="O1618" t="str">
            <v/>
          </cell>
          <cell r="P1618"/>
          <cell r="Q1618">
            <v>0</v>
          </cell>
        </row>
        <row r="1619">
          <cell r="C1619" t="str">
            <v>Newbury</v>
          </cell>
          <cell r="D1619">
            <v>2008</v>
          </cell>
          <cell r="E1619">
            <v>0</v>
          </cell>
          <cell r="F1619">
            <v>0</v>
          </cell>
          <cell r="G1619" t="str">
            <v>N/A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/>
          <cell r="M1619">
            <v>0</v>
          </cell>
          <cell r="N1619" t="str">
            <v>N/A</v>
          </cell>
          <cell r="O1619" t="str">
            <v/>
          </cell>
          <cell r="P1619"/>
          <cell r="Q1619">
            <v>0</v>
          </cell>
        </row>
        <row r="1620">
          <cell r="C1620" t="str">
            <v>Newburyport</v>
          </cell>
          <cell r="D1620">
            <v>2008</v>
          </cell>
          <cell r="E1620">
            <v>2</v>
          </cell>
          <cell r="F1620">
            <v>2</v>
          </cell>
          <cell r="G1620" t="str">
            <v>Yes</v>
          </cell>
          <cell r="H1620">
            <v>582276.63</v>
          </cell>
          <cell r="I1620">
            <v>13354.09</v>
          </cell>
          <cell r="J1620">
            <v>0</v>
          </cell>
          <cell r="K1620">
            <v>568922.54</v>
          </cell>
          <cell r="L1620"/>
          <cell r="M1620">
            <v>568922.54</v>
          </cell>
          <cell r="N1620" t="str">
            <v>FORM SUBMIT</v>
          </cell>
          <cell r="O1620">
            <v>39699</v>
          </cell>
          <cell r="P1620"/>
          <cell r="Q1620">
            <v>568922.54</v>
          </cell>
        </row>
        <row r="1621">
          <cell r="C1621" t="str">
            <v>Newton</v>
          </cell>
          <cell r="D1621">
            <v>2008</v>
          </cell>
          <cell r="E1621">
            <v>1</v>
          </cell>
          <cell r="F1621">
            <v>1</v>
          </cell>
          <cell r="G1621" t="str">
            <v>Yes</v>
          </cell>
          <cell r="H1621">
            <v>2121423.25</v>
          </cell>
          <cell r="I1621">
            <v>8033.29</v>
          </cell>
          <cell r="J1621">
            <v>0</v>
          </cell>
          <cell r="K1621">
            <v>2113389.96</v>
          </cell>
          <cell r="L1621"/>
          <cell r="M1621">
            <v>2113389.96</v>
          </cell>
          <cell r="N1621" t="str">
            <v>FORM SUBMIT</v>
          </cell>
          <cell r="O1621">
            <v>39671</v>
          </cell>
          <cell r="P1621"/>
          <cell r="Q1621">
            <v>2113389.96</v>
          </cell>
        </row>
        <row r="1622">
          <cell r="C1622" t="str">
            <v>Norfolk</v>
          </cell>
          <cell r="D1622">
            <v>2008</v>
          </cell>
          <cell r="E1622">
            <v>3</v>
          </cell>
          <cell r="F1622">
            <v>1</v>
          </cell>
          <cell r="G1622" t="str">
            <v>No</v>
          </cell>
          <cell r="H1622">
            <v>447112.34</v>
          </cell>
          <cell r="I1622">
            <v>5833.52</v>
          </cell>
          <cell r="J1622">
            <v>0</v>
          </cell>
          <cell r="K1622">
            <v>441278.82</v>
          </cell>
          <cell r="L1622"/>
          <cell r="M1622">
            <v>441278.82</v>
          </cell>
          <cell r="N1622" t="str">
            <v>FORM SUBMIT</v>
          </cell>
          <cell r="O1622">
            <v>39744</v>
          </cell>
          <cell r="P1622"/>
          <cell r="Q1622">
            <v>441278.82</v>
          </cell>
        </row>
        <row r="1623">
          <cell r="C1623" t="str">
            <v>North Adams</v>
          </cell>
          <cell r="D1623">
            <v>2008</v>
          </cell>
          <cell r="E1623">
            <v>0</v>
          </cell>
          <cell r="F1623">
            <v>0</v>
          </cell>
          <cell r="G1623" t="str">
            <v>N/A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/>
          <cell r="M1623">
            <v>0</v>
          </cell>
          <cell r="N1623" t="str">
            <v>N/A</v>
          </cell>
          <cell r="O1623" t="str">
            <v/>
          </cell>
          <cell r="P1623"/>
          <cell r="Q1623">
            <v>0</v>
          </cell>
        </row>
        <row r="1624">
          <cell r="C1624" t="str">
            <v>North Andover</v>
          </cell>
          <cell r="D1624">
            <v>2008</v>
          </cell>
          <cell r="E1624">
            <v>3</v>
          </cell>
          <cell r="F1624">
            <v>3</v>
          </cell>
          <cell r="G1624" t="str">
            <v>Yes</v>
          </cell>
          <cell r="H1624">
            <v>1250014.02</v>
          </cell>
          <cell r="I1624">
            <v>4416.01</v>
          </cell>
          <cell r="J1624">
            <v>0</v>
          </cell>
          <cell r="K1624">
            <v>1245598.01</v>
          </cell>
          <cell r="L1624"/>
          <cell r="M1624">
            <v>1245598.01</v>
          </cell>
          <cell r="N1624" t="str">
            <v>FORM SUBMIT</v>
          </cell>
          <cell r="O1624">
            <v>39689</v>
          </cell>
          <cell r="P1624"/>
          <cell r="Q1624">
            <v>1245598.01</v>
          </cell>
        </row>
        <row r="1625">
          <cell r="C1625" t="str">
            <v>North Attleborough</v>
          </cell>
          <cell r="D1625">
            <v>2008</v>
          </cell>
          <cell r="E1625">
            <v>0</v>
          </cell>
          <cell r="F1625">
            <v>0</v>
          </cell>
          <cell r="G1625" t="str">
            <v>N/A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/>
          <cell r="M1625">
            <v>0</v>
          </cell>
          <cell r="N1625" t="str">
            <v>N/A</v>
          </cell>
          <cell r="O1625" t="str">
            <v/>
          </cell>
          <cell r="P1625"/>
          <cell r="Q1625">
            <v>0</v>
          </cell>
        </row>
        <row r="1626">
          <cell r="C1626" t="str">
            <v>North Brookfield</v>
          </cell>
          <cell r="D1626">
            <v>2008</v>
          </cell>
          <cell r="E1626">
            <v>0</v>
          </cell>
          <cell r="F1626">
            <v>0</v>
          </cell>
          <cell r="G1626" t="str">
            <v>N/A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/>
          <cell r="M1626">
            <v>0</v>
          </cell>
          <cell r="N1626" t="str">
            <v>N/A</v>
          </cell>
          <cell r="O1626" t="str">
            <v/>
          </cell>
          <cell r="P1626"/>
          <cell r="Q1626">
            <v>0</v>
          </cell>
        </row>
        <row r="1627">
          <cell r="C1627" t="str">
            <v>North Reading</v>
          </cell>
          <cell r="D1627">
            <v>2008</v>
          </cell>
          <cell r="E1627">
            <v>0</v>
          </cell>
          <cell r="F1627">
            <v>0</v>
          </cell>
          <cell r="G1627" t="str">
            <v>N/A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/>
          <cell r="M1627">
            <v>0</v>
          </cell>
          <cell r="N1627" t="str">
            <v>N/A</v>
          </cell>
          <cell r="O1627" t="str">
            <v/>
          </cell>
          <cell r="P1627"/>
          <cell r="Q1627">
            <v>0</v>
          </cell>
        </row>
        <row r="1628">
          <cell r="C1628" t="str">
            <v>Northampton</v>
          </cell>
          <cell r="D1628">
            <v>2008</v>
          </cell>
          <cell r="E1628">
            <v>3</v>
          </cell>
          <cell r="F1628">
            <v>3</v>
          </cell>
          <cell r="G1628" t="str">
            <v>Yes</v>
          </cell>
          <cell r="H1628">
            <v>755996.12</v>
          </cell>
          <cell r="I1628">
            <v>17317.8</v>
          </cell>
          <cell r="J1628">
            <v>0</v>
          </cell>
          <cell r="K1628">
            <v>738678.32</v>
          </cell>
          <cell r="L1628"/>
          <cell r="M1628">
            <v>738678.32</v>
          </cell>
          <cell r="N1628" t="str">
            <v>FORM SUBMIT</v>
          </cell>
          <cell r="O1628">
            <v>39699</v>
          </cell>
          <cell r="P1628"/>
          <cell r="Q1628">
            <v>738678.32</v>
          </cell>
        </row>
        <row r="1629">
          <cell r="C1629" t="str">
            <v>Northborough</v>
          </cell>
          <cell r="D1629">
            <v>2008</v>
          </cell>
          <cell r="E1629">
            <v>1.5</v>
          </cell>
          <cell r="F1629">
            <v>1.5</v>
          </cell>
          <cell r="G1629" t="str">
            <v>Yes</v>
          </cell>
          <cell r="H1629">
            <v>377563.39</v>
          </cell>
          <cell r="I1629">
            <v>7004.54</v>
          </cell>
          <cell r="J1629">
            <v>0</v>
          </cell>
          <cell r="K1629">
            <v>370558.85000000003</v>
          </cell>
          <cell r="L1629"/>
          <cell r="M1629">
            <v>370558.85000000003</v>
          </cell>
          <cell r="N1629" t="str">
            <v>FORM SUBMIT</v>
          </cell>
          <cell r="O1629">
            <v>39675</v>
          </cell>
          <cell r="P1629"/>
          <cell r="Q1629">
            <v>370558.85000000003</v>
          </cell>
        </row>
        <row r="1630">
          <cell r="C1630" t="str">
            <v>Northbridge</v>
          </cell>
          <cell r="D1630">
            <v>2008</v>
          </cell>
          <cell r="E1630">
            <v>0</v>
          </cell>
          <cell r="F1630">
            <v>0</v>
          </cell>
          <cell r="G1630" t="str">
            <v>N/A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/>
          <cell r="M1630">
            <v>0</v>
          </cell>
          <cell r="N1630" t="str">
            <v>N/A</v>
          </cell>
          <cell r="O1630" t="str">
            <v/>
          </cell>
          <cell r="P1630"/>
          <cell r="Q1630">
            <v>0</v>
          </cell>
        </row>
        <row r="1631">
          <cell r="C1631" t="str">
            <v>Northfield</v>
          </cell>
          <cell r="D1631">
            <v>2008</v>
          </cell>
          <cell r="E1631">
            <v>0</v>
          </cell>
          <cell r="F1631">
            <v>0</v>
          </cell>
          <cell r="G1631" t="str">
            <v>N/A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/>
          <cell r="M1631">
            <v>0</v>
          </cell>
          <cell r="N1631" t="str">
            <v>N/A</v>
          </cell>
          <cell r="O1631" t="str">
            <v/>
          </cell>
          <cell r="P1631"/>
          <cell r="Q1631">
            <v>0</v>
          </cell>
        </row>
        <row r="1632">
          <cell r="C1632" t="str">
            <v>Norton</v>
          </cell>
          <cell r="D1632">
            <v>2008</v>
          </cell>
          <cell r="E1632">
            <v>0</v>
          </cell>
          <cell r="F1632">
            <v>0</v>
          </cell>
          <cell r="G1632" t="str">
            <v>N/A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/>
          <cell r="M1632">
            <v>0</v>
          </cell>
          <cell r="N1632" t="str">
            <v>N/A</v>
          </cell>
          <cell r="O1632" t="str">
            <v/>
          </cell>
          <cell r="P1632"/>
          <cell r="Q1632">
            <v>0</v>
          </cell>
        </row>
        <row r="1633">
          <cell r="C1633" t="str">
            <v>Norwell</v>
          </cell>
          <cell r="D1633">
            <v>2008</v>
          </cell>
          <cell r="E1633">
            <v>3</v>
          </cell>
          <cell r="F1633">
            <v>3</v>
          </cell>
          <cell r="G1633" t="str">
            <v>Yes</v>
          </cell>
          <cell r="H1633">
            <v>700646.65</v>
          </cell>
          <cell r="I1633">
            <v>2337.09</v>
          </cell>
          <cell r="J1633">
            <v>0</v>
          </cell>
          <cell r="K1633">
            <v>698309.56</v>
          </cell>
          <cell r="L1633"/>
          <cell r="M1633">
            <v>698309.56</v>
          </cell>
          <cell r="N1633" t="str">
            <v>FORM SUBMIT</v>
          </cell>
          <cell r="O1633">
            <v>39703</v>
          </cell>
          <cell r="P1633"/>
          <cell r="Q1633">
            <v>698309.56</v>
          </cell>
        </row>
        <row r="1634">
          <cell r="C1634" t="str">
            <v>Norwood</v>
          </cell>
          <cell r="D1634">
            <v>2008</v>
          </cell>
          <cell r="E1634">
            <v>0</v>
          </cell>
          <cell r="F1634">
            <v>0</v>
          </cell>
          <cell r="G1634" t="str">
            <v>N/A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/>
          <cell r="M1634">
            <v>0</v>
          </cell>
          <cell r="N1634" t="str">
            <v>N/A</v>
          </cell>
          <cell r="O1634" t="str">
            <v/>
          </cell>
          <cell r="P1634"/>
          <cell r="Q1634">
            <v>0</v>
          </cell>
        </row>
        <row r="1635">
          <cell r="C1635" t="str">
            <v>Oak Bluffs</v>
          </cell>
          <cell r="D1635">
            <v>2008</v>
          </cell>
          <cell r="E1635">
            <v>3</v>
          </cell>
          <cell r="F1635">
            <v>3</v>
          </cell>
          <cell r="G1635" t="str">
            <v>Yes</v>
          </cell>
          <cell r="H1635">
            <v>404576.23</v>
          </cell>
          <cell r="I1635">
            <v>3671.5</v>
          </cell>
          <cell r="J1635">
            <v>0</v>
          </cell>
          <cell r="K1635">
            <v>400904.73</v>
          </cell>
          <cell r="L1635"/>
          <cell r="M1635">
            <v>400904.73</v>
          </cell>
          <cell r="N1635" t="str">
            <v>FORM SUBMIT</v>
          </cell>
          <cell r="O1635">
            <v>39715</v>
          </cell>
          <cell r="P1635"/>
          <cell r="Q1635">
            <v>400904.73</v>
          </cell>
        </row>
        <row r="1636">
          <cell r="C1636" t="str">
            <v>Oakham</v>
          </cell>
          <cell r="D1636">
            <v>2008</v>
          </cell>
          <cell r="E1636">
            <v>0</v>
          </cell>
          <cell r="F1636">
            <v>0</v>
          </cell>
          <cell r="G1636" t="str">
            <v>N/A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/>
          <cell r="M1636">
            <v>0</v>
          </cell>
          <cell r="N1636" t="str">
            <v>N/A</v>
          </cell>
          <cell r="O1636" t="str">
            <v/>
          </cell>
          <cell r="P1636"/>
          <cell r="Q1636">
            <v>0</v>
          </cell>
        </row>
        <row r="1637">
          <cell r="C1637" t="str">
            <v>Orange</v>
          </cell>
          <cell r="D1637">
            <v>2008</v>
          </cell>
          <cell r="E1637">
            <v>0</v>
          </cell>
          <cell r="F1637">
            <v>0</v>
          </cell>
          <cell r="G1637" t="str">
            <v>N/A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/>
          <cell r="M1637">
            <v>0</v>
          </cell>
          <cell r="N1637" t="str">
            <v>N/A</v>
          </cell>
          <cell r="O1637" t="str">
            <v/>
          </cell>
          <cell r="P1637"/>
          <cell r="Q1637">
            <v>0</v>
          </cell>
        </row>
        <row r="1638">
          <cell r="C1638" t="str">
            <v>Orleans</v>
          </cell>
          <cell r="D1638">
            <v>2008</v>
          </cell>
          <cell r="E1638">
            <v>3</v>
          </cell>
          <cell r="F1638">
            <v>3</v>
          </cell>
          <cell r="G1638" t="str">
            <v>Yes</v>
          </cell>
          <cell r="H1638">
            <v>528124.18999999994</v>
          </cell>
          <cell r="I1638">
            <v>2937.19</v>
          </cell>
          <cell r="J1638">
            <v>0</v>
          </cell>
          <cell r="K1638">
            <v>525187</v>
          </cell>
          <cell r="L1638"/>
          <cell r="M1638">
            <v>525187</v>
          </cell>
          <cell r="N1638" t="str">
            <v>FORM SUBMIT</v>
          </cell>
          <cell r="O1638">
            <v>39695</v>
          </cell>
          <cell r="P1638"/>
          <cell r="Q1638">
            <v>525187</v>
          </cell>
        </row>
        <row r="1639">
          <cell r="C1639" t="str">
            <v>Otis</v>
          </cell>
          <cell r="D1639">
            <v>2008</v>
          </cell>
          <cell r="E1639">
            <v>0</v>
          </cell>
          <cell r="F1639">
            <v>0</v>
          </cell>
          <cell r="G1639" t="str">
            <v>N/A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/>
          <cell r="M1639">
            <v>0</v>
          </cell>
          <cell r="N1639" t="str">
            <v>N/A</v>
          </cell>
          <cell r="O1639" t="str">
            <v/>
          </cell>
          <cell r="P1639"/>
          <cell r="Q1639">
            <v>0</v>
          </cell>
        </row>
        <row r="1640">
          <cell r="C1640" t="str">
            <v>Oxford</v>
          </cell>
          <cell r="D1640">
            <v>2008</v>
          </cell>
          <cell r="E1640">
            <v>0</v>
          </cell>
          <cell r="F1640">
            <v>0</v>
          </cell>
          <cell r="G1640" t="str">
            <v>N/A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/>
          <cell r="M1640">
            <v>0</v>
          </cell>
          <cell r="N1640" t="str">
            <v>N/A</v>
          </cell>
          <cell r="O1640" t="str">
            <v/>
          </cell>
          <cell r="P1640"/>
          <cell r="Q1640">
            <v>0</v>
          </cell>
        </row>
        <row r="1641">
          <cell r="C1641" t="str">
            <v>Palmer</v>
          </cell>
          <cell r="D1641">
            <v>2008</v>
          </cell>
          <cell r="E1641">
            <v>0</v>
          </cell>
          <cell r="F1641">
            <v>0</v>
          </cell>
          <cell r="G1641" t="str">
            <v>N/A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/>
          <cell r="M1641">
            <v>0</v>
          </cell>
          <cell r="N1641" t="str">
            <v>N/A</v>
          </cell>
          <cell r="O1641" t="str">
            <v/>
          </cell>
          <cell r="P1641"/>
          <cell r="Q1641">
            <v>0</v>
          </cell>
        </row>
        <row r="1642">
          <cell r="C1642" t="str">
            <v>Paxton</v>
          </cell>
          <cell r="D1642">
            <v>2008</v>
          </cell>
          <cell r="E1642">
            <v>0</v>
          </cell>
          <cell r="F1642">
            <v>0</v>
          </cell>
          <cell r="G1642" t="str">
            <v>N/A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/>
          <cell r="M1642">
            <v>0</v>
          </cell>
          <cell r="N1642" t="str">
            <v>N/A</v>
          </cell>
          <cell r="O1642" t="str">
            <v/>
          </cell>
          <cell r="P1642"/>
          <cell r="Q1642">
            <v>0</v>
          </cell>
        </row>
        <row r="1643">
          <cell r="C1643" t="str">
            <v>Peabody</v>
          </cell>
          <cell r="D1643">
            <v>2008</v>
          </cell>
          <cell r="E1643">
            <v>1</v>
          </cell>
          <cell r="F1643">
            <v>1</v>
          </cell>
          <cell r="G1643" t="str">
            <v>Yes</v>
          </cell>
          <cell r="H1643">
            <v>616037.22</v>
          </cell>
          <cell r="I1643">
            <v>9806.35</v>
          </cell>
          <cell r="J1643">
            <v>0</v>
          </cell>
          <cell r="K1643">
            <v>606230.87</v>
          </cell>
          <cell r="L1643"/>
          <cell r="M1643">
            <v>606230.87</v>
          </cell>
          <cell r="N1643" t="str">
            <v>FORM SUBMIT</v>
          </cell>
          <cell r="O1643">
            <v>39688</v>
          </cell>
          <cell r="P1643"/>
          <cell r="Q1643">
            <v>606230.87</v>
          </cell>
        </row>
        <row r="1644">
          <cell r="C1644" t="str">
            <v>Pelham</v>
          </cell>
          <cell r="D1644">
            <v>2008</v>
          </cell>
          <cell r="E1644">
            <v>0</v>
          </cell>
          <cell r="F1644">
            <v>0</v>
          </cell>
          <cell r="G1644" t="str">
            <v>N/A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/>
          <cell r="M1644">
            <v>0</v>
          </cell>
          <cell r="N1644" t="str">
            <v>N/A</v>
          </cell>
          <cell r="O1644" t="str">
            <v/>
          </cell>
          <cell r="P1644"/>
          <cell r="Q1644">
            <v>0</v>
          </cell>
        </row>
        <row r="1645">
          <cell r="C1645" t="str">
            <v>Pembroke</v>
          </cell>
          <cell r="D1645">
            <v>2008</v>
          </cell>
          <cell r="E1645">
            <v>1</v>
          </cell>
          <cell r="F1645">
            <v>1</v>
          </cell>
          <cell r="G1645" t="str">
            <v>Yes</v>
          </cell>
          <cell r="H1645">
            <v>214638.16</v>
          </cell>
          <cell r="I1645">
            <v>5224.1099999999997</v>
          </cell>
          <cell r="J1645">
            <v>0</v>
          </cell>
          <cell r="K1645">
            <v>209414.05000000002</v>
          </cell>
          <cell r="L1645"/>
          <cell r="M1645">
            <v>209414.05000000002</v>
          </cell>
          <cell r="N1645" t="str">
            <v>FORM SUBMIT</v>
          </cell>
          <cell r="O1645">
            <v>39700</v>
          </cell>
          <cell r="P1645"/>
          <cell r="Q1645">
            <v>209414.05000000002</v>
          </cell>
        </row>
        <row r="1646">
          <cell r="C1646" t="str">
            <v>Pepperell</v>
          </cell>
          <cell r="D1646">
            <v>2008</v>
          </cell>
          <cell r="E1646">
            <v>0</v>
          </cell>
          <cell r="F1646">
            <v>0</v>
          </cell>
          <cell r="G1646" t="str">
            <v>N/A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/>
          <cell r="M1646">
            <v>0</v>
          </cell>
          <cell r="N1646" t="str">
            <v>N/A</v>
          </cell>
          <cell r="O1646" t="str">
            <v/>
          </cell>
          <cell r="P1646"/>
          <cell r="Q1646">
            <v>0</v>
          </cell>
        </row>
        <row r="1647">
          <cell r="C1647" t="str">
            <v>Peru</v>
          </cell>
          <cell r="D1647">
            <v>2008</v>
          </cell>
          <cell r="E1647">
            <v>0</v>
          </cell>
          <cell r="F1647">
            <v>0</v>
          </cell>
          <cell r="G1647" t="str">
            <v>N/A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/>
          <cell r="M1647">
            <v>0</v>
          </cell>
          <cell r="N1647" t="str">
            <v>N/A</v>
          </cell>
          <cell r="O1647" t="str">
            <v/>
          </cell>
          <cell r="P1647"/>
          <cell r="Q1647">
            <v>0</v>
          </cell>
        </row>
        <row r="1648">
          <cell r="C1648" t="str">
            <v>Petersham</v>
          </cell>
          <cell r="D1648">
            <v>2008</v>
          </cell>
          <cell r="E1648">
            <v>0</v>
          </cell>
          <cell r="F1648">
            <v>0</v>
          </cell>
          <cell r="G1648" t="str">
            <v>N/A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/>
          <cell r="M1648">
            <v>0</v>
          </cell>
          <cell r="N1648" t="str">
            <v>N/A</v>
          </cell>
          <cell r="O1648" t="str">
            <v/>
          </cell>
          <cell r="P1648"/>
          <cell r="Q1648">
            <v>0</v>
          </cell>
        </row>
        <row r="1649">
          <cell r="C1649" t="str">
            <v>Phillipston</v>
          </cell>
          <cell r="D1649">
            <v>2008</v>
          </cell>
          <cell r="E1649">
            <v>3</v>
          </cell>
          <cell r="F1649">
            <v>3</v>
          </cell>
          <cell r="G1649" t="str">
            <v>Yes</v>
          </cell>
          <cell r="H1649">
            <v>38213.800000000003</v>
          </cell>
          <cell r="I1649">
            <v>390.34</v>
          </cell>
          <cell r="J1649">
            <v>0</v>
          </cell>
          <cell r="K1649">
            <v>37823.460000000006</v>
          </cell>
          <cell r="L1649"/>
          <cell r="M1649">
            <v>37823.460000000006</v>
          </cell>
          <cell r="N1649" t="str">
            <v>FORM SUBMIT</v>
          </cell>
          <cell r="O1649">
            <v>39700</v>
          </cell>
          <cell r="P1649"/>
          <cell r="Q1649">
            <v>37823.460000000006</v>
          </cell>
        </row>
        <row r="1650">
          <cell r="C1650" t="str">
            <v>Pittsfield</v>
          </cell>
          <cell r="D1650">
            <v>2008</v>
          </cell>
          <cell r="E1650">
            <v>0</v>
          </cell>
          <cell r="F1650">
            <v>0</v>
          </cell>
          <cell r="G1650" t="str">
            <v>N/A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/>
          <cell r="M1650">
            <v>0</v>
          </cell>
          <cell r="N1650" t="str">
            <v>N/A</v>
          </cell>
          <cell r="O1650" t="str">
            <v/>
          </cell>
          <cell r="P1650"/>
          <cell r="Q1650">
            <v>0</v>
          </cell>
        </row>
        <row r="1651">
          <cell r="C1651" t="str">
            <v>Plainfield</v>
          </cell>
          <cell r="D1651">
            <v>2008</v>
          </cell>
          <cell r="E1651">
            <v>0</v>
          </cell>
          <cell r="F1651">
            <v>0</v>
          </cell>
          <cell r="G1651" t="str">
            <v>N/A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/>
          <cell r="M1651">
            <v>0</v>
          </cell>
          <cell r="N1651" t="str">
            <v>N/A</v>
          </cell>
          <cell r="O1651" t="str">
            <v/>
          </cell>
          <cell r="P1651"/>
          <cell r="Q1651">
            <v>0</v>
          </cell>
        </row>
        <row r="1652">
          <cell r="C1652" t="str">
            <v>Plainville</v>
          </cell>
          <cell r="D1652">
            <v>2008</v>
          </cell>
          <cell r="E1652">
            <v>0</v>
          </cell>
          <cell r="F1652">
            <v>0</v>
          </cell>
          <cell r="G1652" t="str">
            <v>N/A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/>
          <cell r="M1652">
            <v>0</v>
          </cell>
          <cell r="N1652" t="str">
            <v>N/A</v>
          </cell>
          <cell r="O1652" t="str">
            <v/>
          </cell>
          <cell r="P1652"/>
          <cell r="Q1652">
            <v>0</v>
          </cell>
        </row>
        <row r="1653">
          <cell r="C1653" t="str">
            <v>Plymouth</v>
          </cell>
          <cell r="D1653">
            <v>2008</v>
          </cell>
          <cell r="E1653">
            <v>1.5</v>
          </cell>
          <cell r="F1653">
            <v>1.5</v>
          </cell>
          <cell r="G1653" t="str">
            <v>Yes</v>
          </cell>
          <cell r="H1653">
            <v>1473867.62</v>
          </cell>
          <cell r="I1653">
            <v>8248.85</v>
          </cell>
          <cell r="J1653">
            <v>0</v>
          </cell>
          <cell r="K1653">
            <v>1465618.77</v>
          </cell>
          <cell r="L1653"/>
          <cell r="M1653">
            <v>1465618.77</v>
          </cell>
          <cell r="N1653" t="str">
            <v>FORM SUBMIT</v>
          </cell>
          <cell r="O1653">
            <v>39702</v>
          </cell>
          <cell r="P1653"/>
          <cell r="Q1653">
            <v>1465618.77</v>
          </cell>
        </row>
        <row r="1654">
          <cell r="C1654" t="str">
            <v>Plympton</v>
          </cell>
          <cell r="D1654">
            <v>2008</v>
          </cell>
          <cell r="E1654">
            <v>0</v>
          </cell>
          <cell r="F1654">
            <v>0</v>
          </cell>
          <cell r="G1654" t="str">
            <v>N/A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/>
          <cell r="M1654">
            <v>0</v>
          </cell>
          <cell r="N1654" t="str">
            <v>N/A</v>
          </cell>
          <cell r="O1654" t="str">
            <v/>
          </cell>
          <cell r="P1654"/>
          <cell r="Q1654">
            <v>0</v>
          </cell>
        </row>
        <row r="1655">
          <cell r="C1655" t="str">
            <v>Princeton</v>
          </cell>
          <cell r="D1655">
            <v>2008</v>
          </cell>
          <cell r="E1655">
            <v>0</v>
          </cell>
          <cell r="F1655">
            <v>0</v>
          </cell>
          <cell r="G1655" t="str">
            <v>N/A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/>
          <cell r="M1655">
            <v>0</v>
          </cell>
          <cell r="N1655" t="str">
            <v>N/A</v>
          </cell>
          <cell r="O1655" t="str">
            <v/>
          </cell>
          <cell r="P1655"/>
          <cell r="Q1655">
            <v>0</v>
          </cell>
        </row>
        <row r="1656">
          <cell r="C1656" t="str">
            <v>Provincetown</v>
          </cell>
          <cell r="D1656">
            <v>2008</v>
          </cell>
          <cell r="E1656">
            <v>3</v>
          </cell>
          <cell r="F1656">
            <v>3</v>
          </cell>
          <cell r="G1656" t="str">
            <v>Yes</v>
          </cell>
          <cell r="H1656">
            <v>338031.17</v>
          </cell>
          <cell r="I1656">
            <v>5585.08</v>
          </cell>
          <cell r="J1656">
            <v>0</v>
          </cell>
          <cell r="K1656">
            <v>332446.08999999997</v>
          </cell>
          <cell r="L1656"/>
          <cell r="M1656">
            <v>332446.08999999997</v>
          </cell>
          <cell r="N1656" t="str">
            <v>FORM SUBMIT</v>
          </cell>
          <cell r="O1656">
            <v>39702</v>
          </cell>
          <cell r="P1656"/>
          <cell r="Q1656">
            <v>332446.08999999997</v>
          </cell>
        </row>
        <row r="1657">
          <cell r="C1657" t="str">
            <v>Quincy</v>
          </cell>
          <cell r="D1657">
            <v>2008</v>
          </cell>
          <cell r="E1657">
            <v>1</v>
          </cell>
          <cell r="F1657">
            <v>1</v>
          </cell>
          <cell r="G1657" t="str">
            <v>Yes</v>
          </cell>
          <cell r="H1657">
            <v>1141790.33</v>
          </cell>
          <cell r="I1657">
            <v>15774.57</v>
          </cell>
          <cell r="J1657">
            <v>0</v>
          </cell>
          <cell r="K1657">
            <v>1126015.76</v>
          </cell>
          <cell r="L1657"/>
          <cell r="M1657">
            <v>1126015.76</v>
          </cell>
          <cell r="N1657" t="str">
            <v>FORM SUBMIT</v>
          </cell>
          <cell r="O1657">
            <v>39706</v>
          </cell>
          <cell r="P1657"/>
          <cell r="Q1657">
            <v>1126015.76</v>
          </cell>
        </row>
        <row r="1658">
          <cell r="C1658" t="str">
            <v>Randolph</v>
          </cell>
          <cell r="D1658">
            <v>2008</v>
          </cell>
          <cell r="E1658">
            <v>2</v>
          </cell>
          <cell r="F1658">
            <v>2</v>
          </cell>
          <cell r="G1658" t="str">
            <v>Yes</v>
          </cell>
          <cell r="H1658">
            <v>549970.18000000005</v>
          </cell>
          <cell r="I1658">
            <v>7616.04</v>
          </cell>
          <cell r="J1658">
            <v>0</v>
          </cell>
          <cell r="K1658">
            <v>542354.14</v>
          </cell>
          <cell r="L1658"/>
          <cell r="M1658">
            <v>542354.14</v>
          </cell>
          <cell r="N1658" t="str">
            <v>FORM SUBMIT</v>
          </cell>
          <cell r="O1658">
            <v>39666</v>
          </cell>
          <cell r="P1658"/>
          <cell r="Q1658">
            <v>542354.14</v>
          </cell>
        </row>
        <row r="1659">
          <cell r="C1659" t="str">
            <v>Raynham</v>
          </cell>
          <cell r="D1659">
            <v>2008</v>
          </cell>
          <cell r="E1659">
            <v>0</v>
          </cell>
          <cell r="F1659">
            <v>0</v>
          </cell>
          <cell r="G1659" t="str">
            <v>N/A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/>
          <cell r="M1659">
            <v>0</v>
          </cell>
          <cell r="N1659" t="str">
            <v>N/A</v>
          </cell>
          <cell r="O1659" t="str">
            <v/>
          </cell>
          <cell r="P1659"/>
          <cell r="Q1659">
            <v>0</v>
          </cell>
        </row>
        <row r="1660">
          <cell r="C1660" t="str">
            <v>Reading</v>
          </cell>
          <cell r="D1660">
            <v>2008</v>
          </cell>
          <cell r="E1660">
            <v>0</v>
          </cell>
          <cell r="F1660">
            <v>0</v>
          </cell>
          <cell r="G1660" t="str">
            <v>N/A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/>
          <cell r="M1660">
            <v>0</v>
          </cell>
          <cell r="N1660" t="str">
            <v>N/A</v>
          </cell>
          <cell r="O1660" t="str">
            <v/>
          </cell>
          <cell r="P1660"/>
          <cell r="Q1660">
            <v>0</v>
          </cell>
        </row>
        <row r="1661">
          <cell r="C1661" t="str">
            <v>Rehoboth</v>
          </cell>
          <cell r="D1661">
            <v>2008</v>
          </cell>
          <cell r="E1661">
            <v>0</v>
          </cell>
          <cell r="F1661">
            <v>0</v>
          </cell>
          <cell r="G1661" t="str">
            <v>N/A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/>
          <cell r="M1661">
            <v>0</v>
          </cell>
          <cell r="N1661" t="str">
            <v>N/A</v>
          </cell>
          <cell r="O1661" t="str">
            <v/>
          </cell>
          <cell r="P1661"/>
          <cell r="Q1661">
            <v>0</v>
          </cell>
        </row>
        <row r="1662">
          <cell r="C1662" t="str">
            <v>Revere</v>
          </cell>
          <cell r="D1662">
            <v>2008</v>
          </cell>
          <cell r="E1662">
            <v>0</v>
          </cell>
          <cell r="F1662">
            <v>0</v>
          </cell>
          <cell r="G1662" t="str">
            <v>N/A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/>
          <cell r="M1662">
            <v>0</v>
          </cell>
          <cell r="N1662" t="str">
            <v>N/A</v>
          </cell>
          <cell r="O1662" t="str">
            <v/>
          </cell>
          <cell r="P1662"/>
          <cell r="Q1662">
            <v>0</v>
          </cell>
        </row>
        <row r="1663">
          <cell r="C1663" t="str">
            <v>Richmond</v>
          </cell>
          <cell r="D1663">
            <v>2008</v>
          </cell>
          <cell r="E1663">
            <v>0</v>
          </cell>
          <cell r="F1663">
            <v>0</v>
          </cell>
          <cell r="G1663" t="str">
            <v>N/A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/>
          <cell r="M1663">
            <v>0</v>
          </cell>
          <cell r="N1663" t="str">
            <v>N/A</v>
          </cell>
          <cell r="O1663" t="str">
            <v/>
          </cell>
          <cell r="P1663"/>
          <cell r="Q1663">
            <v>0</v>
          </cell>
        </row>
        <row r="1664">
          <cell r="C1664" t="str">
            <v>Rochester</v>
          </cell>
          <cell r="D1664">
            <v>2008</v>
          </cell>
          <cell r="E1664">
            <v>0</v>
          </cell>
          <cell r="F1664">
            <v>0</v>
          </cell>
          <cell r="G1664" t="str">
            <v>N/A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/>
          <cell r="M1664">
            <v>0</v>
          </cell>
          <cell r="N1664" t="str">
            <v>N/A</v>
          </cell>
          <cell r="O1664" t="str">
            <v/>
          </cell>
          <cell r="P1664"/>
          <cell r="Q1664">
            <v>0</v>
          </cell>
        </row>
        <row r="1665">
          <cell r="C1665" t="str">
            <v>Rockland</v>
          </cell>
          <cell r="D1665">
            <v>2008</v>
          </cell>
          <cell r="E1665">
            <v>0</v>
          </cell>
          <cell r="F1665">
            <v>0</v>
          </cell>
          <cell r="G1665" t="str">
            <v>N/A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/>
          <cell r="M1665">
            <v>0</v>
          </cell>
          <cell r="N1665" t="str">
            <v>N/A</v>
          </cell>
          <cell r="O1665" t="str">
            <v/>
          </cell>
          <cell r="P1665"/>
          <cell r="Q1665">
            <v>0</v>
          </cell>
        </row>
        <row r="1666">
          <cell r="C1666" t="str">
            <v>Rockport</v>
          </cell>
          <cell r="D1666">
            <v>2008</v>
          </cell>
          <cell r="E1666">
            <v>3</v>
          </cell>
          <cell r="F1666">
            <v>3</v>
          </cell>
          <cell r="G1666" t="str">
            <v>Yes</v>
          </cell>
          <cell r="H1666">
            <v>396949.32</v>
          </cell>
          <cell r="I1666">
            <v>18052.080000000002</v>
          </cell>
          <cell r="J1666">
            <v>0</v>
          </cell>
          <cell r="K1666">
            <v>378897.24</v>
          </cell>
          <cell r="L1666"/>
          <cell r="M1666">
            <v>378897.24</v>
          </cell>
          <cell r="N1666" t="str">
            <v>FORM SUBMIT</v>
          </cell>
          <cell r="O1666">
            <v>39706</v>
          </cell>
          <cell r="P1666"/>
          <cell r="Q1666">
            <v>378897.24</v>
          </cell>
        </row>
        <row r="1667">
          <cell r="C1667" t="str">
            <v>Rowe</v>
          </cell>
          <cell r="D1667">
            <v>2008</v>
          </cell>
          <cell r="E1667">
            <v>0</v>
          </cell>
          <cell r="F1667">
            <v>0</v>
          </cell>
          <cell r="G1667" t="str">
            <v>N/A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/>
          <cell r="M1667">
            <v>0</v>
          </cell>
          <cell r="N1667" t="str">
            <v>N/A</v>
          </cell>
          <cell r="O1667" t="str">
            <v/>
          </cell>
          <cell r="P1667"/>
          <cell r="Q1667">
            <v>0</v>
          </cell>
        </row>
        <row r="1668">
          <cell r="C1668" t="str">
            <v>Rowley</v>
          </cell>
          <cell r="D1668">
            <v>2008</v>
          </cell>
          <cell r="E1668">
            <v>3</v>
          </cell>
          <cell r="F1668">
            <v>3</v>
          </cell>
          <cell r="G1668" t="str">
            <v>Yes</v>
          </cell>
          <cell r="H1668">
            <v>295836.37</v>
          </cell>
          <cell r="I1668">
            <v>6495.38</v>
          </cell>
          <cell r="J1668">
            <v>0</v>
          </cell>
          <cell r="K1668">
            <v>289340.99</v>
          </cell>
          <cell r="L1668"/>
          <cell r="M1668">
            <v>289340.99</v>
          </cell>
          <cell r="N1668" t="str">
            <v>FORM SUBMIT</v>
          </cell>
          <cell r="O1668">
            <v>39700</v>
          </cell>
          <cell r="P1668"/>
          <cell r="Q1668">
            <v>289340.99</v>
          </cell>
        </row>
        <row r="1669">
          <cell r="C1669" t="str">
            <v>Royalston</v>
          </cell>
          <cell r="D1669">
            <v>2008</v>
          </cell>
          <cell r="E1669">
            <v>0</v>
          </cell>
          <cell r="F1669">
            <v>0</v>
          </cell>
          <cell r="G1669" t="str">
            <v>N/A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/>
          <cell r="M1669">
            <v>0</v>
          </cell>
          <cell r="N1669" t="str">
            <v>N/A</v>
          </cell>
          <cell r="O1669" t="str">
            <v/>
          </cell>
          <cell r="P1669"/>
          <cell r="Q1669">
            <v>0</v>
          </cell>
        </row>
        <row r="1670">
          <cell r="C1670" t="str">
            <v>Russell</v>
          </cell>
          <cell r="D1670">
            <v>2008</v>
          </cell>
          <cell r="E1670">
            <v>0</v>
          </cell>
          <cell r="F1670">
            <v>0</v>
          </cell>
          <cell r="G1670" t="str">
            <v>N/A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/>
          <cell r="M1670">
            <v>0</v>
          </cell>
          <cell r="N1670" t="str">
            <v>N/A</v>
          </cell>
          <cell r="O1670" t="str">
            <v/>
          </cell>
          <cell r="P1670"/>
          <cell r="Q1670">
            <v>0</v>
          </cell>
        </row>
        <row r="1671">
          <cell r="C1671" t="str">
            <v>Rutland</v>
          </cell>
          <cell r="D1671">
            <v>2008</v>
          </cell>
          <cell r="E1671">
            <v>0</v>
          </cell>
          <cell r="F1671">
            <v>0</v>
          </cell>
          <cell r="G1671" t="str">
            <v>N/A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/>
          <cell r="M1671">
            <v>0</v>
          </cell>
          <cell r="N1671" t="str">
            <v>N/A</v>
          </cell>
          <cell r="O1671" t="str">
            <v/>
          </cell>
          <cell r="P1671"/>
          <cell r="Q1671">
            <v>0</v>
          </cell>
        </row>
        <row r="1672">
          <cell r="C1672" t="str">
            <v>Salem</v>
          </cell>
          <cell r="D1672">
            <v>2008</v>
          </cell>
          <cell r="E1672">
            <v>0</v>
          </cell>
          <cell r="F1672">
            <v>0</v>
          </cell>
          <cell r="G1672" t="str">
            <v>N/A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/>
          <cell r="M1672">
            <v>0</v>
          </cell>
          <cell r="N1672" t="str">
            <v>N/A</v>
          </cell>
          <cell r="O1672" t="str">
            <v/>
          </cell>
          <cell r="P1672"/>
          <cell r="Q1672">
            <v>0</v>
          </cell>
        </row>
        <row r="1673">
          <cell r="C1673" t="str">
            <v>Salisbury</v>
          </cell>
          <cell r="D1673">
            <v>2008</v>
          </cell>
          <cell r="E1673">
            <v>0</v>
          </cell>
          <cell r="F1673">
            <v>0</v>
          </cell>
          <cell r="G1673" t="str">
            <v>N/A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/>
          <cell r="M1673">
            <v>0</v>
          </cell>
          <cell r="N1673" t="str">
            <v>N/A</v>
          </cell>
          <cell r="O1673" t="str">
            <v/>
          </cell>
          <cell r="P1673"/>
          <cell r="Q1673">
            <v>0</v>
          </cell>
        </row>
        <row r="1674">
          <cell r="C1674" t="str">
            <v>Sandisfield</v>
          </cell>
          <cell r="D1674">
            <v>2008</v>
          </cell>
          <cell r="E1674">
            <v>0</v>
          </cell>
          <cell r="F1674">
            <v>0</v>
          </cell>
          <cell r="G1674" t="str">
            <v>N/A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/>
          <cell r="M1674">
            <v>0</v>
          </cell>
          <cell r="N1674" t="str">
            <v>N/A</v>
          </cell>
          <cell r="O1674" t="str">
            <v/>
          </cell>
          <cell r="P1674"/>
          <cell r="Q1674">
            <v>0</v>
          </cell>
        </row>
        <row r="1675">
          <cell r="C1675" t="str">
            <v>Sandwich</v>
          </cell>
          <cell r="D1675">
            <v>2008</v>
          </cell>
          <cell r="E1675">
            <v>3</v>
          </cell>
          <cell r="F1675">
            <v>3</v>
          </cell>
          <cell r="G1675" t="str">
            <v>Yes</v>
          </cell>
          <cell r="H1675">
            <v>1224555.26</v>
          </cell>
          <cell r="I1675">
            <v>7111.08</v>
          </cell>
          <cell r="J1675">
            <v>0</v>
          </cell>
          <cell r="K1675">
            <v>1217444.18</v>
          </cell>
          <cell r="L1675"/>
          <cell r="M1675">
            <v>1217444.18</v>
          </cell>
          <cell r="N1675" t="str">
            <v>FORM SUBMIT</v>
          </cell>
          <cell r="O1675">
            <v>39702</v>
          </cell>
          <cell r="P1675"/>
          <cell r="Q1675">
            <v>1217444.18</v>
          </cell>
        </row>
        <row r="1676">
          <cell r="C1676" t="str">
            <v>Saugus</v>
          </cell>
          <cell r="D1676">
            <v>2008</v>
          </cell>
          <cell r="E1676">
            <v>0</v>
          </cell>
          <cell r="F1676">
            <v>0</v>
          </cell>
          <cell r="G1676" t="str">
            <v>N/A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/>
          <cell r="M1676">
            <v>0</v>
          </cell>
          <cell r="N1676" t="str">
            <v>N/A</v>
          </cell>
          <cell r="O1676" t="str">
            <v/>
          </cell>
          <cell r="P1676"/>
          <cell r="Q1676">
            <v>0</v>
          </cell>
        </row>
        <row r="1677">
          <cell r="C1677" t="str">
            <v>Savoy</v>
          </cell>
          <cell r="D1677">
            <v>2008</v>
          </cell>
          <cell r="E1677">
            <v>0</v>
          </cell>
          <cell r="F1677">
            <v>0</v>
          </cell>
          <cell r="G1677" t="str">
            <v>N/A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/>
          <cell r="M1677">
            <v>0</v>
          </cell>
          <cell r="N1677" t="str">
            <v>N/A</v>
          </cell>
          <cell r="O1677" t="str">
            <v/>
          </cell>
          <cell r="P1677"/>
          <cell r="Q1677">
            <v>0</v>
          </cell>
        </row>
        <row r="1678">
          <cell r="C1678" t="str">
            <v>Scituate</v>
          </cell>
          <cell r="D1678">
            <v>2008</v>
          </cell>
          <cell r="E1678">
            <v>3</v>
          </cell>
          <cell r="F1678">
            <v>3</v>
          </cell>
          <cell r="G1678" t="str">
            <v>Yes</v>
          </cell>
          <cell r="H1678">
            <v>947510.95</v>
          </cell>
          <cell r="I1678">
            <v>9921.94</v>
          </cell>
          <cell r="J1678">
            <v>0</v>
          </cell>
          <cell r="K1678">
            <v>937589.01</v>
          </cell>
          <cell r="L1678"/>
          <cell r="M1678">
            <v>937589.01</v>
          </cell>
          <cell r="N1678" t="str">
            <v>FORM SUBMIT</v>
          </cell>
          <cell r="O1678">
            <v>39702</v>
          </cell>
          <cell r="P1678"/>
          <cell r="Q1678">
            <v>937589.01</v>
          </cell>
        </row>
        <row r="1679">
          <cell r="C1679" t="str">
            <v>Seekonk</v>
          </cell>
          <cell r="D1679">
            <v>2008</v>
          </cell>
          <cell r="E1679">
            <v>0</v>
          </cell>
          <cell r="F1679">
            <v>0</v>
          </cell>
          <cell r="G1679" t="str">
            <v>N/A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/>
          <cell r="M1679">
            <v>0</v>
          </cell>
          <cell r="N1679" t="str">
            <v>N/A</v>
          </cell>
          <cell r="O1679" t="str">
            <v/>
          </cell>
          <cell r="P1679"/>
          <cell r="Q1679">
            <v>0</v>
          </cell>
        </row>
        <row r="1680">
          <cell r="C1680" t="str">
            <v>Sharon</v>
          </cell>
          <cell r="D1680">
            <v>2008</v>
          </cell>
          <cell r="E1680">
            <v>1</v>
          </cell>
          <cell r="F1680">
            <v>1</v>
          </cell>
          <cell r="G1680" t="str">
            <v>Yes</v>
          </cell>
          <cell r="H1680">
            <v>359539.85</v>
          </cell>
          <cell r="I1680">
            <v>3042.68</v>
          </cell>
          <cell r="J1680">
            <v>0</v>
          </cell>
          <cell r="K1680">
            <v>356497.17</v>
          </cell>
          <cell r="L1680"/>
          <cell r="M1680">
            <v>356497.17</v>
          </cell>
          <cell r="N1680" t="str">
            <v>FORM SUBMIT</v>
          </cell>
          <cell r="O1680">
            <v>44881</v>
          </cell>
          <cell r="P1680"/>
          <cell r="Q1680">
            <v>356497.17</v>
          </cell>
        </row>
        <row r="1681">
          <cell r="C1681" t="str">
            <v>Sheffield</v>
          </cell>
          <cell r="D1681">
            <v>2008</v>
          </cell>
          <cell r="E1681">
            <v>0</v>
          </cell>
          <cell r="F1681">
            <v>0</v>
          </cell>
          <cell r="G1681" t="str">
            <v>N/A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/>
          <cell r="M1681">
            <v>0</v>
          </cell>
          <cell r="N1681" t="str">
            <v>N/A</v>
          </cell>
          <cell r="O1681" t="str">
            <v/>
          </cell>
          <cell r="P1681"/>
          <cell r="Q1681">
            <v>0</v>
          </cell>
        </row>
        <row r="1682">
          <cell r="C1682" t="str">
            <v>Shelburne</v>
          </cell>
          <cell r="D1682">
            <v>2008</v>
          </cell>
          <cell r="E1682">
            <v>0</v>
          </cell>
          <cell r="F1682">
            <v>0</v>
          </cell>
          <cell r="G1682" t="str">
            <v>N/A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/>
          <cell r="M1682">
            <v>0</v>
          </cell>
          <cell r="N1682" t="str">
            <v>N/A</v>
          </cell>
          <cell r="O1682" t="str">
            <v/>
          </cell>
          <cell r="P1682"/>
          <cell r="Q1682">
            <v>0</v>
          </cell>
        </row>
        <row r="1683">
          <cell r="C1683" t="str">
            <v>Sherborn</v>
          </cell>
          <cell r="D1683">
            <v>2008</v>
          </cell>
          <cell r="E1683">
            <v>0</v>
          </cell>
          <cell r="F1683">
            <v>0</v>
          </cell>
          <cell r="G1683" t="str">
            <v>N/A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/>
          <cell r="M1683">
            <v>0</v>
          </cell>
          <cell r="N1683" t="str">
            <v>N/A</v>
          </cell>
          <cell r="O1683" t="str">
            <v/>
          </cell>
          <cell r="P1683"/>
          <cell r="Q1683">
            <v>0</v>
          </cell>
        </row>
        <row r="1684">
          <cell r="C1684" t="str">
            <v>Shirley</v>
          </cell>
          <cell r="D1684">
            <v>2008</v>
          </cell>
          <cell r="E1684">
            <v>0</v>
          </cell>
          <cell r="F1684">
            <v>0</v>
          </cell>
          <cell r="G1684" t="str">
            <v>N/A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/>
          <cell r="M1684">
            <v>0</v>
          </cell>
          <cell r="N1684" t="str">
            <v>N/A</v>
          </cell>
          <cell r="O1684" t="str">
            <v/>
          </cell>
          <cell r="P1684"/>
          <cell r="Q1684">
            <v>0</v>
          </cell>
        </row>
        <row r="1685">
          <cell r="C1685" t="str">
            <v>Shrewsbury</v>
          </cell>
          <cell r="D1685">
            <v>2008</v>
          </cell>
          <cell r="E1685">
            <v>0</v>
          </cell>
          <cell r="F1685">
            <v>0</v>
          </cell>
          <cell r="G1685" t="str">
            <v>N/A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/>
          <cell r="M1685">
            <v>0</v>
          </cell>
          <cell r="N1685" t="str">
            <v>N/A</v>
          </cell>
          <cell r="O1685" t="str">
            <v/>
          </cell>
          <cell r="P1685"/>
          <cell r="Q1685">
            <v>0</v>
          </cell>
        </row>
        <row r="1686">
          <cell r="C1686" t="str">
            <v>Shutesbury</v>
          </cell>
          <cell r="D1686">
            <v>2008</v>
          </cell>
          <cell r="E1686">
            <v>0</v>
          </cell>
          <cell r="F1686">
            <v>0</v>
          </cell>
          <cell r="G1686" t="str">
            <v>N/A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/>
          <cell r="M1686">
            <v>0</v>
          </cell>
          <cell r="N1686" t="str">
            <v>N/A</v>
          </cell>
          <cell r="O1686" t="str">
            <v/>
          </cell>
          <cell r="P1686"/>
          <cell r="Q1686">
            <v>0</v>
          </cell>
        </row>
        <row r="1687">
          <cell r="C1687" t="str">
            <v>Somerset</v>
          </cell>
          <cell r="D1687">
            <v>2008</v>
          </cell>
          <cell r="E1687">
            <v>0</v>
          </cell>
          <cell r="F1687">
            <v>0</v>
          </cell>
          <cell r="G1687" t="str">
            <v>N/A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/>
          <cell r="M1687">
            <v>0</v>
          </cell>
          <cell r="N1687" t="str">
            <v>N/A</v>
          </cell>
          <cell r="O1687" t="str">
            <v/>
          </cell>
          <cell r="P1687"/>
          <cell r="Q1687">
            <v>0</v>
          </cell>
        </row>
        <row r="1688">
          <cell r="C1688" t="str">
            <v>Somerville</v>
          </cell>
          <cell r="D1688">
            <v>2008</v>
          </cell>
          <cell r="E1688">
            <v>0</v>
          </cell>
          <cell r="F1688">
            <v>0</v>
          </cell>
          <cell r="G1688" t="str">
            <v>N/A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/>
          <cell r="M1688">
            <v>0</v>
          </cell>
          <cell r="N1688" t="str">
            <v>N/A</v>
          </cell>
          <cell r="O1688" t="str">
            <v/>
          </cell>
          <cell r="P1688"/>
          <cell r="Q1688">
            <v>0</v>
          </cell>
        </row>
        <row r="1689">
          <cell r="C1689" t="str">
            <v>South Hadley</v>
          </cell>
          <cell r="D1689">
            <v>2008</v>
          </cell>
          <cell r="E1689">
            <v>0</v>
          </cell>
          <cell r="F1689">
            <v>0</v>
          </cell>
          <cell r="G1689" t="str">
            <v>N/A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/>
          <cell r="M1689">
            <v>0</v>
          </cell>
          <cell r="N1689" t="str">
            <v>N/A</v>
          </cell>
          <cell r="O1689" t="str">
            <v/>
          </cell>
          <cell r="P1689"/>
          <cell r="Q1689">
            <v>0</v>
          </cell>
        </row>
        <row r="1690">
          <cell r="C1690" t="str">
            <v>Southampton</v>
          </cell>
          <cell r="D1690">
            <v>2008</v>
          </cell>
          <cell r="E1690">
            <v>3</v>
          </cell>
          <cell r="F1690">
            <v>3</v>
          </cell>
          <cell r="G1690" t="str">
            <v>Yes</v>
          </cell>
          <cell r="H1690">
            <v>136780.31</v>
          </cell>
          <cell r="I1690">
            <v>1369.03</v>
          </cell>
          <cell r="J1690">
            <v>0</v>
          </cell>
          <cell r="K1690">
            <v>135411.28</v>
          </cell>
          <cell r="L1690"/>
          <cell r="M1690">
            <v>135411.28</v>
          </cell>
          <cell r="N1690" t="str">
            <v>FORM SUBMIT</v>
          </cell>
          <cell r="O1690">
            <v>39699</v>
          </cell>
          <cell r="P1690"/>
          <cell r="Q1690">
            <v>135411.28</v>
          </cell>
        </row>
        <row r="1691">
          <cell r="C1691" t="str">
            <v>Southborough</v>
          </cell>
          <cell r="D1691">
            <v>2008</v>
          </cell>
          <cell r="E1691">
            <v>1</v>
          </cell>
          <cell r="F1691">
            <v>1</v>
          </cell>
          <cell r="G1691" t="str">
            <v>Yes</v>
          </cell>
          <cell r="H1691">
            <v>230982.89</v>
          </cell>
          <cell r="I1691">
            <v>1833.3</v>
          </cell>
          <cell r="J1691">
            <v>0</v>
          </cell>
          <cell r="K1691">
            <v>229149.59000000003</v>
          </cell>
          <cell r="L1691"/>
          <cell r="M1691">
            <v>229149.59000000003</v>
          </cell>
          <cell r="N1691" t="str">
            <v>FORM SUBMIT</v>
          </cell>
          <cell r="O1691">
            <v>39688</v>
          </cell>
          <cell r="P1691"/>
          <cell r="Q1691">
            <v>229149.59000000003</v>
          </cell>
        </row>
        <row r="1692">
          <cell r="C1692" t="str">
            <v>Southbridge</v>
          </cell>
          <cell r="D1692">
            <v>2008</v>
          </cell>
          <cell r="E1692">
            <v>0</v>
          </cell>
          <cell r="F1692">
            <v>0</v>
          </cell>
          <cell r="G1692" t="str">
            <v>N/A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/>
          <cell r="M1692">
            <v>0</v>
          </cell>
          <cell r="N1692" t="str">
            <v>N/A</v>
          </cell>
          <cell r="O1692" t="str">
            <v/>
          </cell>
          <cell r="P1692"/>
          <cell r="Q1692">
            <v>0</v>
          </cell>
        </row>
        <row r="1693">
          <cell r="C1693" t="str">
            <v>Southwick</v>
          </cell>
          <cell r="D1693">
            <v>2008</v>
          </cell>
          <cell r="E1693">
            <v>3</v>
          </cell>
          <cell r="F1693">
            <v>3</v>
          </cell>
          <cell r="G1693" t="str">
            <v>Yes</v>
          </cell>
          <cell r="H1693">
            <v>227380.83</v>
          </cell>
          <cell r="I1693">
            <v>2955.49</v>
          </cell>
          <cell r="J1693">
            <v>0</v>
          </cell>
          <cell r="K1693">
            <v>224425.34</v>
          </cell>
          <cell r="L1693"/>
          <cell r="M1693">
            <v>224425.34</v>
          </cell>
          <cell r="N1693" t="str">
            <v>FORM SUBMIT</v>
          </cell>
          <cell r="O1693">
            <v>39673</v>
          </cell>
          <cell r="P1693"/>
          <cell r="Q1693">
            <v>224425.34</v>
          </cell>
        </row>
        <row r="1694">
          <cell r="C1694" t="str">
            <v>Spencer</v>
          </cell>
          <cell r="D1694">
            <v>2008</v>
          </cell>
          <cell r="E1694">
            <v>0</v>
          </cell>
          <cell r="F1694">
            <v>0</v>
          </cell>
          <cell r="G1694" t="str">
            <v>N/A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/>
          <cell r="M1694">
            <v>0</v>
          </cell>
          <cell r="N1694" t="str">
            <v>N/A</v>
          </cell>
          <cell r="O1694" t="str">
            <v/>
          </cell>
          <cell r="P1694"/>
          <cell r="Q1694">
            <v>0</v>
          </cell>
        </row>
        <row r="1695">
          <cell r="C1695" t="str">
            <v>Springfield</v>
          </cell>
          <cell r="D1695">
            <v>2008</v>
          </cell>
          <cell r="E1695">
            <v>0</v>
          </cell>
          <cell r="F1695">
            <v>0</v>
          </cell>
          <cell r="G1695" t="str">
            <v>N/A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/>
          <cell r="M1695">
            <v>0</v>
          </cell>
          <cell r="N1695" t="str">
            <v>N/A</v>
          </cell>
          <cell r="O1695" t="str">
            <v/>
          </cell>
          <cell r="P1695"/>
          <cell r="Q1695">
            <v>0</v>
          </cell>
        </row>
        <row r="1696">
          <cell r="C1696" t="str">
            <v>Sterling</v>
          </cell>
          <cell r="D1696">
            <v>2008</v>
          </cell>
          <cell r="E1696">
            <v>0</v>
          </cell>
          <cell r="F1696">
            <v>0</v>
          </cell>
          <cell r="G1696" t="str">
            <v>N/A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/>
          <cell r="M1696">
            <v>0</v>
          </cell>
          <cell r="N1696" t="str">
            <v>N/A</v>
          </cell>
          <cell r="O1696" t="str">
            <v/>
          </cell>
          <cell r="P1696"/>
          <cell r="Q1696">
            <v>0</v>
          </cell>
        </row>
        <row r="1697">
          <cell r="C1697" t="str">
            <v>Stockbridge</v>
          </cell>
          <cell r="D1697">
            <v>2008</v>
          </cell>
          <cell r="E1697">
            <v>3</v>
          </cell>
          <cell r="F1697">
            <v>3</v>
          </cell>
          <cell r="G1697" t="str">
            <v>Yes</v>
          </cell>
          <cell r="H1697">
            <v>141983.12</v>
          </cell>
          <cell r="I1697">
            <v>2463.11</v>
          </cell>
          <cell r="J1697">
            <v>0</v>
          </cell>
          <cell r="K1697">
            <v>139520.01</v>
          </cell>
          <cell r="L1697"/>
          <cell r="M1697">
            <v>139520.01</v>
          </cell>
          <cell r="N1697" t="str">
            <v>FORM SUBMIT</v>
          </cell>
          <cell r="O1697">
            <v>39700</v>
          </cell>
          <cell r="P1697"/>
          <cell r="Q1697">
            <v>139520.01</v>
          </cell>
        </row>
        <row r="1698">
          <cell r="C1698" t="str">
            <v>Stoneham</v>
          </cell>
          <cell r="D1698">
            <v>2008</v>
          </cell>
          <cell r="E1698">
            <v>0</v>
          </cell>
          <cell r="F1698">
            <v>0</v>
          </cell>
          <cell r="G1698" t="str">
            <v>N/A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/>
          <cell r="M1698">
            <v>0</v>
          </cell>
          <cell r="N1698" t="str">
            <v>N/A</v>
          </cell>
          <cell r="O1698" t="str">
            <v/>
          </cell>
          <cell r="P1698"/>
          <cell r="Q1698">
            <v>0</v>
          </cell>
        </row>
        <row r="1699">
          <cell r="C1699" t="str">
            <v>Stoughton</v>
          </cell>
          <cell r="D1699">
            <v>2008</v>
          </cell>
          <cell r="E1699">
            <v>0</v>
          </cell>
          <cell r="F1699">
            <v>0</v>
          </cell>
          <cell r="G1699" t="str">
            <v>N/A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/>
          <cell r="M1699">
            <v>0</v>
          </cell>
          <cell r="N1699" t="str">
            <v>N/A</v>
          </cell>
          <cell r="O1699" t="str">
            <v/>
          </cell>
          <cell r="P1699"/>
          <cell r="Q1699">
            <v>0</v>
          </cell>
        </row>
        <row r="1700">
          <cell r="C1700" t="str">
            <v>Stow</v>
          </cell>
          <cell r="D1700">
            <v>2008</v>
          </cell>
          <cell r="H1700">
            <v>423356.8</v>
          </cell>
          <cell r="I1700">
            <v>8764.31</v>
          </cell>
          <cell r="J1700">
            <v>0</v>
          </cell>
          <cell r="K1700">
            <v>414592.49</v>
          </cell>
          <cell r="L1700"/>
          <cell r="M1700">
            <v>414592.49</v>
          </cell>
          <cell r="O1700" t="str">
            <v>Manual</v>
          </cell>
          <cell r="P1700"/>
          <cell r="Q1700">
            <v>414592.49</v>
          </cell>
        </row>
        <row r="1701">
          <cell r="C1701" t="str">
            <v>Sturbridge</v>
          </cell>
          <cell r="D1701">
            <v>2008</v>
          </cell>
          <cell r="E1701">
            <v>3</v>
          </cell>
          <cell r="F1701">
            <v>3</v>
          </cell>
          <cell r="G1701" t="str">
            <v>Yes</v>
          </cell>
          <cell r="H1701">
            <v>341412.41</v>
          </cell>
          <cell r="I1701">
            <v>3617.92</v>
          </cell>
          <cell r="J1701">
            <v>0</v>
          </cell>
          <cell r="K1701">
            <v>337794.49</v>
          </cell>
          <cell r="L1701"/>
          <cell r="M1701">
            <v>337794.49</v>
          </cell>
          <cell r="N1701" t="str">
            <v>FORM SUBMIT</v>
          </cell>
          <cell r="O1701">
            <v>39700</v>
          </cell>
          <cell r="P1701"/>
          <cell r="Q1701">
            <v>337794.49</v>
          </cell>
        </row>
        <row r="1702">
          <cell r="C1702" t="str">
            <v>Sudbury</v>
          </cell>
          <cell r="D1702">
            <v>2008</v>
          </cell>
          <cell r="E1702">
            <v>3</v>
          </cell>
          <cell r="F1702">
            <v>3</v>
          </cell>
          <cell r="G1702" t="str">
            <v>Yes</v>
          </cell>
          <cell r="H1702">
            <v>1389705.88</v>
          </cell>
          <cell r="I1702">
            <v>34193.129999999997</v>
          </cell>
          <cell r="J1702">
            <v>0</v>
          </cell>
          <cell r="K1702">
            <v>1355512.75</v>
          </cell>
          <cell r="L1702"/>
          <cell r="M1702">
            <v>1355512.75</v>
          </cell>
          <cell r="N1702" t="str">
            <v>FORM SUBMIT</v>
          </cell>
          <cell r="O1702">
            <v>39700</v>
          </cell>
          <cell r="P1702"/>
          <cell r="Q1702">
            <v>1355512.75</v>
          </cell>
        </row>
        <row r="1703">
          <cell r="C1703" t="str">
            <v>Sunderland</v>
          </cell>
          <cell r="D1703">
            <v>2008</v>
          </cell>
          <cell r="E1703">
            <v>0</v>
          </cell>
          <cell r="F1703">
            <v>0</v>
          </cell>
          <cell r="G1703" t="str">
            <v>N/A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/>
          <cell r="M1703">
            <v>0</v>
          </cell>
          <cell r="N1703" t="str">
            <v>N/A</v>
          </cell>
          <cell r="O1703" t="str">
            <v/>
          </cell>
          <cell r="P1703"/>
          <cell r="Q1703">
            <v>0</v>
          </cell>
        </row>
        <row r="1704">
          <cell r="C1704" t="str">
            <v>Sutton</v>
          </cell>
          <cell r="D1704">
            <v>2008</v>
          </cell>
          <cell r="E1704">
            <v>0</v>
          </cell>
          <cell r="F1704">
            <v>0</v>
          </cell>
          <cell r="G1704" t="str">
            <v>N/A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/>
          <cell r="M1704">
            <v>0</v>
          </cell>
          <cell r="N1704" t="str">
            <v>N/A</v>
          </cell>
          <cell r="O1704" t="str">
            <v/>
          </cell>
          <cell r="P1704"/>
          <cell r="Q1704">
            <v>0</v>
          </cell>
        </row>
        <row r="1705">
          <cell r="C1705" t="str">
            <v>Swampscott</v>
          </cell>
          <cell r="D1705">
            <v>2008</v>
          </cell>
          <cell r="E1705">
            <v>0</v>
          </cell>
          <cell r="F1705">
            <v>0</v>
          </cell>
          <cell r="G1705" t="str">
            <v>N/A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/>
          <cell r="M1705">
            <v>0</v>
          </cell>
          <cell r="N1705" t="str">
            <v>N/A</v>
          </cell>
          <cell r="O1705" t="str">
            <v/>
          </cell>
          <cell r="P1705"/>
          <cell r="Q1705">
            <v>0</v>
          </cell>
        </row>
        <row r="1706">
          <cell r="C1706" t="str">
            <v>Swansea</v>
          </cell>
          <cell r="D1706">
            <v>2008</v>
          </cell>
          <cell r="E1706">
            <v>0</v>
          </cell>
          <cell r="F1706">
            <v>0</v>
          </cell>
          <cell r="G1706" t="str">
            <v>N/A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/>
          <cell r="M1706">
            <v>0</v>
          </cell>
          <cell r="N1706" t="str">
            <v>N/A</v>
          </cell>
          <cell r="O1706" t="str">
            <v/>
          </cell>
          <cell r="P1706"/>
          <cell r="Q1706">
            <v>0</v>
          </cell>
        </row>
        <row r="1707">
          <cell r="C1707" t="str">
            <v>Taunton</v>
          </cell>
          <cell r="D1707">
            <v>2008</v>
          </cell>
          <cell r="E1707">
            <v>0</v>
          </cell>
          <cell r="F1707">
            <v>0</v>
          </cell>
          <cell r="G1707" t="str">
            <v>N/A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/>
          <cell r="M1707">
            <v>0</v>
          </cell>
          <cell r="N1707" t="str">
            <v>N/A</v>
          </cell>
          <cell r="O1707" t="str">
            <v/>
          </cell>
          <cell r="P1707"/>
          <cell r="Q1707">
            <v>0</v>
          </cell>
        </row>
        <row r="1708">
          <cell r="C1708" t="str">
            <v>Templeton</v>
          </cell>
          <cell r="D1708">
            <v>2008</v>
          </cell>
          <cell r="E1708">
            <v>3</v>
          </cell>
          <cell r="F1708">
            <v>3</v>
          </cell>
          <cell r="G1708" t="str">
            <v>Yes</v>
          </cell>
          <cell r="H1708">
            <v>118374.8</v>
          </cell>
          <cell r="I1708">
            <v>300.85000000000002</v>
          </cell>
          <cell r="J1708">
            <v>0</v>
          </cell>
          <cell r="K1708">
            <v>118073.95</v>
          </cell>
          <cell r="L1708"/>
          <cell r="M1708">
            <v>118073.95</v>
          </cell>
          <cell r="N1708" t="str">
            <v>FORM SUBMIT</v>
          </cell>
          <cell r="O1708">
            <v>39657</v>
          </cell>
          <cell r="P1708"/>
          <cell r="Q1708">
            <v>118073.95</v>
          </cell>
        </row>
        <row r="1709">
          <cell r="C1709" t="str">
            <v>Tewksbury</v>
          </cell>
          <cell r="D1709">
            <v>2008</v>
          </cell>
          <cell r="E1709">
            <v>1.5</v>
          </cell>
          <cell r="F1709">
            <v>1.5</v>
          </cell>
          <cell r="G1709" t="str">
            <v>Yes</v>
          </cell>
          <cell r="H1709">
            <v>552328.65</v>
          </cell>
          <cell r="I1709">
            <v>3536.14</v>
          </cell>
          <cell r="J1709">
            <v>0</v>
          </cell>
          <cell r="K1709">
            <v>548792.51</v>
          </cell>
          <cell r="L1709"/>
          <cell r="M1709">
            <v>548792.51</v>
          </cell>
          <cell r="N1709" t="str">
            <v>FORM SUBMIT</v>
          </cell>
          <cell r="O1709">
            <v>39693</v>
          </cell>
          <cell r="P1709"/>
          <cell r="Q1709">
            <v>548792.51</v>
          </cell>
        </row>
        <row r="1710">
          <cell r="C1710" t="str">
            <v>Tisbury</v>
          </cell>
          <cell r="D1710">
            <v>2008</v>
          </cell>
          <cell r="E1710">
            <v>3</v>
          </cell>
          <cell r="F1710">
            <v>3</v>
          </cell>
          <cell r="G1710" t="str">
            <v>Yes</v>
          </cell>
          <cell r="H1710">
            <v>349576.21</v>
          </cell>
          <cell r="I1710">
            <v>3541.65</v>
          </cell>
          <cell r="J1710">
            <v>0</v>
          </cell>
          <cell r="K1710">
            <v>346034.56</v>
          </cell>
          <cell r="L1710"/>
          <cell r="M1710">
            <v>346034.56</v>
          </cell>
          <cell r="N1710" t="str">
            <v>FORM SUBMIT</v>
          </cell>
          <cell r="O1710">
            <v>39706</v>
          </cell>
          <cell r="P1710"/>
          <cell r="Q1710">
            <v>346034.56</v>
          </cell>
        </row>
        <row r="1711">
          <cell r="C1711" t="str">
            <v>Tolland</v>
          </cell>
          <cell r="D1711">
            <v>2008</v>
          </cell>
          <cell r="E1711">
            <v>0</v>
          </cell>
          <cell r="F1711">
            <v>0</v>
          </cell>
          <cell r="G1711" t="str">
            <v>N/A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/>
          <cell r="M1711">
            <v>0</v>
          </cell>
          <cell r="N1711" t="str">
            <v>N/A</v>
          </cell>
          <cell r="O1711" t="str">
            <v/>
          </cell>
          <cell r="P1711"/>
          <cell r="Q1711">
            <v>0</v>
          </cell>
        </row>
        <row r="1712">
          <cell r="C1712" t="str">
            <v>Topsfield</v>
          </cell>
          <cell r="D1712">
            <v>2008</v>
          </cell>
          <cell r="E1712">
            <v>0</v>
          </cell>
          <cell r="F1712">
            <v>0</v>
          </cell>
          <cell r="G1712" t="str">
            <v>N/A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/>
          <cell r="M1712">
            <v>0</v>
          </cell>
          <cell r="N1712" t="str">
            <v>N/A</v>
          </cell>
          <cell r="O1712" t="str">
            <v/>
          </cell>
          <cell r="P1712"/>
          <cell r="Q1712">
            <v>0</v>
          </cell>
        </row>
        <row r="1713">
          <cell r="C1713" t="str">
            <v>Townsend</v>
          </cell>
          <cell r="D1713">
            <v>2008</v>
          </cell>
          <cell r="E1713">
            <v>0</v>
          </cell>
          <cell r="F1713">
            <v>0</v>
          </cell>
          <cell r="G1713" t="str">
            <v>N/A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/>
          <cell r="M1713">
            <v>0</v>
          </cell>
          <cell r="N1713" t="str">
            <v>N/A</v>
          </cell>
          <cell r="O1713" t="str">
            <v/>
          </cell>
          <cell r="P1713"/>
          <cell r="Q1713">
            <v>0</v>
          </cell>
        </row>
        <row r="1714">
          <cell r="C1714" t="str">
            <v>Truro</v>
          </cell>
          <cell r="D1714">
            <v>2008</v>
          </cell>
          <cell r="E1714">
            <v>3</v>
          </cell>
          <cell r="F1714">
            <v>3</v>
          </cell>
          <cell r="G1714" t="str">
            <v>Yes</v>
          </cell>
          <cell r="H1714">
            <v>300299.81</v>
          </cell>
          <cell r="I1714">
            <v>814.61</v>
          </cell>
          <cell r="J1714">
            <v>0</v>
          </cell>
          <cell r="K1714">
            <v>299485.2</v>
          </cell>
          <cell r="L1714"/>
          <cell r="M1714">
            <v>299485.2</v>
          </cell>
          <cell r="N1714" t="str">
            <v>FORM SUBMIT</v>
          </cell>
          <cell r="O1714">
            <v>39696</v>
          </cell>
          <cell r="P1714"/>
          <cell r="Q1714">
            <v>299485.2</v>
          </cell>
        </row>
        <row r="1715">
          <cell r="C1715" t="str">
            <v>Tyngsborough</v>
          </cell>
          <cell r="D1715">
            <v>2008</v>
          </cell>
          <cell r="E1715">
            <v>3</v>
          </cell>
          <cell r="F1715">
            <v>3</v>
          </cell>
          <cell r="G1715" t="str">
            <v>Yes</v>
          </cell>
          <cell r="H1715">
            <v>388565.93</v>
          </cell>
          <cell r="I1715">
            <v>6081.65</v>
          </cell>
          <cell r="J1715">
            <v>0</v>
          </cell>
          <cell r="K1715">
            <v>382484.27999999997</v>
          </cell>
          <cell r="L1715"/>
          <cell r="M1715">
            <v>382484.27999999997</v>
          </cell>
          <cell r="N1715" t="str">
            <v>FORM SUBMIT</v>
          </cell>
          <cell r="O1715">
            <v>39706</v>
          </cell>
          <cell r="P1715"/>
          <cell r="Q1715">
            <v>382484.27999999997</v>
          </cell>
        </row>
        <row r="1716">
          <cell r="C1716" t="str">
            <v>Tyringham</v>
          </cell>
          <cell r="D1716">
            <v>2008</v>
          </cell>
          <cell r="E1716">
            <v>0</v>
          </cell>
          <cell r="F1716">
            <v>0</v>
          </cell>
          <cell r="G1716" t="str">
            <v>N/A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/>
          <cell r="M1716">
            <v>0</v>
          </cell>
          <cell r="N1716" t="str">
            <v>N/A</v>
          </cell>
          <cell r="O1716" t="str">
            <v/>
          </cell>
          <cell r="P1716"/>
          <cell r="Q1716">
            <v>0</v>
          </cell>
        </row>
        <row r="1717">
          <cell r="C1717" t="str">
            <v>Upton</v>
          </cell>
          <cell r="D1717">
            <v>2008</v>
          </cell>
          <cell r="E1717">
            <v>3</v>
          </cell>
          <cell r="F1717">
            <v>3</v>
          </cell>
          <cell r="G1717" t="str">
            <v>Yes</v>
          </cell>
          <cell r="H1717">
            <v>279810.84000000003</v>
          </cell>
          <cell r="I1717">
            <v>4026.67</v>
          </cell>
          <cell r="J1717">
            <v>0</v>
          </cell>
          <cell r="K1717">
            <v>275784.17000000004</v>
          </cell>
          <cell r="L1717"/>
          <cell r="M1717">
            <v>275784.17000000004</v>
          </cell>
          <cell r="N1717" t="str">
            <v>FORM SUBMIT</v>
          </cell>
          <cell r="O1717">
            <v>39685</v>
          </cell>
          <cell r="P1717"/>
          <cell r="Q1717">
            <v>275784.17000000004</v>
          </cell>
        </row>
        <row r="1718">
          <cell r="C1718" t="str">
            <v>Uxbridge</v>
          </cell>
          <cell r="D1718">
            <v>2008</v>
          </cell>
          <cell r="E1718">
            <v>0</v>
          </cell>
          <cell r="F1718">
            <v>0</v>
          </cell>
          <cell r="G1718" t="str">
            <v>N/A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/>
          <cell r="M1718">
            <v>0</v>
          </cell>
          <cell r="N1718" t="str">
            <v>N/A</v>
          </cell>
          <cell r="O1718" t="str">
            <v/>
          </cell>
          <cell r="P1718"/>
          <cell r="Q1718">
            <v>0</v>
          </cell>
        </row>
        <row r="1719">
          <cell r="C1719" t="str">
            <v>Wakefield</v>
          </cell>
          <cell r="D1719">
            <v>2008</v>
          </cell>
          <cell r="E1719">
            <v>0</v>
          </cell>
          <cell r="F1719">
            <v>0</v>
          </cell>
          <cell r="G1719" t="str">
            <v>N/A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/>
          <cell r="M1719">
            <v>0</v>
          </cell>
          <cell r="N1719" t="str">
            <v>N/A</v>
          </cell>
          <cell r="O1719" t="str">
            <v/>
          </cell>
          <cell r="P1719"/>
          <cell r="Q1719">
            <v>0</v>
          </cell>
        </row>
        <row r="1720">
          <cell r="C1720" t="str">
            <v>Wales</v>
          </cell>
          <cell r="D1720">
            <v>2008</v>
          </cell>
          <cell r="E1720">
            <v>0</v>
          </cell>
          <cell r="F1720">
            <v>0</v>
          </cell>
          <cell r="G1720" t="str">
            <v>N/A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/>
          <cell r="M1720">
            <v>0</v>
          </cell>
          <cell r="N1720" t="str">
            <v>N/A</v>
          </cell>
          <cell r="O1720" t="str">
            <v/>
          </cell>
          <cell r="P1720"/>
          <cell r="Q1720">
            <v>0</v>
          </cell>
        </row>
        <row r="1721">
          <cell r="C1721" t="str">
            <v>Walpole</v>
          </cell>
          <cell r="D1721">
            <v>2008</v>
          </cell>
          <cell r="E1721">
            <v>0</v>
          </cell>
          <cell r="F1721">
            <v>0</v>
          </cell>
          <cell r="G1721" t="str">
            <v>N/A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/>
          <cell r="M1721">
            <v>0</v>
          </cell>
          <cell r="N1721" t="str">
            <v>N/A</v>
          </cell>
          <cell r="O1721" t="str">
            <v/>
          </cell>
          <cell r="P1721"/>
          <cell r="Q1721">
            <v>0</v>
          </cell>
        </row>
        <row r="1722">
          <cell r="C1722" t="str">
            <v>Waltham</v>
          </cell>
          <cell r="D1722">
            <v>2008</v>
          </cell>
          <cell r="E1722">
            <v>2</v>
          </cell>
          <cell r="F1722">
            <v>2</v>
          </cell>
          <cell r="G1722" t="str">
            <v>Yes</v>
          </cell>
          <cell r="H1722">
            <v>1968333.22</v>
          </cell>
          <cell r="I1722">
            <v>35543.620000000003</v>
          </cell>
          <cell r="J1722">
            <v>0</v>
          </cell>
          <cell r="K1722">
            <v>1932789.5999999999</v>
          </cell>
          <cell r="L1722"/>
          <cell r="M1722">
            <v>1932789.5999999999</v>
          </cell>
          <cell r="N1722" t="str">
            <v>FORM SUBMIT</v>
          </cell>
          <cell r="O1722">
            <v>39703</v>
          </cell>
          <cell r="P1722"/>
          <cell r="Q1722">
            <v>1932789.5999999999</v>
          </cell>
        </row>
        <row r="1723">
          <cell r="C1723" t="str">
            <v>Ware</v>
          </cell>
          <cell r="D1723">
            <v>2008</v>
          </cell>
          <cell r="E1723">
            <v>0</v>
          </cell>
          <cell r="F1723">
            <v>0</v>
          </cell>
          <cell r="G1723" t="str">
            <v>N/A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/>
          <cell r="M1723">
            <v>0</v>
          </cell>
          <cell r="N1723" t="str">
            <v>N/A</v>
          </cell>
          <cell r="O1723" t="str">
            <v/>
          </cell>
          <cell r="P1723"/>
          <cell r="Q1723">
            <v>0</v>
          </cell>
        </row>
        <row r="1724">
          <cell r="C1724" t="str">
            <v>Wareham</v>
          </cell>
          <cell r="D1724">
            <v>2008</v>
          </cell>
          <cell r="E1724">
            <v>3</v>
          </cell>
          <cell r="F1724">
            <v>3</v>
          </cell>
          <cell r="G1724" t="str">
            <v>Yes</v>
          </cell>
          <cell r="H1724">
            <v>573063.88</v>
          </cell>
          <cell r="I1724">
            <v>5946.74</v>
          </cell>
          <cell r="J1724">
            <v>0</v>
          </cell>
          <cell r="K1724">
            <v>567117.14</v>
          </cell>
          <cell r="L1724"/>
          <cell r="M1724">
            <v>567117.14</v>
          </cell>
          <cell r="N1724" t="str">
            <v>FORM SUBMIT</v>
          </cell>
          <cell r="O1724">
            <v>39706</v>
          </cell>
          <cell r="P1724"/>
          <cell r="Q1724">
            <v>567117.14</v>
          </cell>
        </row>
        <row r="1725">
          <cell r="C1725" t="str">
            <v>Warren</v>
          </cell>
          <cell r="D1725">
            <v>2008</v>
          </cell>
          <cell r="E1725">
            <v>0</v>
          </cell>
          <cell r="F1725">
            <v>0</v>
          </cell>
          <cell r="G1725" t="str">
            <v>N/A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/>
          <cell r="M1725">
            <v>0</v>
          </cell>
          <cell r="N1725" t="str">
            <v>N/A</v>
          </cell>
          <cell r="O1725" t="str">
            <v/>
          </cell>
          <cell r="P1725"/>
          <cell r="Q1725">
            <v>0</v>
          </cell>
        </row>
        <row r="1726">
          <cell r="C1726" t="str">
            <v>Warwick</v>
          </cell>
          <cell r="D1726">
            <v>2008</v>
          </cell>
          <cell r="E1726">
            <v>0</v>
          </cell>
          <cell r="F1726">
            <v>0</v>
          </cell>
          <cell r="G1726" t="str">
            <v>N/A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/>
          <cell r="M1726">
            <v>0</v>
          </cell>
          <cell r="N1726" t="str">
            <v>N/A</v>
          </cell>
          <cell r="O1726" t="str">
            <v/>
          </cell>
          <cell r="P1726"/>
          <cell r="Q1726">
            <v>0</v>
          </cell>
        </row>
        <row r="1727">
          <cell r="C1727" t="str">
            <v>Washington</v>
          </cell>
          <cell r="D1727">
            <v>2008</v>
          </cell>
          <cell r="E1727">
            <v>0</v>
          </cell>
          <cell r="F1727">
            <v>0</v>
          </cell>
          <cell r="G1727" t="str">
            <v>N/A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/>
          <cell r="M1727">
            <v>0</v>
          </cell>
          <cell r="N1727" t="str">
            <v>N/A</v>
          </cell>
          <cell r="O1727" t="str">
            <v/>
          </cell>
          <cell r="P1727"/>
          <cell r="Q1727">
            <v>0</v>
          </cell>
        </row>
        <row r="1728">
          <cell r="C1728" t="str">
            <v>Watertown</v>
          </cell>
          <cell r="D1728">
            <v>2008</v>
          </cell>
          <cell r="E1728">
            <v>0</v>
          </cell>
          <cell r="F1728">
            <v>0</v>
          </cell>
          <cell r="G1728" t="str">
            <v>N/A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/>
          <cell r="M1728">
            <v>0</v>
          </cell>
          <cell r="N1728" t="str">
            <v>N/A</v>
          </cell>
          <cell r="O1728" t="str">
            <v/>
          </cell>
          <cell r="P1728"/>
          <cell r="Q1728">
            <v>0</v>
          </cell>
        </row>
        <row r="1729">
          <cell r="C1729" t="str">
            <v>Wayland</v>
          </cell>
          <cell r="D1729">
            <v>2008</v>
          </cell>
          <cell r="E1729">
            <v>1.5</v>
          </cell>
          <cell r="F1729">
            <v>1.5</v>
          </cell>
          <cell r="G1729" t="str">
            <v>Yes</v>
          </cell>
          <cell r="H1729">
            <v>605190</v>
          </cell>
          <cell r="I1729">
            <v>12059</v>
          </cell>
          <cell r="J1729">
            <v>0</v>
          </cell>
          <cell r="K1729">
            <v>593131</v>
          </cell>
          <cell r="L1729"/>
          <cell r="M1729">
            <v>593131</v>
          </cell>
          <cell r="N1729" t="str">
            <v>FORM SUBMIT</v>
          </cell>
          <cell r="O1729">
            <v>39699</v>
          </cell>
          <cell r="P1729"/>
          <cell r="Q1729">
            <v>593131</v>
          </cell>
        </row>
        <row r="1730">
          <cell r="C1730" t="str">
            <v>Webster</v>
          </cell>
          <cell r="D1730">
            <v>2008</v>
          </cell>
          <cell r="E1730">
            <v>0</v>
          </cell>
          <cell r="F1730">
            <v>0</v>
          </cell>
          <cell r="G1730" t="str">
            <v>N/A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/>
          <cell r="M1730">
            <v>0</v>
          </cell>
          <cell r="N1730" t="str">
            <v>N/A</v>
          </cell>
          <cell r="O1730" t="str">
            <v/>
          </cell>
          <cell r="P1730"/>
          <cell r="Q1730">
            <v>0</v>
          </cell>
        </row>
        <row r="1731">
          <cell r="C1731" t="str">
            <v>Wellesley</v>
          </cell>
          <cell r="D1731">
            <v>2008</v>
          </cell>
          <cell r="E1731">
            <v>1</v>
          </cell>
          <cell r="F1731">
            <v>1</v>
          </cell>
          <cell r="G1731" t="str">
            <v>Yes</v>
          </cell>
          <cell r="H1731">
            <v>761848.93</v>
          </cell>
          <cell r="I1731">
            <v>6167.44</v>
          </cell>
          <cell r="J1731">
            <v>0</v>
          </cell>
          <cell r="K1731">
            <v>755681.49000000011</v>
          </cell>
          <cell r="L1731"/>
          <cell r="M1731">
            <v>755681.49000000011</v>
          </cell>
          <cell r="N1731" t="str">
            <v>FORM SUBMIT</v>
          </cell>
          <cell r="O1731">
            <v>39699</v>
          </cell>
          <cell r="P1731"/>
          <cell r="Q1731">
            <v>755681.49000000011</v>
          </cell>
        </row>
        <row r="1732">
          <cell r="C1732" t="str">
            <v>Wellfleet</v>
          </cell>
          <cell r="D1732">
            <v>2008</v>
          </cell>
          <cell r="E1732">
            <v>3</v>
          </cell>
          <cell r="F1732">
            <v>3</v>
          </cell>
          <cell r="G1732" t="str">
            <v>Yes</v>
          </cell>
          <cell r="H1732">
            <v>345307.22</v>
          </cell>
          <cell r="I1732">
            <v>1816.68</v>
          </cell>
          <cell r="J1732">
            <v>0</v>
          </cell>
          <cell r="K1732">
            <v>343490.54</v>
          </cell>
          <cell r="L1732"/>
          <cell r="M1732">
            <v>343490.54</v>
          </cell>
          <cell r="N1732" t="str">
            <v>FORM SUBMIT</v>
          </cell>
          <cell r="O1732">
            <v>39706</v>
          </cell>
          <cell r="P1732"/>
          <cell r="Q1732">
            <v>343490.54</v>
          </cell>
        </row>
        <row r="1733">
          <cell r="C1733" t="str">
            <v>Wendell</v>
          </cell>
          <cell r="D1733">
            <v>2008</v>
          </cell>
          <cell r="E1733">
            <v>0</v>
          </cell>
          <cell r="F1733">
            <v>0</v>
          </cell>
          <cell r="G1733" t="str">
            <v>N/A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/>
          <cell r="M1733">
            <v>0</v>
          </cell>
          <cell r="N1733" t="str">
            <v>N/A</v>
          </cell>
          <cell r="O1733" t="str">
            <v/>
          </cell>
          <cell r="P1733"/>
          <cell r="Q1733">
            <v>0</v>
          </cell>
        </row>
        <row r="1734">
          <cell r="C1734" t="str">
            <v>Wenham</v>
          </cell>
          <cell r="D1734">
            <v>2008</v>
          </cell>
          <cell r="E1734">
            <v>3</v>
          </cell>
          <cell r="F1734">
            <v>3</v>
          </cell>
          <cell r="G1734" t="str">
            <v>Yes</v>
          </cell>
          <cell r="H1734">
            <v>270073.52</v>
          </cell>
          <cell r="I1734">
            <v>5502.6</v>
          </cell>
          <cell r="J1734">
            <v>0</v>
          </cell>
          <cell r="K1734">
            <v>264570.92000000004</v>
          </cell>
          <cell r="L1734"/>
          <cell r="M1734">
            <v>264570.92000000004</v>
          </cell>
          <cell r="N1734" t="str">
            <v>FORM SUBMIT</v>
          </cell>
          <cell r="O1734">
            <v>39695</v>
          </cell>
          <cell r="P1734"/>
          <cell r="Q1734">
            <v>264570.92000000004</v>
          </cell>
        </row>
        <row r="1735">
          <cell r="C1735" t="str">
            <v>West Boylston</v>
          </cell>
          <cell r="D1735">
            <v>2008</v>
          </cell>
          <cell r="E1735">
            <v>2</v>
          </cell>
          <cell r="F1735">
            <v>2</v>
          </cell>
          <cell r="G1735" t="str">
            <v>Yes</v>
          </cell>
          <cell r="H1735">
            <v>162313.57</v>
          </cell>
          <cell r="I1735">
            <v>2801.26</v>
          </cell>
          <cell r="J1735">
            <v>0</v>
          </cell>
          <cell r="K1735">
            <v>159512.31</v>
          </cell>
          <cell r="L1735"/>
          <cell r="M1735">
            <v>159512.31</v>
          </cell>
          <cell r="N1735" t="str">
            <v>FORM SUBMIT</v>
          </cell>
          <cell r="O1735">
            <v>39694</v>
          </cell>
          <cell r="P1735"/>
          <cell r="Q1735">
            <v>159512.31</v>
          </cell>
        </row>
        <row r="1736">
          <cell r="C1736" t="str">
            <v>West Bridgewater</v>
          </cell>
          <cell r="D1736">
            <v>2008</v>
          </cell>
          <cell r="E1736">
            <v>0</v>
          </cell>
          <cell r="F1736">
            <v>0</v>
          </cell>
          <cell r="G1736" t="str">
            <v>N/A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/>
          <cell r="M1736">
            <v>0</v>
          </cell>
          <cell r="N1736" t="str">
            <v>N/A</v>
          </cell>
          <cell r="O1736" t="str">
            <v/>
          </cell>
          <cell r="P1736"/>
          <cell r="Q1736">
            <v>0</v>
          </cell>
        </row>
        <row r="1737">
          <cell r="C1737" t="str">
            <v>West Brookfield</v>
          </cell>
          <cell r="D1737">
            <v>2008</v>
          </cell>
          <cell r="E1737">
            <v>0</v>
          </cell>
          <cell r="F1737">
            <v>0</v>
          </cell>
          <cell r="G1737" t="str">
            <v>N/A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/>
          <cell r="M1737">
            <v>0</v>
          </cell>
          <cell r="N1737" t="str">
            <v>N/A</v>
          </cell>
          <cell r="O1737" t="str">
            <v/>
          </cell>
          <cell r="P1737"/>
          <cell r="Q1737">
            <v>0</v>
          </cell>
        </row>
        <row r="1738">
          <cell r="C1738" t="str">
            <v>West Newbury</v>
          </cell>
          <cell r="D1738">
            <v>2008</v>
          </cell>
          <cell r="E1738">
            <v>3</v>
          </cell>
          <cell r="F1738">
            <v>3</v>
          </cell>
          <cell r="G1738" t="str">
            <v>Yes</v>
          </cell>
          <cell r="H1738">
            <v>221259.72</v>
          </cell>
          <cell r="I1738">
            <v>2641.35</v>
          </cell>
          <cell r="J1738">
            <v>0</v>
          </cell>
          <cell r="K1738">
            <v>218618.37</v>
          </cell>
          <cell r="L1738"/>
          <cell r="M1738">
            <v>218618.37</v>
          </cell>
          <cell r="N1738" t="str">
            <v>FORM SUBMIT</v>
          </cell>
          <cell r="O1738">
            <v>39695</v>
          </cell>
          <cell r="P1738"/>
          <cell r="Q1738">
            <v>218618.37</v>
          </cell>
        </row>
        <row r="1739">
          <cell r="C1739" t="str">
            <v>West Springfield</v>
          </cell>
          <cell r="D1739">
            <v>2008</v>
          </cell>
          <cell r="E1739">
            <v>0</v>
          </cell>
          <cell r="F1739">
            <v>0</v>
          </cell>
          <cell r="G1739" t="str">
            <v>N/A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/>
          <cell r="M1739">
            <v>0</v>
          </cell>
          <cell r="N1739" t="str">
            <v>N/A</v>
          </cell>
          <cell r="O1739" t="str">
            <v/>
          </cell>
          <cell r="P1739"/>
          <cell r="Q1739">
            <v>0</v>
          </cell>
        </row>
        <row r="1740">
          <cell r="C1740" t="str">
            <v>West Stockbridge</v>
          </cell>
          <cell r="D1740">
            <v>2008</v>
          </cell>
          <cell r="E1740">
            <v>0</v>
          </cell>
          <cell r="F1740">
            <v>0</v>
          </cell>
          <cell r="G1740" t="str">
            <v>N/A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/>
          <cell r="M1740">
            <v>0</v>
          </cell>
          <cell r="N1740" t="str">
            <v>N/A</v>
          </cell>
          <cell r="O1740" t="str">
            <v/>
          </cell>
          <cell r="P1740"/>
          <cell r="Q1740">
            <v>0</v>
          </cell>
        </row>
        <row r="1741">
          <cell r="C1741" t="str">
            <v>West Tisbury</v>
          </cell>
          <cell r="D1741">
            <v>2008</v>
          </cell>
          <cell r="E1741">
            <v>3</v>
          </cell>
          <cell r="F1741">
            <v>3</v>
          </cell>
          <cell r="G1741" t="str">
            <v>Yes</v>
          </cell>
          <cell r="H1741">
            <v>300997.95</v>
          </cell>
          <cell r="I1741">
            <v>7283.08</v>
          </cell>
          <cell r="J1741">
            <v>0</v>
          </cell>
          <cell r="K1741">
            <v>293714.87</v>
          </cell>
          <cell r="L1741"/>
          <cell r="M1741">
            <v>293714.87</v>
          </cell>
          <cell r="N1741" t="str">
            <v>FORM SUBMIT</v>
          </cell>
          <cell r="O1741">
            <v>39706</v>
          </cell>
          <cell r="P1741"/>
          <cell r="Q1741">
            <v>293714.87</v>
          </cell>
        </row>
        <row r="1742">
          <cell r="C1742" t="str">
            <v>Westborough</v>
          </cell>
          <cell r="D1742">
            <v>2008</v>
          </cell>
          <cell r="E1742">
            <v>0</v>
          </cell>
          <cell r="F1742">
            <v>0</v>
          </cell>
          <cell r="G1742" t="str">
            <v>N/A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/>
          <cell r="M1742">
            <v>0</v>
          </cell>
          <cell r="N1742" t="str">
            <v>N/A</v>
          </cell>
          <cell r="O1742" t="str">
            <v/>
          </cell>
          <cell r="P1742"/>
          <cell r="Q1742">
            <v>0</v>
          </cell>
        </row>
        <row r="1743">
          <cell r="C1743" t="str">
            <v>Westfield</v>
          </cell>
          <cell r="D1743">
            <v>2008</v>
          </cell>
          <cell r="E1743">
            <v>1</v>
          </cell>
          <cell r="F1743">
            <v>1</v>
          </cell>
          <cell r="G1743" t="str">
            <v>Yes</v>
          </cell>
          <cell r="H1743">
            <v>325123.55</v>
          </cell>
          <cell r="I1743">
            <v>2659.63</v>
          </cell>
          <cell r="J1743">
            <v>0</v>
          </cell>
          <cell r="K1743">
            <v>322463.92</v>
          </cell>
          <cell r="L1743"/>
          <cell r="M1743">
            <v>322463.92</v>
          </cell>
          <cell r="N1743" t="str">
            <v>FORM SUBMIT</v>
          </cell>
          <cell r="O1743">
            <v>39666</v>
          </cell>
          <cell r="P1743"/>
          <cell r="Q1743">
            <v>322463.92</v>
          </cell>
        </row>
        <row r="1744">
          <cell r="C1744" t="str">
            <v>Westford</v>
          </cell>
          <cell r="D1744">
            <v>2008</v>
          </cell>
          <cell r="E1744">
            <v>3</v>
          </cell>
          <cell r="F1744">
            <v>3</v>
          </cell>
          <cell r="G1744" t="str">
            <v>Yes</v>
          </cell>
          <cell r="H1744">
            <v>1245229.55</v>
          </cell>
          <cell r="I1744">
            <v>23251.84</v>
          </cell>
          <cell r="J1744">
            <v>0</v>
          </cell>
          <cell r="K1744">
            <v>1221977.71</v>
          </cell>
          <cell r="L1744"/>
          <cell r="M1744">
            <v>1221977.71</v>
          </cell>
          <cell r="N1744" t="str">
            <v>FORM SUBMIT</v>
          </cell>
          <cell r="O1744">
            <v>39703</v>
          </cell>
          <cell r="P1744"/>
          <cell r="Q1744">
            <v>1221977.71</v>
          </cell>
        </row>
        <row r="1745">
          <cell r="C1745" t="str">
            <v>Westhampton</v>
          </cell>
          <cell r="D1745">
            <v>2008</v>
          </cell>
          <cell r="E1745">
            <v>0</v>
          </cell>
          <cell r="F1745">
            <v>0</v>
          </cell>
          <cell r="G1745" t="str">
            <v>N/A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/>
          <cell r="M1745">
            <v>0</v>
          </cell>
          <cell r="N1745" t="str">
            <v>N/A</v>
          </cell>
          <cell r="O1745" t="str">
            <v/>
          </cell>
          <cell r="P1745"/>
          <cell r="Q1745">
            <v>0</v>
          </cell>
        </row>
        <row r="1746">
          <cell r="C1746" t="str">
            <v>Westminster</v>
          </cell>
          <cell r="D1746">
            <v>2008</v>
          </cell>
          <cell r="E1746">
            <v>0</v>
          </cell>
          <cell r="F1746">
            <v>0</v>
          </cell>
          <cell r="G1746" t="str">
            <v>N/A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/>
          <cell r="M1746">
            <v>0</v>
          </cell>
          <cell r="N1746" t="str">
            <v>N/A</v>
          </cell>
          <cell r="O1746" t="str">
            <v/>
          </cell>
          <cell r="P1746"/>
          <cell r="Q1746">
            <v>0</v>
          </cell>
        </row>
        <row r="1747">
          <cell r="C1747" t="str">
            <v>Weston</v>
          </cell>
          <cell r="D1747">
            <v>2008</v>
          </cell>
          <cell r="E1747">
            <v>3</v>
          </cell>
          <cell r="F1747">
            <v>3</v>
          </cell>
          <cell r="G1747" t="str">
            <v>Yes</v>
          </cell>
          <cell r="H1747">
            <v>1503340.21</v>
          </cell>
          <cell r="I1747">
            <v>15533.13</v>
          </cell>
          <cell r="J1747">
            <v>0</v>
          </cell>
          <cell r="K1747">
            <v>1487807.08</v>
          </cell>
          <cell r="L1747"/>
          <cell r="M1747">
            <v>1487807.08</v>
          </cell>
          <cell r="N1747" t="str">
            <v>FORM SUBMIT</v>
          </cell>
          <cell r="O1747">
            <v>39695</v>
          </cell>
          <cell r="P1747"/>
          <cell r="Q1747">
            <v>1487807.08</v>
          </cell>
        </row>
        <row r="1748">
          <cell r="C1748" t="str">
            <v>Westport</v>
          </cell>
          <cell r="D1748">
            <v>2008</v>
          </cell>
          <cell r="E1748">
            <v>2</v>
          </cell>
          <cell r="F1748">
            <v>2</v>
          </cell>
          <cell r="G1748" t="str">
            <v>Yes</v>
          </cell>
          <cell r="H1748">
            <v>361915.81</v>
          </cell>
          <cell r="I1748">
            <v>3412.67</v>
          </cell>
          <cell r="J1748">
            <v>0</v>
          </cell>
          <cell r="K1748">
            <v>358503.14</v>
          </cell>
          <cell r="L1748"/>
          <cell r="M1748">
            <v>358503.14</v>
          </cell>
          <cell r="N1748" t="str">
            <v>FORM SUBMIT</v>
          </cell>
          <cell r="O1748">
            <v>39681</v>
          </cell>
          <cell r="P1748"/>
          <cell r="Q1748">
            <v>358503.14</v>
          </cell>
        </row>
        <row r="1749">
          <cell r="C1749" t="str">
            <v>Westwood</v>
          </cell>
          <cell r="D1749">
            <v>2008</v>
          </cell>
          <cell r="E1749">
            <v>0</v>
          </cell>
          <cell r="F1749">
            <v>0</v>
          </cell>
          <cell r="G1749" t="str">
            <v>N/A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/>
          <cell r="M1749">
            <v>0</v>
          </cell>
          <cell r="N1749" t="str">
            <v>N/A</v>
          </cell>
          <cell r="O1749" t="str">
            <v/>
          </cell>
          <cell r="P1749"/>
          <cell r="Q1749">
            <v>0</v>
          </cell>
        </row>
        <row r="1750">
          <cell r="C1750" t="str">
            <v>Weymouth</v>
          </cell>
          <cell r="D1750">
            <v>2008</v>
          </cell>
          <cell r="E1750">
            <v>1</v>
          </cell>
          <cell r="F1750">
            <v>1</v>
          </cell>
          <cell r="G1750" t="str">
            <v>Yes</v>
          </cell>
          <cell r="H1750">
            <v>521309.44</v>
          </cell>
          <cell r="I1750">
            <v>6982.56</v>
          </cell>
          <cell r="J1750">
            <v>0</v>
          </cell>
          <cell r="K1750">
            <v>514326.88</v>
          </cell>
          <cell r="L1750"/>
          <cell r="M1750">
            <v>514326.88</v>
          </cell>
          <cell r="N1750" t="str">
            <v>FORM SUBMIT</v>
          </cell>
          <cell r="O1750">
            <v>39706</v>
          </cell>
          <cell r="P1750"/>
          <cell r="Q1750">
            <v>514326.88</v>
          </cell>
        </row>
        <row r="1751">
          <cell r="C1751" t="str">
            <v>Whately</v>
          </cell>
          <cell r="D1751">
            <v>2008</v>
          </cell>
          <cell r="E1751">
            <v>0</v>
          </cell>
          <cell r="F1751">
            <v>0</v>
          </cell>
          <cell r="G1751" t="str">
            <v>N/A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/>
          <cell r="M1751">
            <v>0</v>
          </cell>
          <cell r="N1751" t="str">
            <v>N/A</v>
          </cell>
          <cell r="O1751" t="str">
            <v/>
          </cell>
          <cell r="P1751"/>
          <cell r="Q1751">
            <v>0</v>
          </cell>
        </row>
        <row r="1752">
          <cell r="C1752" t="str">
            <v>Whitman</v>
          </cell>
          <cell r="D1752">
            <v>2008</v>
          </cell>
          <cell r="E1752">
            <v>0</v>
          </cell>
          <cell r="F1752">
            <v>0</v>
          </cell>
          <cell r="G1752" t="str">
            <v>N/A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/>
          <cell r="M1752">
            <v>0</v>
          </cell>
          <cell r="N1752" t="str">
            <v>N/A</v>
          </cell>
          <cell r="O1752" t="str">
            <v/>
          </cell>
          <cell r="P1752"/>
          <cell r="Q1752">
            <v>0</v>
          </cell>
        </row>
        <row r="1753">
          <cell r="C1753" t="str">
            <v>Wilbraham</v>
          </cell>
          <cell r="D1753">
            <v>2008</v>
          </cell>
          <cell r="E1753">
            <v>1.5</v>
          </cell>
          <cell r="F1753">
            <v>1.5</v>
          </cell>
          <cell r="G1753" t="str">
            <v>Yes</v>
          </cell>
          <cell r="H1753">
            <v>259586.45</v>
          </cell>
          <cell r="I1753">
            <v>3225.75</v>
          </cell>
          <cell r="J1753">
            <v>0</v>
          </cell>
          <cell r="K1753">
            <v>256360.7</v>
          </cell>
          <cell r="L1753"/>
          <cell r="M1753">
            <v>256360.7</v>
          </cell>
          <cell r="N1753" t="str">
            <v>FORM SUBMIT</v>
          </cell>
          <cell r="O1753">
            <v>39702</v>
          </cell>
          <cell r="P1753"/>
          <cell r="Q1753">
            <v>256360.7</v>
          </cell>
        </row>
        <row r="1754">
          <cell r="C1754" t="str">
            <v>Williamsburg</v>
          </cell>
          <cell r="D1754">
            <v>2008</v>
          </cell>
          <cell r="E1754">
            <v>0</v>
          </cell>
          <cell r="F1754">
            <v>0</v>
          </cell>
          <cell r="G1754" t="str">
            <v>N/A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/>
          <cell r="M1754">
            <v>0</v>
          </cell>
          <cell r="N1754" t="str">
            <v>N/A</v>
          </cell>
          <cell r="O1754" t="str">
            <v/>
          </cell>
          <cell r="P1754"/>
          <cell r="Q1754">
            <v>0</v>
          </cell>
        </row>
        <row r="1755">
          <cell r="C1755" t="str">
            <v>Williamstown</v>
          </cell>
          <cell r="D1755">
            <v>2008</v>
          </cell>
          <cell r="E1755">
            <v>2</v>
          </cell>
          <cell r="F1755">
            <v>2</v>
          </cell>
          <cell r="G1755" t="str">
            <v>Yes</v>
          </cell>
          <cell r="H1755">
            <v>181654.29</v>
          </cell>
          <cell r="I1755">
            <v>740.65</v>
          </cell>
          <cell r="J1755">
            <v>0</v>
          </cell>
          <cell r="K1755">
            <v>180913.64</v>
          </cell>
          <cell r="L1755"/>
          <cell r="M1755">
            <v>180913.64</v>
          </cell>
          <cell r="N1755" t="str">
            <v>FORM SUBMIT</v>
          </cell>
          <cell r="O1755">
            <v>39681</v>
          </cell>
          <cell r="P1755"/>
          <cell r="Q1755">
            <v>180913.64</v>
          </cell>
        </row>
        <row r="1756">
          <cell r="C1756" t="str">
            <v>Wilmington</v>
          </cell>
          <cell r="D1756">
            <v>2008</v>
          </cell>
          <cell r="E1756">
            <v>0</v>
          </cell>
          <cell r="F1756">
            <v>0</v>
          </cell>
          <cell r="G1756" t="str">
            <v>N/A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/>
          <cell r="M1756">
            <v>0</v>
          </cell>
          <cell r="N1756" t="str">
            <v>N/A</v>
          </cell>
          <cell r="O1756" t="str">
            <v/>
          </cell>
          <cell r="P1756"/>
          <cell r="Q1756">
            <v>0</v>
          </cell>
        </row>
        <row r="1757">
          <cell r="C1757" t="str">
            <v>Winchendon</v>
          </cell>
          <cell r="D1757">
            <v>2008</v>
          </cell>
          <cell r="E1757">
            <v>0</v>
          </cell>
          <cell r="F1757">
            <v>0</v>
          </cell>
          <cell r="G1757" t="str">
            <v>N/A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/>
          <cell r="M1757">
            <v>0</v>
          </cell>
          <cell r="N1757" t="str">
            <v>N/A</v>
          </cell>
          <cell r="O1757" t="str">
            <v/>
          </cell>
          <cell r="P1757"/>
          <cell r="Q1757">
            <v>0</v>
          </cell>
        </row>
        <row r="1758">
          <cell r="C1758" t="str">
            <v>Winchester</v>
          </cell>
          <cell r="D1758">
            <v>2008</v>
          </cell>
          <cell r="E1758">
            <v>0</v>
          </cell>
          <cell r="F1758">
            <v>0</v>
          </cell>
          <cell r="G1758" t="str">
            <v>N/A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/>
          <cell r="M1758">
            <v>0</v>
          </cell>
          <cell r="N1758" t="str">
            <v>N/A</v>
          </cell>
          <cell r="O1758" t="str">
            <v/>
          </cell>
          <cell r="P1758"/>
          <cell r="Q1758">
            <v>0</v>
          </cell>
        </row>
        <row r="1759">
          <cell r="C1759" t="str">
            <v>Windsor</v>
          </cell>
          <cell r="D1759">
            <v>2008</v>
          </cell>
          <cell r="E1759">
            <v>0</v>
          </cell>
          <cell r="F1759">
            <v>0</v>
          </cell>
          <cell r="G1759" t="str">
            <v>N/A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/>
          <cell r="M1759">
            <v>0</v>
          </cell>
          <cell r="N1759" t="str">
            <v>N/A</v>
          </cell>
          <cell r="O1759" t="str">
            <v/>
          </cell>
          <cell r="P1759"/>
          <cell r="Q1759">
            <v>0</v>
          </cell>
        </row>
        <row r="1760">
          <cell r="C1760" t="str">
            <v>Winthrop</v>
          </cell>
          <cell r="D1760">
            <v>2008</v>
          </cell>
          <cell r="E1760">
            <v>0</v>
          </cell>
          <cell r="F1760">
            <v>0</v>
          </cell>
          <cell r="G1760" t="str">
            <v>N/A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/>
          <cell r="M1760">
            <v>0</v>
          </cell>
          <cell r="N1760" t="str">
            <v>N/A</v>
          </cell>
          <cell r="O1760" t="str">
            <v/>
          </cell>
          <cell r="P1760"/>
          <cell r="Q1760">
            <v>0</v>
          </cell>
        </row>
        <row r="1761">
          <cell r="C1761" t="str">
            <v>Woburn</v>
          </cell>
          <cell r="D1761">
            <v>2008</v>
          </cell>
          <cell r="E1761">
            <v>0</v>
          </cell>
          <cell r="F1761">
            <v>0</v>
          </cell>
          <cell r="G1761" t="str">
            <v>N/A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/>
          <cell r="M1761">
            <v>0</v>
          </cell>
          <cell r="N1761" t="str">
            <v>N/A</v>
          </cell>
          <cell r="O1761" t="str">
            <v/>
          </cell>
          <cell r="P1761"/>
          <cell r="Q1761">
            <v>0</v>
          </cell>
        </row>
        <row r="1762">
          <cell r="C1762" t="str">
            <v>Worcester</v>
          </cell>
          <cell r="D1762">
            <v>2008</v>
          </cell>
          <cell r="E1762">
            <v>0</v>
          </cell>
          <cell r="F1762">
            <v>0</v>
          </cell>
          <cell r="G1762" t="str">
            <v>N/A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/>
          <cell r="M1762">
            <v>0</v>
          </cell>
          <cell r="N1762" t="str">
            <v>N/A</v>
          </cell>
          <cell r="O1762" t="str">
            <v/>
          </cell>
          <cell r="P1762"/>
          <cell r="Q1762">
            <v>0</v>
          </cell>
        </row>
        <row r="1763">
          <cell r="C1763" t="str">
            <v>Worthington</v>
          </cell>
          <cell r="D1763">
            <v>2008</v>
          </cell>
          <cell r="E1763">
            <v>0</v>
          </cell>
          <cell r="F1763">
            <v>0</v>
          </cell>
          <cell r="G1763" t="str">
            <v>N/A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/>
          <cell r="M1763">
            <v>0</v>
          </cell>
          <cell r="N1763" t="str">
            <v>N/A</v>
          </cell>
          <cell r="O1763" t="str">
            <v/>
          </cell>
          <cell r="P1763"/>
          <cell r="Q1763">
            <v>0</v>
          </cell>
        </row>
        <row r="1764">
          <cell r="C1764" t="str">
            <v>Wrentham</v>
          </cell>
          <cell r="D1764">
            <v>2008</v>
          </cell>
          <cell r="E1764">
            <v>0</v>
          </cell>
          <cell r="F1764">
            <v>0</v>
          </cell>
          <cell r="G1764" t="str">
            <v>N/A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/>
          <cell r="M1764">
            <v>0</v>
          </cell>
          <cell r="N1764" t="str">
            <v>N/A</v>
          </cell>
          <cell r="O1764" t="str">
            <v/>
          </cell>
          <cell r="P1764"/>
          <cell r="Q1764">
            <v>0</v>
          </cell>
        </row>
        <row r="1765">
          <cell r="C1765" t="str">
            <v>Yarmouth</v>
          </cell>
          <cell r="D1765">
            <v>2008</v>
          </cell>
          <cell r="E1765">
            <v>3</v>
          </cell>
          <cell r="F1765">
            <v>3</v>
          </cell>
          <cell r="G1765" t="str">
            <v>Yes</v>
          </cell>
          <cell r="H1765">
            <v>1198172.3999999999</v>
          </cell>
          <cell r="I1765">
            <v>12695.29</v>
          </cell>
          <cell r="J1765">
            <v>0</v>
          </cell>
          <cell r="K1765">
            <v>1185477.1099999999</v>
          </cell>
          <cell r="L1765"/>
          <cell r="M1765">
            <v>1185477.1099999999</v>
          </cell>
          <cell r="N1765" t="str">
            <v>FORM SUBMIT</v>
          </cell>
          <cell r="O1765">
            <v>39678</v>
          </cell>
          <cell r="P1765"/>
          <cell r="Q1765">
            <v>1185477.1099999999</v>
          </cell>
        </row>
        <row r="1768">
          <cell r="C1768" t="str">
            <v>Abington</v>
          </cell>
          <cell r="D1768">
            <v>2009</v>
          </cell>
          <cell r="E1768">
            <v>0</v>
          </cell>
          <cell r="F1768">
            <v>0</v>
          </cell>
          <cell r="G1768" t="str">
            <v>N/A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/>
          <cell r="M1768">
            <v>0</v>
          </cell>
          <cell r="N1768" t="str">
            <v>N/A</v>
          </cell>
          <cell r="O1768" t="str">
            <v/>
          </cell>
          <cell r="P1768"/>
          <cell r="Q1768">
            <v>0</v>
          </cell>
        </row>
        <row r="1769">
          <cell r="C1769" t="str">
            <v>Acton</v>
          </cell>
          <cell r="D1769">
            <v>2009</v>
          </cell>
          <cell r="E1769">
            <v>1.5</v>
          </cell>
          <cell r="F1769">
            <v>1.5</v>
          </cell>
          <cell r="G1769" t="str">
            <v>Yes</v>
          </cell>
          <cell r="H1769">
            <v>732763.05</v>
          </cell>
          <cell r="I1769">
            <v>7408.76</v>
          </cell>
          <cell r="J1769">
            <v>5911.53</v>
          </cell>
          <cell r="K1769">
            <v>719442.76</v>
          </cell>
          <cell r="L1769"/>
          <cell r="M1769">
            <v>719442.76</v>
          </cell>
          <cell r="N1769" t="str">
            <v>FORM SUBMIT</v>
          </cell>
          <cell r="O1769">
            <v>40070</v>
          </cell>
          <cell r="P1769"/>
          <cell r="Q1769">
            <v>725354.29</v>
          </cell>
        </row>
        <row r="1770">
          <cell r="C1770" t="str">
            <v>Acushnet</v>
          </cell>
          <cell r="D1770">
            <v>2009</v>
          </cell>
          <cell r="E1770">
            <v>1.5</v>
          </cell>
          <cell r="F1770">
            <v>1.5</v>
          </cell>
          <cell r="G1770" t="str">
            <v>Yes</v>
          </cell>
          <cell r="H1770">
            <v>123576.52</v>
          </cell>
          <cell r="I1770">
            <v>1807.2</v>
          </cell>
          <cell r="J1770">
            <v>0</v>
          </cell>
          <cell r="K1770">
            <v>121769.32</v>
          </cell>
          <cell r="L1770"/>
          <cell r="M1770">
            <v>121769.32</v>
          </cell>
          <cell r="N1770" t="str">
            <v>FORM SUBMIT</v>
          </cell>
          <cell r="O1770">
            <v>40044</v>
          </cell>
          <cell r="P1770"/>
          <cell r="Q1770">
            <v>121769.32</v>
          </cell>
        </row>
        <row r="1771">
          <cell r="C1771" t="str">
            <v>Adams</v>
          </cell>
          <cell r="D1771">
            <v>2009</v>
          </cell>
          <cell r="E1771">
            <v>0</v>
          </cell>
          <cell r="F1771">
            <v>0</v>
          </cell>
          <cell r="G1771" t="str">
            <v>N/A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/>
          <cell r="M1771">
            <v>0</v>
          </cell>
          <cell r="N1771" t="str">
            <v>N/A</v>
          </cell>
          <cell r="O1771" t="str">
            <v/>
          </cell>
          <cell r="P1771"/>
          <cell r="Q1771">
            <v>0</v>
          </cell>
        </row>
        <row r="1772">
          <cell r="C1772" t="str">
            <v>Agawam</v>
          </cell>
          <cell r="D1772">
            <v>2009</v>
          </cell>
          <cell r="E1772">
            <v>1</v>
          </cell>
          <cell r="F1772">
            <v>1</v>
          </cell>
          <cell r="G1772" t="str">
            <v>Yes</v>
          </cell>
          <cell r="H1772">
            <v>399357</v>
          </cell>
          <cell r="I1772">
            <v>2814.96</v>
          </cell>
          <cell r="J1772">
            <v>179.07</v>
          </cell>
          <cell r="K1772">
            <v>396362.97</v>
          </cell>
          <cell r="L1772"/>
          <cell r="M1772">
            <v>396362.97</v>
          </cell>
          <cell r="N1772" t="str">
            <v>FORM SUBMIT</v>
          </cell>
          <cell r="O1772">
            <v>40058</v>
          </cell>
          <cell r="P1772"/>
          <cell r="Q1772">
            <v>396542.04</v>
          </cell>
        </row>
        <row r="1773">
          <cell r="C1773" t="str">
            <v>Alford</v>
          </cell>
          <cell r="D1773">
            <v>2009</v>
          </cell>
          <cell r="E1773">
            <v>0</v>
          </cell>
          <cell r="F1773">
            <v>0</v>
          </cell>
          <cell r="G1773" t="str">
            <v>N/A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/>
          <cell r="M1773">
            <v>0</v>
          </cell>
          <cell r="N1773" t="str">
            <v>N/A</v>
          </cell>
          <cell r="O1773" t="str">
            <v/>
          </cell>
          <cell r="P1773"/>
          <cell r="Q1773">
            <v>0</v>
          </cell>
        </row>
        <row r="1774">
          <cell r="C1774" t="str">
            <v>Amesbury</v>
          </cell>
          <cell r="D1774">
            <v>2009</v>
          </cell>
          <cell r="E1774">
            <v>0</v>
          </cell>
          <cell r="F1774">
            <v>0</v>
          </cell>
          <cell r="G1774" t="str">
            <v>N/A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/>
          <cell r="M1774">
            <v>0</v>
          </cell>
          <cell r="N1774" t="str">
            <v>N/A</v>
          </cell>
          <cell r="O1774" t="str">
            <v/>
          </cell>
          <cell r="P1774"/>
          <cell r="Q1774">
            <v>0</v>
          </cell>
        </row>
        <row r="1775">
          <cell r="C1775" t="str">
            <v>Amherst</v>
          </cell>
          <cell r="D1775">
            <v>2009</v>
          </cell>
          <cell r="E1775">
            <v>1.5</v>
          </cell>
          <cell r="F1775">
            <v>3</v>
          </cell>
          <cell r="G1775" t="str">
            <v>No</v>
          </cell>
          <cell r="H1775">
            <v>370871</v>
          </cell>
          <cell r="I1775">
            <v>4119</v>
          </cell>
          <cell r="J1775">
            <v>0</v>
          </cell>
          <cell r="K1775">
            <v>366752</v>
          </cell>
          <cell r="L1775"/>
          <cell r="M1775">
            <v>366752</v>
          </cell>
          <cell r="N1775" t="str">
            <v>FORM SUBMIT</v>
          </cell>
          <cell r="O1775">
            <v>40044</v>
          </cell>
          <cell r="P1775"/>
          <cell r="Q1775">
            <v>366752</v>
          </cell>
        </row>
        <row r="1776">
          <cell r="C1776" t="str">
            <v>Andover</v>
          </cell>
          <cell r="D1776">
            <v>2009</v>
          </cell>
          <cell r="E1776">
            <v>0</v>
          </cell>
          <cell r="F1776">
            <v>0</v>
          </cell>
          <cell r="G1776" t="str">
            <v>N/A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/>
          <cell r="M1776">
            <v>0</v>
          </cell>
          <cell r="N1776" t="str">
            <v>N/A</v>
          </cell>
          <cell r="O1776" t="str">
            <v/>
          </cell>
          <cell r="P1776"/>
          <cell r="Q1776">
            <v>0</v>
          </cell>
        </row>
        <row r="1777">
          <cell r="C1777" t="str">
            <v>Arlington</v>
          </cell>
          <cell r="D1777">
            <v>2009</v>
          </cell>
          <cell r="E1777">
            <v>0</v>
          </cell>
          <cell r="F1777">
            <v>0</v>
          </cell>
          <cell r="G1777" t="str">
            <v>N/A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/>
          <cell r="M1777">
            <v>0</v>
          </cell>
          <cell r="N1777" t="str">
            <v>N/A</v>
          </cell>
          <cell r="O1777" t="str">
            <v/>
          </cell>
          <cell r="P1777"/>
          <cell r="Q1777">
            <v>0</v>
          </cell>
        </row>
        <row r="1778">
          <cell r="C1778" t="str">
            <v>Ashburnham</v>
          </cell>
          <cell r="D1778">
            <v>2009</v>
          </cell>
          <cell r="E1778">
            <v>0</v>
          </cell>
          <cell r="F1778">
            <v>0</v>
          </cell>
          <cell r="G1778" t="str">
            <v>N/A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/>
          <cell r="M1778">
            <v>0</v>
          </cell>
          <cell r="N1778" t="str">
            <v>N/A</v>
          </cell>
          <cell r="O1778" t="str">
            <v/>
          </cell>
          <cell r="P1778"/>
          <cell r="Q1778">
            <v>0</v>
          </cell>
        </row>
        <row r="1779">
          <cell r="C1779" t="str">
            <v>Ashby</v>
          </cell>
          <cell r="D1779">
            <v>2009</v>
          </cell>
          <cell r="E1779">
            <v>0</v>
          </cell>
          <cell r="F1779">
            <v>0</v>
          </cell>
          <cell r="G1779" t="str">
            <v>N/A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/>
          <cell r="M1779">
            <v>0</v>
          </cell>
          <cell r="N1779" t="str">
            <v>N/A</v>
          </cell>
          <cell r="O1779" t="str">
            <v/>
          </cell>
          <cell r="P1779"/>
          <cell r="Q1779">
            <v>0</v>
          </cell>
        </row>
        <row r="1780">
          <cell r="C1780" t="str">
            <v>Ashfield</v>
          </cell>
          <cell r="D1780">
            <v>2009</v>
          </cell>
          <cell r="E1780">
            <v>0</v>
          </cell>
          <cell r="F1780">
            <v>0</v>
          </cell>
          <cell r="G1780" t="str">
            <v>N/A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/>
          <cell r="M1780">
            <v>0</v>
          </cell>
          <cell r="N1780" t="str">
            <v>N/A</v>
          </cell>
          <cell r="O1780" t="str">
            <v/>
          </cell>
          <cell r="P1780"/>
          <cell r="Q1780">
            <v>0</v>
          </cell>
        </row>
        <row r="1781">
          <cell r="C1781" t="str">
            <v>Ashland</v>
          </cell>
          <cell r="D1781">
            <v>2009</v>
          </cell>
          <cell r="E1781">
            <v>3</v>
          </cell>
          <cell r="F1781">
            <v>3</v>
          </cell>
          <cell r="G1781" t="str">
            <v>Yes</v>
          </cell>
          <cell r="H1781">
            <v>707654.37</v>
          </cell>
          <cell r="I1781">
            <v>22366.5</v>
          </cell>
          <cell r="J1781">
            <v>0</v>
          </cell>
          <cell r="K1781">
            <v>685287.87</v>
          </cell>
          <cell r="L1781"/>
          <cell r="M1781">
            <v>685287.87</v>
          </cell>
          <cell r="N1781" t="str">
            <v>FORM SUBMIT</v>
          </cell>
          <cell r="O1781">
            <v>40071</v>
          </cell>
          <cell r="P1781"/>
          <cell r="Q1781">
            <v>685287.87</v>
          </cell>
        </row>
        <row r="1782">
          <cell r="C1782" t="str">
            <v>Athol</v>
          </cell>
          <cell r="D1782">
            <v>2009</v>
          </cell>
          <cell r="E1782">
            <v>0</v>
          </cell>
          <cell r="F1782">
            <v>0</v>
          </cell>
          <cell r="G1782" t="str">
            <v>N/A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/>
          <cell r="M1782">
            <v>0</v>
          </cell>
          <cell r="N1782" t="str">
            <v>N/A</v>
          </cell>
          <cell r="O1782" t="str">
            <v/>
          </cell>
          <cell r="P1782"/>
          <cell r="Q1782">
            <v>0</v>
          </cell>
        </row>
        <row r="1783">
          <cell r="C1783" t="str">
            <v>Attleboro</v>
          </cell>
          <cell r="D1783">
            <v>2009</v>
          </cell>
          <cell r="E1783">
            <v>0</v>
          </cell>
          <cell r="F1783">
            <v>0</v>
          </cell>
          <cell r="G1783" t="str">
            <v>N/A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/>
          <cell r="M1783">
            <v>0</v>
          </cell>
          <cell r="N1783" t="str">
            <v>N/A</v>
          </cell>
          <cell r="O1783" t="str">
            <v/>
          </cell>
          <cell r="P1783"/>
          <cell r="Q1783">
            <v>0</v>
          </cell>
        </row>
        <row r="1784">
          <cell r="C1784" t="str">
            <v>Auburn</v>
          </cell>
          <cell r="D1784">
            <v>2009</v>
          </cell>
          <cell r="E1784">
            <v>0</v>
          </cell>
          <cell r="F1784">
            <v>0</v>
          </cell>
          <cell r="G1784" t="str">
            <v>N/A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/>
          <cell r="M1784">
            <v>0</v>
          </cell>
          <cell r="N1784" t="str">
            <v>N/A</v>
          </cell>
          <cell r="O1784" t="str">
            <v/>
          </cell>
          <cell r="P1784"/>
          <cell r="Q1784">
            <v>0</v>
          </cell>
        </row>
        <row r="1785">
          <cell r="C1785" t="str">
            <v>Avon</v>
          </cell>
          <cell r="D1785">
            <v>2009</v>
          </cell>
          <cell r="E1785">
            <v>0</v>
          </cell>
          <cell r="F1785">
            <v>0</v>
          </cell>
          <cell r="G1785" t="str">
            <v>N/A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/>
          <cell r="M1785">
            <v>0</v>
          </cell>
          <cell r="N1785" t="str">
            <v>N/A</v>
          </cell>
          <cell r="O1785" t="str">
            <v/>
          </cell>
          <cell r="P1785"/>
          <cell r="Q1785">
            <v>0</v>
          </cell>
        </row>
        <row r="1786">
          <cell r="C1786" t="str">
            <v>Ayer</v>
          </cell>
          <cell r="D1786">
            <v>2009</v>
          </cell>
          <cell r="E1786">
            <v>1</v>
          </cell>
          <cell r="F1786">
            <v>1</v>
          </cell>
          <cell r="G1786" t="str">
            <v>Yes</v>
          </cell>
          <cell r="H1786">
            <v>128096.37</v>
          </cell>
          <cell r="I1786">
            <v>1278.8</v>
          </cell>
          <cell r="J1786">
            <v>0</v>
          </cell>
          <cell r="K1786">
            <v>126817.56999999999</v>
          </cell>
          <cell r="L1786"/>
          <cell r="M1786">
            <v>126817.56999999999</v>
          </cell>
          <cell r="N1786" t="str">
            <v>FORM SUBMIT</v>
          </cell>
          <cell r="O1786">
            <v>40052</v>
          </cell>
          <cell r="P1786"/>
          <cell r="Q1786">
            <v>126817.56999999999</v>
          </cell>
        </row>
        <row r="1787">
          <cell r="C1787" t="str">
            <v>Barnstable</v>
          </cell>
          <cell r="D1787">
            <v>2009</v>
          </cell>
          <cell r="E1787">
            <v>3</v>
          </cell>
          <cell r="F1787">
            <v>3</v>
          </cell>
          <cell r="G1787" t="str">
            <v>Yes</v>
          </cell>
          <cell r="H1787">
            <v>2642179</v>
          </cell>
          <cell r="I1787">
            <v>28557</v>
          </cell>
          <cell r="J1787">
            <v>21</v>
          </cell>
          <cell r="K1787">
            <v>2613601</v>
          </cell>
          <cell r="L1787"/>
          <cell r="M1787">
            <v>2613601</v>
          </cell>
          <cell r="N1787" t="str">
            <v>FORM SUBMIT</v>
          </cell>
          <cell r="O1787">
            <v>40060</v>
          </cell>
          <cell r="P1787"/>
          <cell r="Q1787">
            <v>2613622</v>
          </cell>
        </row>
        <row r="1788">
          <cell r="C1788" t="str">
            <v>Barre</v>
          </cell>
          <cell r="D1788">
            <v>2009</v>
          </cell>
          <cell r="E1788">
            <v>0</v>
          </cell>
          <cell r="F1788">
            <v>0</v>
          </cell>
          <cell r="G1788" t="str">
            <v>N/A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/>
          <cell r="M1788">
            <v>0</v>
          </cell>
          <cell r="N1788" t="str">
            <v>N/A</v>
          </cell>
          <cell r="O1788" t="str">
            <v/>
          </cell>
          <cell r="P1788"/>
          <cell r="Q1788">
            <v>0</v>
          </cell>
        </row>
        <row r="1789">
          <cell r="C1789" t="str">
            <v>Becket</v>
          </cell>
          <cell r="D1789">
            <v>2009</v>
          </cell>
          <cell r="E1789">
            <v>1.5</v>
          </cell>
          <cell r="F1789">
            <v>1.5</v>
          </cell>
          <cell r="G1789" t="str">
            <v>Yes</v>
          </cell>
          <cell r="H1789">
            <v>34177.46</v>
          </cell>
          <cell r="I1789">
            <v>343.8</v>
          </cell>
          <cell r="J1789">
            <v>0</v>
          </cell>
          <cell r="K1789">
            <v>33833.659999999996</v>
          </cell>
          <cell r="L1789"/>
          <cell r="M1789">
            <v>33833.659999999996</v>
          </cell>
          <cell r="N1789" t="str">
            <v>FORM SUBMIT</v>
          </cell>
          <cell r="O1789">
            <v>40071</v>
          </cell>
          <cell r="P1789"/>
          <cell r="Q1789">
            <v>33833.659999999996</v>
          </cell>
        </row>
        <row r="1790">
          <cell r="C1790" t="str">
            <v>Bedford</v>
          </cell>
          <cell r="D1790">
            <v>2009</v>
          </cell>
          <cell r="E1790">
            <v>3</v>
          </cell>
          <cell r="F1790">
            <v>3</v>
          </cell>
          <cell r="G1790" t="str">
            <v>Yes</v>
          </cell>
          <cell r="H1790">
            <v>1163705</v>
          </cell>
          <cell r="I1790">
            <v>24860</v>
          </cell>
          <cell r="J1790">
            <v>1946</v>
          </cell>
          <cell r="K1790">
            <v>1136899</v>
          </cell>
          <cell r="L1790"/>
          <cell r="M1790">
            <v>1136899</v>
          </cell>
          <cell r="N1790" t="str">
            <v>FORM SUBMIT</v>
          </cell>
          <cell r="O1790">
            <v>40071</v>
          </cell>
          <cell r="P1790"/>
          <cell r="Q1790">
            <v>1138845</v>
          </cell>
        </row>
        <row r="1791">
          <cell r="C1791" t="str">
            <v>Belchertown</v>
          </cell>
          <cell r="D1791">
            <v>2009</v>
          </cell>
          <cell r="E1791">
            <v>1.5</v>
          </cell>
          <cell r="F1791">
            <v>1.5</v>
          </cell>
          <cell r="G1791" t="str">
            <v>Yes</v>
          </cell>
          <cell r="H1791">
            <v>182836.42</v>
          </cell>
          <cell r="I1791">
            <v>1337.32</v>
          </cell>
          <cell r="J1791">
            <v>0</v>
          </cell>
          <cell r="K1791">
            <v>181499.1</v>
          </cell>
          <cell r="L1791"/>
          <cell r="M1791">
            <v>181499.1</v>
          </cell>
          <cell r="N1791" t="str">
            <v>FORM SUBMIT</v>
          </cell>
          <cell r="O1791">
            <v>40065</v>
          </cell>
          <cell r="P1791"/>
          <cell r="Q1791">
            <v>181499.1</v>
          </cell>
        </row>
        <row r="1792">
          <cell r="C1792" t="str">
            <v>Bellingham</v>
          </cell>
          <cell r="D1792">
            <v>2009</v>
          </cell>
          <cell r="E1792">
            <v>0</v>
          </cell>
          <cell r="F1792">
            <v>0</v>
          </cell>
          <cell r="G1792" t="str">
            <v>N/A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/>
          <cell r="M1792">
            <v>0</v>
          </cell>
          <cell r="N1792" t="str">
            <v>N/A</v>
          </cell>
          <cell r="O1792" t="str">
            <v/>
          </cell>
          <cell r="P1792"/>
          <cell r="Q1792">
            <v>0</v>
          </cell>
        </row>
        <row r="1793">
          <cell r="C1793" t="str">
            <v>Belmont</v>
          </cell>
          <cell r="D1793">
            <v>2009</v>
          </cell>
          <cell r="E1793">
            <v>0</v>
          </cell>
          <cell r="F1793">
            <v>0</v>
          </cell>
          <cell r="G1793" t="str">
            <v>N/A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/>
          <cell r="M1793">
            <v>0</v>
          </cell>
          <cell r="N1793" t="str">
            <v>N/A</v>
          </cell>
          <cell r="O1793" t="str">
            <v/>
          </cell>
          <cell r="P1793"/>
          <cell r="Q1793">
            <v>0</v>
          </cell>
        </row>
        <row r="1794">
          <cell r="C1794" t="str">
            <v>Berkley</v>
          </cell>
          <cell r="D1794">
            <v>2009</v>
          </cell>
          <cell r="E1794">
            <v>0</v>
          </cell>
          <cell r="F1794">
            <v>0</v>
          </cell>
          <cell r="G1794" t="str">
            <v>N/A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/>
          <cell r="M1794">
            <v>0</v>
          </cell>
          <cell r="N1794" t="str">
            <v>N/A</v>
          </cell>
          <cell r="O1794" t="str">
            <v/>
          </cell>
          <cell r="P1794"/>
          <cell r="Q1794">
            <v>0</v>
          </cell>
        </row>
        <row r="1795">
          <cell r="C1795" t="str">
            <v>Berlin</v>
          </cell>
          <cell r="D1795">
            <v>2009</v>
          </cell>
          <cell r="E1795">
            <v>0</v>
          </cell>
          <cell r="F1795">
            <v>0</v>
          </cell>
          <cell r="G1795" t="str">
            <v>N/A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/>
          <cell r="M1795">
            <v>0</v>
          </cell>
          <cell r="N1795" t="str">
            <v>N/A</v>
          </cell>
          <cell r="O1795" t="str">
            <v/>
          </cell>
          <cell r="P1795"/>
          <cell r="Q1795">
            <v>0</v>
          </cell>
        </row>
        <row r="1796">
          <cell r="C1796" t="str">
            <v>Bernardston</v>
          </cell>
          <cell r="D1796">
            <v>2009</v>
          </cell>
          <cell r="E1796">
            <v>0</v>
          </cell>
          <cell r="F1796">
            <v>0</v>
          </cell>
          <cell r="G1796" t="str">
            <v>N/A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/>
          <cell r="M1796">
            <v>0</v>
          </cell>
          <cell r="N1796" t="str">
            <v>N/A</v>
          </cell>
          <cell r="O1796" t="str">
            <v/>
          </cell>
          <cell r="P1796"/>
          <cell r="Q1796">
            <v>0</v>
          </cell>
        </row>
        <row r="1797">
          <cell r="C1797" t="str">
            <v>Beverly</v>
          </cell>
          <cell r="D1797">
            <v>2009</v>
          </cell>
          <cell r="E1797">
            <v>0</v>
          </cell>
          <cell r="F1797">
            <v>0</v>
          </cell>
          <cell r="G1797" t="str">
            <v>N/A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/>
          <cell r="M1797">
            <v>0</v>
          </cell>
          <cell r="N1797" t="str">
            <v>N/A</v>
          </cell>
          <cell r="O1797" t="str">
            <v/>
          </cell>
          <cell r="P1797"/>
          <cell r="Q1797">
            <v>0</v>
          </cell>
        </row>
        <row r="1798">
          <cell r="C1798" t="str">
            <v>Billerica</v>
          </cell>
          <cell r="D1798">
            <v>2009</v>
          </cell>
          <cell r="E1798">
            <v>0</v>
          </cell>
          <cell r="F1798">
            <v>0</v>
          </cell>
          <cell r="G1798" t="str">
            <v>N/A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/>
          <cell r="M1798">
            <v>0</v>
          </cell>
          <cell r="N1798" t="str">
            <v>N/A</v>
          </cell>
          <cell r="O1798" t="str">
            <v/>
          </cell>
          <cell r="P1798"/>
          <cell r="Q1798">
            <v>0</v>
          </cell>
        </row>
        <row r="1799">
          <cell r="C1799" t="str">
            <v>Blackstone</v>
          </cell>
          <cell r="D1799">
            <v>2009</v>
          </cell>
          <cell r="E1799">
            <v>0</v>
          </cell>
          <cell r="F1799">
            <v>0</v>
          </cell>
          <cell r="G1799" t="str">
            <v>N/A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/>
          <cell r="M1799">
            <v>0</v>
          </cell>
          <cell r="N1799" t="str">
            <v>N/A</v>
          </cell>
          <cell r="O1799" t="str">
            <v/>
          </cell>
          <cell r="P1799"/>
          <cell r="Q1799">
            <v>0</v>
          </cell>
        </row>
        <row r="1800">
          <cell r="C1800" t="str">
            <v>Blandford</v>
          </cell>
          <cell r="D1800">
            <v>2009</v>
          </cell>
          <cell r="E1800">
            <v>0</v>
          </cell>
          <cell r="F1800">
            <v>0</v>
          </cell>
          <cell r="G1800" t="str">
            <v>N/A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/>
          <cell r="M1800">
            <v>0</v>
          </cell>
          <cell r="N1800" t="str">
            <v>N/A</v>
          </cell>
          <cell r="O1800" t="str">
            <v/>
          </cell>
          <cell r="P1800"/>
          <cell r="Q1800">
            <v>0</v>
          </cell>
        </row>
        <row r="1801">
          <cell r="C1801" t="str">
            <v>Bolton</v>
          </cell>
          <cell r="D1801">
            <v>2009</v>
          </cell>
          <cell r="E1801">
            <v>0</v>
          </cell>
          <cell r="F1801">
            <v>0</v>
          </cell>
          <cell r="G1801" t="str">
            <v>N/A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/>
          <cell r="M1801">
            <v>0</v>
          </cell>
          <cell r="N1801" t="str">
            <v>N/A</v>
          </cell>
          <cell r="O1801" t="str">
            <v/>
          </cell>
          <cell r="P1801"/>
          <cell r="Q1801">
            <v>0</v>
          </cell>
        </row>
        <row r="1802">
          <cell r="C1802" t="str">
            <v>Boston</v>
          </cell>
          <cell r="D1802">
            <v>2009</v>
          </cell>
          <cell r="E1802">
            <v>0</v>
          </cell>
          <cell r="F1802">
            <v>0</v>
          </cell>
          <cell r="G1802" t="str">
            <v>N/A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/>
          <cell r="M1802">
            <v>0</v>
          </cell>
          <cell r="N1802" t="str">
            <v>N/A</v>
          </cell>
          <cell r="O1802" t="str">
            <v/>
          </cell>
          <cell r="P1802"/>
          <cell r="Q1802">
            <v>0</v>
          </cell>
        </row>
        <row r="1803">
          <cell r="C1803" t="str">
            <v>Bourne</v>
          </cell>
          <cell r="D1803">
            <v>2009</v>
          </cell>
          <cell r="E1803">
            <v>3</v>
          </cell>
          <cell r="F1803">
            <v>3</v>
          </cell>
          <cell r="G1803" t="str">
            <v>Yes</v>
          </cell>
          <cell r="H1803">
            <v>1000098.99</v>
          </cell>
          <cell r="I1803">
            <v>9514.17</v>
          </cell>
          <cell r="J1803">
            <v>87.41</v>
          </cell>
          <cell r="K1803">
            <v>990497.40999999992</v>
          </cell>
          <cell r="L1803"/>
          <cell r="M1803">
            <v>990497.40999999992</v>
          </cell>
          <cell r="N1803" t="str">
            <v>FORM SUBMIT</v>
          </cell>
          <cell r="O1803">
            <v>40080</v>
          </cell>
          <cell r="P1803"/>
          <cell r="Q1803">
            <v>990584.82</v>
          </cell>
        </row>
        <row r="1804">
          <cell r="C1804" t="str">
            <v>Boxborough</v>
          </cell>
          <cell r="D1804">
            <v>2009</v>
          </cell>
          <cell r="E1804">
            <v>0</v>
          </cell>
          <cell r="F1804">
            <v>0</v>
          </cell>
          <cell r="G1804" t="str">
            <v>N/A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/>
          <cell r="M1804">
            <v>0</v>
          </cell>
          <cell r="N1804" t="str">
            <v>N/A</v>
          </cell>
          <cell r="O1804" t="str">
            <v/>
          </cell>
          <cell r="P1804"/>
          <cell r="Q1804">
            <v>0</v>
          </cell>
        </row>
        <row r="1805">
          <cell r="C1805" t="str">
            <v>Boxford</v>
          </cell>
          <cell r="D1805">
            <v>2009</v>
          </cell>
          <cell r="E1805">
            <v>3</v>
          </cell>
          <cell r="F1805">
            <v>3</v>
          </cell>
          <cell r="G1805" t="str">
            <v>Yes</v>
          </cell>
          <cell r="H1805">
            <v>529692.9</v>
          </cell>
          <cell r="I1805">
            <v>10579.6</v>
          </cell>
          <cell r="J1805">
            <v>0</v>
          </cell>
          <cell r="K1805">
            <v>519113.30000000005</v>
          </cell>
          <cell r="L1805"/>
          <cell r="M1805">
            <v>519113.30000000005</v>
          </cell>
          <cell r="N1805" t="str">
            <v>FORM SUBMIT</v>
          </cell>
          <cell r="O1805">
            <v>40035</v>
          </cell>
          <cell r="P1805"/>
          <cell r="Q1805">
            <v>519113.30000000005</v>
          </cell>
        </row>
        <row r="1806">
          <cell r="C1806" t="str">
            <v>Boylston</v>
          </cell>
          <cell r="D1806">
            <v>2009</v>
          </cell>
          <cell r="E1806">
            <v>0</v>
          </cell>
          <cell r="F1806">
            <v>0</v>
          </cell>
          <cell r="G1806" t="str">
            <v>N/A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/>
          <cell r="M1806">
            <v>0</v>
          </cell>
          <cell r="N1806" t="str">
            <v>N/A</v>
          </cell>
          <cell r="O1806" t="str">
            <v/>
          </cell>
          <cell r="P1806"/>
          <cell r="Q1806">
            <v>0</v>
          </cell>
        </row>
        <row r="1807">
          <cell r="C1807" t="str">
            <v>Braintree</v>
          </cell>
          <cell r="D1807">
            <v>2009</v>
          </cell>
          <cell r="E1807">
            <v>1</v>
          </cell>
          <cell r="F1807">
            <v>1</v>
          </cell>
          <cell r="G1807" t="str">
            <v>Yes</v>
          </cell>
          <cell r="H1807">
            <v>514905</v>
          </cell>
          <cell r="I1807">
            <v>5179</v>
          </cell>
          <cell r="J1807">
            <v>0</v>
          </cell>
          <cell r="K1807">
            <v>509726</v>
          </cell>
          <cell r="L1807"/>
          <cell r="M1807">
            <v>509726</v>
          </cell>
          <cell r="N1807" t="str">
            <v>FORM SUBMIT</v>
          </cell>
          <cell r="O1807">
            <v>40078</v>
          </cell>
          <cell r="P1807"/>
          <cell r="Q1807">
            <v>509726</v>
          </cell>
        </row>
        <row r="1808">
          <cell r="C1808" t="str">
            <v>Brewster</v>
          </cell>
          <cell r="D1808">
            <v>2009</v>
          </cell>
          <cell r="E1808">
            <v>3</v>
          </cell>
          <cell r="F1808">
            <v>3</v>
          </cell>
          <cell r="G1808" t="str">
            <v>Yes</v>
          </cell>
          <cell r="H1808">
            <v>670009.29</v>
          </cell>
          <cell r="I1808">
            <v>5949.82</v>
          </cell>
          <cell r="J1808">
            <v>15</v>
          </cell>
          <cell r="K1808">
            <v>664044.47000000009</v>
          </cell>
          <cell r="L1808"/>
          <cell r="M1808">
            <v>664044.47000000009</v>
          </cell>
          <cell r="N1808" t="str">
            <v>FORM SUBMIT</v>
          </cell>
          <cell r="O1808">
            <v>40050</v>
          </cell>
          <cell r="P1808"/>
          <cell r="Q1808">
            <v>664059.47000000009</v>
          </cell>
        </row>
        <row r="1809">
          <cell r="C1809" t="str">
            <v>Bridgewater</v>
          </cell>
          <cell r="D1809">
            <v>2009</v>
          </cell>
          <cell r="E1809">
            <v>2</v>
          </cell>
          <cell r="F1809">
            <v>2</v>
          </cell>
          <cell r="G1809" t="str">
            <v>Yes</v>
          </cell>
          <cell r="H1809">
            <v>419107.03</v>
          </cell>
          <cell r="I1809">
            <v>4284.47</v>
          </cell>
          <cell r="J1809">
            <v>68.680000000000007</v>
          </cell>
          <cell r="K1809">
            <v>414753.88000000006</v>
          </cell>
          <cell r="L1809"/>
          <cell r="M1809">
            <v>414753.88000000006</v>
          </cell>
          <cell r="N1809" t="str">
            <v>FORM SUBMIT</v>
          </cell>
          <cell r="O1809">
            <v>40060</v>
          </cell>
          <cell r="P1809"/>
          <cell r="Q1809">
            <v>414822.56000000006</v>
          </cell>
        </row>
        <row r="1810">
          <cell r="C1810" t="str">
            <v>Brimfield</v>
          </cell>
          <cell r="D1810">
            <v>2009</v>
          </cell>
          <cell r="E1810">
            <v>0</v>
          </cell>
          <cell r="F1810">
            <v>0</v>
          </cell>
          <cell r="G1810" t="str">
            <v>N/A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/>
          <cell r="M1810">
            <v>0</v>
          </cell>
          <cell r="N1810" t="str">
            <v>N/A</v>
          </cell>
          <cell r="O1810" t="str">
            <v/>
          </cell>
          <cell r="P1810"/>
          <cell r="Q1810">
            <v>0</v>
          </cell>
        </row>
        <row r="1811">
          <cell r="C1811" t="str">
            <v>Brockton</v>
          </cell>
          <cell r="D1811">
            <v>2009</v>
          </cell>
          <cell r="E1811">
            <v>0</v>
          </cell>
          <cell r="F1811">
            <v>0</v>
          </cell>
          <cell r="G1811" t="str">
            <v>N/A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/>
          <cell r="M1811">
            <v>0</v>
          </cell>
          <cell r="N1811" t="str">
            <v>N/A</v>
          </cell>
          <cell r="O1811" t="str">
            <v/>
          </cell>
          <cell r="P1811"/>
          <cell r="Q1811">
            <v>0</v>
          </cell>
        </row>
        <row r="1812">
          <cell r="C1812" t="str">
            <v>Brookfield</v>
          </cell>
          <cell r="D1812">
            <v>2009</v>
          </cell>
          <cell r="E1812">
            <v>0</v>
          </cell>
          <cell r="F1812">
            <v>0</v>
          </cell>
          <cell r="G1812" t="str">
            <v>N/A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/>
          <cell r="M1812">
            <v>0</v>
          </cell>
          <cell r="N1812" t="str">
            <v>N/A</v>
          </cell>
          <cell r="O1812" t="str">
            <v/>
          </cell>
          <cell r="P1812"/>
          <cell r="Q1812">
            <v>0</v>
          </cell>
        </row>
        <row r="1813">
          <cell r="C1813" t="str">
            <v>Brookline</v>
          </cell>
          <cell r="D1813">
            <v>2009</v>
          </cell>
          <cell r="E1813">
            <v>0</v>
          </cell>
          <cell r="F1813">
            <v>0</v>
          </cell>
          <cell r="G1813" t="str">
            <v>N/A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/>
          <cell r="M1813">
            <v>0</v>
          </cell>
          <cell r="N1813" t="str">
            <v>N/A</v>
          </cell>
          <cell r="O1813" t="str">
            <v/>
          </cell>
          <cell r="P1813"/>
          <cell r="Q1813">
            <v>0</v>
          </cell>
        </row>
        <row r="1814">
          <cell r="C1814" t="str">
            <v>Buckland</v>
          </cell>
          <cell r="D1814">
            <v>2009</v>
          </cell>
          <cell r="E1814">
            <v>0</v>
          </cell>
          <cell r="F1814">
            <v>0</v>
          </cell>
          <cell r="G1814" t="str">
            <v>N/A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/>
          <cell r="M1814">
            <v>0</v>
          </cell>
          <cell r="N1814" t="str">
            <v>N/A</v>
          </cell>
          <cell r="O1814" t="str">
            <v/>
          </cell>
          <cell r="P1814"/>
          <cell r="Q1814">
            <v>0</v>
          </cell>
        </row>
        <row r="1815">
          <cell r="C1815" t="str">
            <v>Burlington</v>
          </cell>
          <cell r="D1815">
            <v>2009</v>
          </cell>
          <cell r="E1815">
            <v>0</v>
          </cell>
          <cell r="F1815">
            <v>0</v>
          </cell>
          <cell r="G1815" t="str">
            <v>N/A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/>
          <cell r="M1815">
            <v>0</v>
          </cell>
          <cell r="N1815" t="str">
            <v>N/A</v>
          </cell>
          <cell r="O1815" t="str">
            <v/>
          </cell>
          <cell r="P1815"/>
          <cell r="Q1815">
            <v>0</v>
          </cell>
        </row>
        <row r="1816">
          <cell r="C1816" t="str">
            <v>Cambridge</v>
          </cell>
          <cell r="D1816">
            <v>2009</v>
          </cell>
          <cell r="E1816">
            <v>3</v>
          </cell>
          <cell r="F1816">
            <v>3</v>
          </cell>
          <cell r="G1816" t="str">
            <v>Yes</v>
          </cell>
          <cell r="H1816">
            <v>6773122</v>
          </cell>
          <cell r="I1816">
            <v>46453</v>
          </cell>
          <cell r="J1816">
            <v>0</v>
          </cell>
          <cell r="K1816">
            <v>6726669</v>
          </cell>
          <cell r="L1816"/>
          <cell r="M1816">
            <v>6726669</v>
          </cell>
          <cell r="N1816" t="str">
            <v>FORM SUBMIT</v>
          </cell>
          <cell r="O1816">
            <v>40066</v>
          </cell>
          <cell r="P1816"/>
          <cell r="Q1816">
            <v>6726669</v>
          </cell>
        </row>
        <row r="1817">
          <cell r="C1817" t="str">
            <v>Canton</v>
          </cell>
          <cell r="D1817">
            <v>2009</v>
          </cell>
          <cell r="E1817">
            <v>0</v>
          </cell>
          <cell r="F1817">
            <v>0</v>
          </cell>
          <cell r="G1817" t="str">
            <v>N/A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/>
          <cell r="M1817">
            <v>0</v>
          </cell>
          <cell r="N1817" t="str">
            <v>N/A</v>
          </cell>
          <cell r="O1817" t="str">
            <v/>
          </cell>
          <cell r="P1817"/>
          <cell r="Q1817">
            <v>0</v>
          </cell>
        </row>
        <row r="1818">
          <cell r="C1818" t="str">
            <v>Carlisle</v>
          </cell>
          <cell r="D1818">
            <v>2009</v>
          </cell>
          <cell r="E1818">
            <v>2</v>
          </cell>
          <cell r="F1818">
            <v>2</v>
          </cell>
          <cell r="G1818" t="str">
            <v>Yes</v>
          </cell>
          <cell r="H1818">
            <v>335090.52</v>
          </cell>
          <cell r="I1818">
            <v>5392.44</v>
          </cell>
          <cell r="J1818">
            <v>1156.8</v>
          </cell>
          <cell r="K1818">
            <v>328541.28000000003</v>
          </cell>
          <cell r="L1818"/>
          <cell r="M1818">
            <v>328541.28000000003</v>
          </cell>
          <cell r="N1818" t="str">
            <v>FORM SUBMIT</v>
          </cell>
          <cell r="O1818">
            <v>40064</v>
          </cell>
          <cell r="P1818"/>
          <cell r="Q1818">
            <v>329698.08</v>
          </cell>
        </row>
        <row r="1819">
          <cell r="C1819" t="str">
            <v>Carver</v>
          </cell>
          <cell r="D1819">
            <v>2009</v>
          </cell>
          <cell r="E1819">
            <v>3</v>
          </cell>
          <cell r="F1819">
            <v>3</v>
          </cell>
          <cell r="G1819" t="str">
            <v>Yes</v>
          </cell>
          <cell r="H1819">
            <v>330266.09000000003</v>
          </cell>
          <cell r="I1819">
            <v>7029.81</v>
          </cell>
          <cell r="J1819">
            <v>0</v>
          </cell>
          <cell r="K1819">
            <v>323236.28000000003</v>
          </cell>
          <cell r="L1819"/>
          <cell r="M1819">
            <v>323236.28000000003</v>
          </cell>
          <cell r="N1819" t="str">
            <v>FORM SUBMIT</v>
          </cell>
          <cell r="O1819">
            <v>40070</v>
          </cell>
          <cell r="P1819"/>
          <cell r="Q1819">
            <v>323236.28000000003</v>
          </cell>
        </row>
        <row r="1820">
          <cell r="C1820" t="str">
            <v>Charlemont</v>
          </cell>
          <cell r="D1820">
            <v>2009</v>
          </cell>
          <cell r="E1820">
            <v>0</v>
          </cell>
          <cell r="F1820">
            <v>0</v>
          </cell>
          <cell r="G1820" t="str">
            <v>N/A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/>
          <cell r="M1820">
            <v>0</v>
          </cell>
          <cell r="N1820" t="str">
            <v>N/A</v>
          </cell>
          <cell r="O1820" t="str">
            <v/>
          </cell>
          <cell r="P1820"/>
          <cell r="Q1820">
            <v>0</v>
          </cell>
        </row>
        <row r="1821">
          <cell r="C1821" t="str">
            <v>Charlton</v>
          </cell>
          <cell r="D1821">
            <v>2009</v>
          </cell>
          <cell r="E1821">
            <v>0</v>
          </cell>
          <cell r="F1821">
            <v>0</v>
          </cell>
          <cell r="G1821" t="str">
            <v>N/A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/>
          <cell r="M1821">
            <v>0</v>
          </cell>
          <cell r="N1821" t="str">
            <v>N/A</v>
          </cell>
          <cell r="O1821" t="str">
            <v/>
          </cell>
          <cell r="P1821"/>
          <cell r="Q1821">
            <v>0</v>
          </cell>
        </row>
        <row r="1822">
          <cell r="C1822" t="str">
            <v>Chatham</v>
          </cell>
          <cell r="D1822">
            <v>2009</v>
          </cell>
          <cell r="E1822">
            <v>3</v>
          </cell>
          <cell r="F1822">
            <v>3</v>
          </cell>
          <cell r="G1822" t="str">
            <v>Yes</v>
          </cell>
          <cell r="H1822">
            <v>637240.47</v>
          </cell>
          <cell r="I1822">
            <v>4198.07</v>
          </cell>
          <cell r="J1822">
            <v>218.87</v>
          </cell>
          <cell r="K1822">
            <v>632823.53</v>
          </cell>
          <cell r="L1822"/>
          <cell r="M1822">
            <v>632823.53</v>
          </cell>
          <cell r="N1822" t="str">
            <v>FORM SUBMIT</v>
          </cell>
          <cell r="O1822">
            <v>40051</v>
          </cell>
          <cell r="P1822"/>
          <cell r="Q1822">
            <v>633042.4</v>
          </cell>
        </row>
        <row r="1823">
          <cell r="C1823" t="str">
            <v>Chelmsford</v>
          </cell>
          <cell r="D1823">
            <v>2009</v>
          </cell>
          <cell r="E1823">
            <v>1.5</v>
          </cell>
          <cell r="F1823">
            <v>1.5</v>
          </cell>
          <cell r="G1823" t="str">
            <v>Yes</v>
          </cell>
          <cell r="H1823">
            <v>780967.23</v>
          </cell>
          <cell r="I1823">
            <v>31752.67</v>
          </cell>
          <cell r="J1823">
            <v>0</v>
          </cell>
          <cell r="K1823">
            <v>749214.55999999994</v>
          </cell>
          <cell r="L1823"/>
          <cell r="M1823">
            <v>749214.55999999994</v>
          </cell>
          <cell r="N1823" t="str">
            <v>FORM SUBMIT</v>
          </cell>
          <cell r="O1823">
            <v>40071</v>
          </cell>
          <cell r="P1823"/>
          <cell r="Q1823">
            <v>749214.55999999994</v>
          </cell>
        </row>
        <row r="1824">
          <cell r="C1824" t="str">
            <v>Chelsea</v>
          </cell>
          <cell r="D1824">
            <v>2009</v>
          </cell>
          <cell r="E1824">
            <v>0</v>
          </cell>
          <cell r="F1824">
            <v>0</v>
          </cell>
          <cell r="G1824" t="str">
            <v>N/A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/>
          <cell r="M1824">
            <v>0</v>
          </cell>
          <cell r="N1824" t="str">
            <v>N/A</v>
          </cell>
          <cell r="O1824" t="str">
            <v/>
          </cell>
          <cell r="P1824"/>
          <cell r="Q1824">
            <v>0</v>
          </cell>
        </row>
        <row r="1825">
          <cell r="C1825" t="str">
            <v>Cheshire</v>
          </cell>
          <cell r="D1825">
            <v>2009</v>
          </cell>
          <cell r="E1825">
            <v>0</v>
          </cell>
          <cell r="F1825">
            <v>0</v>
          </cell>
          <cell r="G1825" t="str">
            <v>N/A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/>
          <cell r="M1825">
            <v>0</v>
          </cell>
          <cell r="N1825" t="str">
            <v>N/A</v>
          </cell>
          <cell r="O1825" t="str">
            <v/>
          </cell>
          <cell r="P1825"/>
          <cell r="Q1825">
            <v>0</v>
          </cell>
        </row>
        <row r="1826">
          <cell r="C1826" t="str">
            <v>Chester</v>
          </cell>
          <cell r="D1826">
            <v>2009</v>
          </cell>
          <cell r="E1826">
            <v>0</v>
          </cell>
          <cell r="F1826">
            <v>0</v>
          </cell>
          <cell r="G1826" t="str">
            <v>N/A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/>
          <cell r="M1826">
            <v>0</v>
          </cell>
          <cell r="N1826" t="str">
            <v>N/A</v>
          </cell>
          <cell r="O1826" t="str">
            <v/>
          </cell>
          <cell r="P1826"/>
          <cell r="Q1826">
            <v>0</v>
          </cell>
        </row>
        <row r="1827">
          <cell r="C1827" t="str">
            <v>Chesterfield</v>
          </cell>
          <cell r="D1827">
            <v>2009</v>
          </cell>
          <cell r="E1827">
            <v>0</v>
          </cell>
          <cell r="F1827">
            <v>0</v>
          </cell>
          <cell r="G1827" t="str">
            <v>N/A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/>
          <cell r="M1827">
            <v>0</v>
          </cell>
          <cell r="N1827" t="str">
            <v>N/A</v>
          </cell>
          <cell r="O1827" t="str">
            <v/>
          </cell>
          <cell r="P1827"/>
          <cell r="Q1827">
            <v>0</v>
          </cell>
        </row>
        <row r="1828">
          <cell r="C1828" t="str">
            <v>Chicopee</v>
          </cell>
          <cell r="D1828">
            <v>2009</v>
          </cell>
          <cell r="E1828">
            <v>0</v>
          </cell>
          <cell r="F1828">
            <v>0</v>
          </cell>
          <cell r="G1828" t="str">
            <v>N/A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/>
          <cell r="M1828">
            <v>0</v>
          </cell>
          <cell r="N1828" t="str">
            <v>N/A</v>
          </cell>
          <cell r="O1828" t="str">
            <v/>
          </cell>
          <cell r="P1828"/>
          <cell r="Q1828">
            <v>0</v>
          </cell>
        </row>
        <row r="1829">
          <cell r="C1829" t="str">
            <v>Chilmark</v>
          </cell>
          <cell r="D1829">
            <v>2009</v>
          </cell>
          <cell r="E1829">
            <v>3</v>
          </cell>
          <cell r="F1829">
            <v>3</v>
          </cell>
          <cell r="G1829" t="str">
            <v>Yes</v>
          </cell>
          <cell r="H1829">
            <v>170364.59</v>
          </cell>
          <cell r="I1829">
            <v>770.41</v>
          </cell>
          <cell r="J1829">
            <v>0</v>
          </cell>
          <cell r="K1829">
            <v>169594.18</v>
          </cell>
          <cell r="L1829"/>
          <cell r="M1829">
            <v>169594.18</v>
          </cell>
          <cell r="N1829" t="str">
            <v>FORM SUBMIT</v>
          </cell>
          <cell r="O1829">
            <v>40044</v>
          </cell>
          <cell r="P1829"/>
          <cell r="Q1829">
            <v>169594.18</v>
          </cell>
        </row>
        <row r="1830">
          <cell r="C1830" t="str">
            <v>Clarksburg</v>
          </cell>
          <cell r="D1830">
            <v>2009</v>
          </cell>
          <cell r="E1830">
            <v>0</v>
          </cell>
          <cell r="F1830">
            <v>0</v>
          </cell>
          <cell r="G1830" t="str">
            <v>N/A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/>
          <cell r="M1830">
            <v>0</v>
          </cell>
          <cell r="N1830" t="str">
            <v>N/A</v>
          </cell>
          <cell r="O1830" t="str">
            <v/>
          </cell>
          <cell r="P1830"/>
          <cell r="Q1830">
            <v>0</v>
          </cell>
        </row>
        <row r="1831">
          <cell r="C1831" t="str">
            <v>Clinton</v>
          </cell>
          <cell r="D1831">
            <v>2009</v>
          </cell>
          <cell r="E1831">
            <v>0</v>
          </cell>
          <cell r="F1831">
            <v>0</v>
          </cell>
          <cell r="G1831" t="str">
            <v>N/A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/>
          <cell r="M1831">
            <v>0</v>
          </cell>
          <cell r="N1831" t="str">
            <v>N/A</v>
          </cell>
          <cell r="O1831" t="str">
            <v/>
          </cell>
          <cell r="P1831"/>
          <cell r="Q1831">
            <v>0</v>
          </cell>
        </row>
        <row r="1832">
          <cell r="C1832" t="str">
            <v>Cohasset</v>
          </cell>
          <cell r="D1832">
            <v>2009</v>
          </cell>
          <cell r="E1832">
            <v>1.5</v>
          </cell>
          <cell r="F1832">
            <v>1.5</v>
          </cell>
          <cell r="G1832" t="str">
            <v>Yes</v>
          </cell>
          <cell r="H1832">
            <v>348850.26</v>
          </cell>
          <cell r="I1832">
            <v>3641.43</v>
          </cell>
          <cell r="J1832">
            <v>40.49</v>
          </cell>
          <cell r="K1832">
            <v>345168.34</v>
          </cell>
          <cell r="L1832"/>
          <cell r="M1832">
            <v>345168.34</v>
          </cell>
          <cell r="N1832" t="str">
            <v>FORM SUBMIT</v>
          </cell>
          <cell r="O1832">
            <v>40015</v>
          </cell>
          <cell r="P1832"/>
          <cell r="Q1832">
            <v>345208.83</v>
          </cell>
        </row>
        <row r="1833">
          <cell r="C1833" t="str">
            <v>Colrain</v>
          </cell>
          <cell r="D1833">
            <v>2009</v>
          </cell>
          <cell r="E1833">
            <v>0</v>
          </cell>
          <cell r="F1833">
            <v>0</v>
          </cell>
          <cell r="G1833" t="str">
            <v>N/A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/>
          <cell r="M1833">
            <v>0</v>
          </cell>
          <cell r="N1833" t="str">
            <v>N/A</v>
          </cell>
          <cell r="O1833" t="str">
            <v/>
          </cell>
          <cell r="P1833"/>
          <cell r="Q1833">
            <v>0</v>
          </cell>
        </row>
        <row r="1834">
          <cell r="C1834" t="str">
            <v>Concord</v>
          </cell>
          <cell r="D1834">
            <v>2009</v>
          </cell>
          <cell r="E1834">
            <v>1.5</v>
          </cell>
          <cell r="F1834">
            <v>1.5</v>
          </cell>
          <cell r="G1834" t="str">
            <v>Yes</v>
          </cell>
          <cell r="H1834">
            <v>831228.41</v>
          </cell>
          <cell r="I1834">
            <v>7359.31</v>
          </cell>
          <cell r="J1834">
            <v>1102.8</v>
          </cell>
          <cell r="K1834">
            <v>822766.29999999993</v>
          </cell>
          <cell r="L1834"/>
          <cell r="M1834">
            <v>822766.29999999993</v>
          </cell>
          <cell r="N1834" t="str">
            <v>FORM SUBMIT</v>
          </cell>
          <cell r="O1834">
            <v>40042</v>
          </cell>
          <cell r="P1834"/>
          <cell r="Q1834">
            <v>823869.1</v>
          </cell>
        </row>
        <row r="1835">
          <cell r="C1835" t="str">
            <v>Conway</v>
          </cell>
          <cell r="D1835">
            <v>2009</v>
          </cell>
          <cell r="E1835">
            <v>1.5</v>
          </cell>
          <cell r="F1835">
            <v>3</v>
          </cell>
          <cell r="G1835" t="str">
            <v>No</v>
          </cell>
          <cell r="H1835">
            <v>47866.04</v>
          </cell>
          <cell r="I1835">
            <v>464.53</v>
          </cell>
          <cell r="J1835">
            <v>0</v>
          </cell>
          <cell r="K1835">
            <v>47401.51</v>
          </cell>
          <cell r="L1835"/>
          <cell r="M1835">
            <v>47401.51</v>
          </cell>
          <cell r="N1835" t="str">
            <v>FORM SUBMIT</v>
          </cell>
          <cell r="O1835">
            <v>40071</v>
          </cell>
          <cell r="P1835"/>
          <cell r="Q1835">
            <v>47401.51</v>
          </cell>
        </row>
        <row r="1836">
          <cell r="C1836" t="str">
            <v>Cummington</v>
          </cell>
          <cell r="D1836">
            <v>2009</v>
          </cell>
          <cell r="E1836">
            <v>0</v>
          </cell>
          <cell r="F1836">
            <v>0</v>
          </cell>
          <cell r="G1836" t="str">
            <v>N/A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/>
          <cell r="M1836">
            <v>0</v>
          </cell>
          <cell r="N1836" t="str">
            <v>N/A</v>
          </cell>
          <cell r="O1836" t="str">
            <v/>
          </cell>
          <cell r="P1836"/>
          <cell r="Q1836">
            <v>0</v>
          </cell>
        </row>
        <row r="1837">
          <cell r="C1837" t="str">
            <v>Dalton</v>
          </cell>
          <cell r="D1837">
            <v>2009</v>
          </cell>
          <cell r="E1837">
            <v>0</v>
          </cell>
          <cell r="F1837">
            <v>0</v>
          </cell>
          <cell r="G1837" t="str">
            <v>N/A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/>
          <cell r="M1837">
            <v>0</v>
          </cell>
          <cell r="N1837" t="str">
            <v>N/A</v>
          </cell>
          <cell r="O1837" t="str">
            <v/>
          </cell>
          <cell r="P1837"/>
          <cell r="Q1837">
            <v>0</v>
          </cell>
        </row>
        <row r="1838">
          <cell r="C1838" t="str">
            <v>Danvers</v>
          </cell>
          <cell r="D1838">
            <v>2009</v>
          </cell>
          <cell r="E1838">
            <v>0</v>
          </cell>
          <cell r="F1838">
            <v>0</v>
          </cell>
          <cell r="G1838" t="str">
            <v>N/A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/>
          <cell r="M1838">
            <v>0</v>
          </cell>
          <cell r="N1838" t="str">
            <v>N/A</v>
          </cell>
          <cell r="O1838" t="str">
            <v/>
          </cell>
          <cell r="P1838"/>
          <cell r="Q1838">
            <v>0</v>
          </cell>
        </row>
        <row r="1839">
          <cell r="C1839" t="str">
            <v>Dartmouth</v>
          </cell>
          <cell r="D1839">
            <v>2009</v>
          </cell>
          <cell r="E1839">
            <v>1.5</v>
          </cell>
          <cell r="F1839">
            <v>1.5</v>
          </cell>
          <cell r="G1839" t="str">
            <v>Yes</v>
          </cell>
          <cell r="H1839">
            <v>508337.71</v>
          </cell>
          <cell r="I1839">
            <v>3927.92</v>
          </cell>
          <cell r="J1839">
            <v>20.399999999999999</v>
          </cell>
          <cell r="K1839">
            <v>504389.39</v>
          </cell>
          <cell r="L1839"/>
          <cell r="M1839">
            <v>504389.39</v>
          </cell>
          <cell r="N1839" t="str">
            <v>FORM SUBMIT</v>
          </cell>
          <cell r="O1839">
            <v>40042</v>
          </cell>
          <cell r="P1839"/>
          <cell r="Q1839">
            <v>504409.79000000004</v>
          </cell>
        </row>
        <row r="1840">
          <cell r="C1840" t="str">
            <v>Dedham</v>
          </cell>
          <cell r="D1840">
            <v>2009</v>
          </cell>
          <cell r="E1840">
            <v>0</v>
          </cell>
          <cell r="F1840">
            <v>0</v>
          </cell>
          <cell r="G1840" t="str">
            <v>N/A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/>
          <cell r="M1840">
            <v>0</v>
          </cell>
          <cell r="N1840" t="str">
            <v>N/A</v>
          </cell>
          <cell r="O1840" t="str">
            <v/>
          </cell>
          <cell r="P1840"/>
          <cell r="Q1840">
            <v>0</v>
          </cell>
        </row>
        <row r="1841">
          <cell r="C1841" t="str">
            <v>Deerfield</v>
          </cell>
          <cell r="D1841">
            <v>2009</v>
          </cell>
          <cell r="E1841">
            <v>3</v>
          </cell>
          <cell r="F1841">
            <v>3</v>
          </cell>
          <cell r="G1841" t="str">
            <v>Yes</v>
          </cell>
          <cell r="H1841">
            <v>161570</v>
          </cell>
          <cell r="I1841">
            <v>1493</v>
          </cell>
          <cell r="J1841">
            <v>22</v>
          </cell>
          <cell r="K1841">
            <v>160055</v>
          </cell>
          <cell r="L1841"/>
          <cell r="M1841">
            <v>160055</v>
          </cell>
          <cell r="N1841" t="str">
            <v>FORM SUBMIT</v>
          </cell>
          <cell r="O1841">
            <v>40058</v>
          </cell>
          <cell r="P1841"/>
          <cell r="Q1841">
            <v>160077</v>
          </cell>
        </row>
        <row r="1842">
          <cell r="C1842" t="str">
            <v>Dennis</v>
          </cell>
          <cell r="D1842">
            <v>2009</v>
          </cell>
          <cell r="E1842">
            <v>3</v>
          </cell>
          <cell r="F1842">
            <v>3</v>
          </cell>
          <cell r="G1842" t="str">
            <v>Yes</v>
          </cell>
          <cell r="H1842">
            <v>990476.62</v>
          </cell>
          <cell r="I1842">
            <v>5630.64</v>
          </cell>
          <cell r="J1842">
            <v>0</v>
          </cell>
          <cell r="K1842">
            <v>984845.98</v>
          </cell>
          <cell r="L1842"/>
          <cell r="M1842">
            <v>984845.98</v>
          </cell>
          <cell r="N1842" t="str">
            <v>FORM SUBMIT</v>
          </cell>
          <cell r="O1842">
            <v>40052</v>
          </cell>
          <cell r="P1842"/>
          <cell r="Q1842">
            <v>984845.98</v>
          </cell>
        </row>
        <row r="1843">
          <cell r="C1843" t="str">
            <v>Dighton</v>
          </cell>
          <cell r="D1843">
            <v>2009</v>
          </cell>
          <cell r="E1843">
            <v>0</v>
          </cell>
          <cell r="F1843">
            <v>0</v>
          </cell>
          <cell r="G1843" t="str">
            <v>N/A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/>
          <cell r="M1843">
            <v>0</v>
          </cell>
          <cell r="N1843" t="str">
            <v>N/A</v>
          </cell>
          <cell r="O1843" t="str">
            <v/>
          </cell>
          <cell r="P1843"/>
          <cell r="Q1843">
            <v>0</v>
          </cell>
        </row>
        <row r="1844">
          <cell r="C1844" t="str">
            <v>Douglas</v>
          </cell>
          <cell r="D1844">
            <v>2009</v>
          </cell>
          <cell r="E1844">
            <v>0</v>
          </cell>
          <cell r="F1844">
            <v>0</v>
          </cell>
          <cell r="G1844" t="str">
            <v>N/A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/>
          <cell r="M1844">
            <v>0</v>
          </cell>
          <cell r="N1844" t="str">
            <v>N/A</v>
          </cell>
          <cell r="O1844" t="str">
            <v/>
          </cell>
          <cell r="P1844"/>
          <cell r="Q1844">
            <v>0</v>
          </cell>
        </row>
        <row r="1845">
          <cell r="C1845" t="str">
            <v>Dover</v>
          </cell>
          <cell r="D1845">
            <v>2009</v>
          </cell>
          <cell r="E1845">
            <v>0</v>
          </cell>
          <cell r="F1845">
            <v>0</v>
          </cell>
          <cell r="G1845" t="str">
            <v>N/A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/>
          <cell r="M1845">
            <v>0</v>
          </cell>
          <cell r="N1845" t="str">
            <v>N/A</v>
          </cell>
          <cell r="O1845" t="str">
            <v/>
          </cell>
          <cell r="P1845"/>
          <cell r="Q1845">
            <v>0</v>
          </cell>
        </row>
        <row r="1846">
          <cell r="C1846" t="str">
            <v>Dracut</v>
          </cell>
          <cell r="D1846">
            <v>2009</v>
          </cell>
          <cell r="E1846">
            <v>2</v>
          </cell>
          <cell r="F1846">
            <v>2</v>
          </cell>
          <cell r="G1846" t="str">
            <v>Yes</v>
          </cell>
          <cell r="H1846">
            <v>646992.94999999995</v>
          </cell>
          <cell r="I1846">
            <v>7633.41</v>
          </cell>
          <cell r="J1846">
            <v>0</v>
          </cell>
          <cell r="K1846">
            <v>639359.53999999992</v>
          </cell>
          <cell r="L1846"/>
          <cell r="M1846">
            <v>639359.53999999992</v>
          </cell>
          <cell r="N1846" t="str">
            <v>FORM SUBMIT</v>
          </cell>
          <cell r="O1846">
            <v>40056</v>
          </cell>
          <cell r="P1846"/>
          <cell r="Q1846">
            <v>639359.53999999992</v>
          </cell>
        </row>
        <row r="1847">
          <cell r="C1847" t="str">
            <v>Dudley</v>
          </cell>
          <cell r="D1847">
            <v>2009</v>
          </cell>
          <cell r="E1847">
            <v>0</v>
          </cell>
          <cell r="F1847">
            <v>0</v>
          </cell>
          <cell r="G1847" t="str">
            <v>N/A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/>
          <cell r="M1847">
            <v>0</v>
          </cell>
          <cell r="N1847" t="str">
            <v>N/A</v>
          </cell>
          <cell r="O1847" t="str">
            <v/>
          </cell>
          <cell r="P1847"/>
          <cell r="Q1847">
            <v>0</v>
          </cell>
        </row>
        <row r="1848">
          <cell r="C1848" t="str">
            <v>Dunstable</v>
          </cell>
          <cell r="D1848">
            <v>2009</v>
          </cell>
          <cell r="E1848">
            <v>3</v>
          </cell>
          <cell r="F1848">
            <v>3</v>
          </cell>
          <cell r="G1848" t="str">
            <v>Yes</v>
          </cell>
          <cell r="H1848">
            <v>194722.11</v>
          </cell>
          <cell r="I1848">
            <v>2120.19</v>
          </cell>
          <cell r="J1848">
            <v>0</v>
          </cell>
          <cell r="K1848">
            <v>192601.91999999998</v>
          </cell>
          <cell r="L1848"/>
          <cell r="M1848">
            <v>192601.91999999998</v>
          </cell>
          <cell r="N1848" t="str">
            <v>FORM SUBMIT</v>
          </cell>
          <cell r="O1848">
            <v>40009</v>
          </cell>
          <cell r="P1848"/>
          <cell r="Q1848">
            <v>192601.91999999998</v>
          </cell>
        </row>
        <row r="1849">
          <cell r="C1849" t="str">
            <v>Duxbury</v>
          </cell>
          <cell r="D1849">
            <v>2009</v>
          </cell>
          <cell r="E1849">
            <v>3</v>
          </cell>
          <cell r="F1849">
            <v>1</v>
          </cell>
          <cell r="G1849" t="str">
            <v>No</v>
          </cell>
          <cell r="H1849">
            <v>1211572.05</v>
          </cell>
          <cell r="I1849">
            <v>35228.5</v>
          </cell>
          <cell r="J1849">
            <v>221.92</v>
          </cell>
          <cell r="K1849">
            <v>1176121.6300000001</v>
          </cell>
          <cell r="L1849"/>
          <cell r="M1849">
            <v>1176121.6300000001</v>
          </cell>
          <cell r="N1849" t="str">
            <v>FORM SUBMIT</v>
          </cell>
          <cell r="O1849">
            <v>40036</v>
          </cell>
          <cell r="P1849"/>
          <cell r="Q1849">
            <v>1176343.55</v>
          </cell>
        </row>
        <row r="1850">
          <cell r="C1850" t="str">
            <v>East Bridgewater</v>
          </cell>
          <cell r="D1850">
            <v>2009</v>
          </cell>
          <cell r="E1850">
            <v>0</v>
          </cell>
          <cell r="F1850">
            <v>0</v>
          </cell>
          <cell r="G1850" t="str">
            <v>N/A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/>
          <cell r="M1850">
            <v>0</v>
          </cell>
          <cell r="N1850" t="str">
            <v>N/A</v>
          </cell>
          <cell r="O1850" t="str">
            <v/>
          </cell>
          <cell r="P1850"/>
          <cell r="Q1850">
            <v>0</v>
          </cell>
        </row>
        <row r="1851">
          <cell r="C1851" t="str">
            <v>East Brookfield</v>
          </cell>
          <cell r="D1851">
            <v>2009</v>
          </cell>
          <cell r="E1851">
            <v>0</v>
          </cell>
          <cell r="F1851">
            <v>0</v>
          </cell>
          <cell r="G1851" t="str">
            <v>N/A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/>
          <cell r="M1851">
            <v>0</v>
          </cell>
          <cell r="N1851" t="str">
            <v>N/A</v>
          </cell>
          <cell r="O1851" t="str">
            <v/>
          </cell>
          <cell r="P1851"/>
          <cell r="Q1851">
            <v>0</v>
          </cell>
        </row>
        <row r="1852">
          <cell r="C1852" t="str">
            <v>East Longmeadow</v>
          </cell>
          <cell r="D1852">
            <v>2009</v>
          </cell>
          <cell r="E1852">
            <v>1</v>
          </cell>
          <cell r="F1852">
            <v>1</v>
          </cell>
          <cell r="G1852" t="str">
            <v>Yes</v>
          </cell>
          <cell r="H1852">
            <v>201117.3</v>
          </cell>
          <cell r="I1852">
            <v>2231.17</v>
          </cell>
          <cell r="J1852">
            <v>407.98</v>
          </cell>
          <cell r="K1852">
            <v>198478.14999999997</v>
          </cell>
          <cell r="L1852"/>
          <cell r="M1852">
            <v>198478.14999999997</v>
          </cell>
          <cell r="N1852" t="str">
            <v>FORM SUBMIT</v>
          </cell>
          <cell r="O1852">
            <v>40058</v>
          </cell>
          <cell r="P1852"/>
          <cell r="Q1852">
            <v>198886.12999999998</v>
          </cell>
        </row>
        <row r="1853">
          <cell r="C1853" t="str">
            <v>Eastham</v>
          </cell>
          <cell r="D1853">
            <v>2009</v>
          </cell>
          <cell r="E1853">
            <v>3</v>
          </cell>
          <cell r="F1853">
            <v>3</v>
          </cell>
          <cell r="G1853" t="str">
            <v>Yes</v>
          </cell>
          <cell r="H1853">
            <v>462473</v>
          </cell>
          <cell r="I1853">
            <v>3294.96</v>
          </cell>
          <cell r="J1853">
            <v>32.03</v>
          </cell>
          <cell r="K1853">
            <v>459146.00999999995</v>
          </cell>
          <cell r="L1853"/>
          <cell r="M1853">
            <v>459146.00999999995</v>
          </cell>
          <cell r="N1853" t="str">
            <v>FORM SUBMIT</v>
          </cell>
          <cell r="O1853">
            <v>40018</v>
          </cell>
          <cell r="P1853"/>
          <cell r="Q1853">
            <v>459178.04</v>
          </cell>
        </row>
        <row r="1854">
          <cell r="C1854" t="str">
            <v>Easthampton</v>
          </cell>
          <cell r="D1854">
            <v>2009</v>
          </cell>
          <cell r="E1854">
            <v>3</v>
          </cell>
          <cell r="F1854">
            <v>3</v>
          </cell>
          <cell r="G1854" t="str">
            <v>Yes</v>
          </cell>
          <cell r="H1854">
            <v>287481.40999999997</v>
          </cell>
          <cell r="I1854">
            <v>3746.25</v>
          </cell>
          <cell r="J1854">
            <v>14.87</v>
          </cell>
          <cell r="K1854">
            <v>283720.28999999998</v>
          </cell>
          <cell r="L1854"/>
          <cell r="M1854">
            <v>283720.28999999998</v>
          </cell>
          <cell r="N1854" t="str">
            <v>FORM SUBMIT</v>
          </cell>
          <cell r="O1854">
            <v>40084</v>
          </cell>
          <cell r="P1854"/>
          <cell r="Q1854">
            <v>283735.15999999997</v>
          </cell>
        </row>
        <row r="1855">
          <cell r="C1855" t="str">
            <v>Easton</v>
          </cell>
          <cell r="D1855">
            <v>2009</v>
          </cell>
          <cell r="E1855">
            <v>3</v>
          </cell>
          <cell r="F1855">
            <v>3</v>
          </cell>
          <cell r="G1855" t="str">
            <v>Yes</v>
          </cell>
          <cell r="H1855">
            <v>880511.45</v>
          </cell>
          <cell r="I1855">
            <v>920.22</v>
          </cell>
          <cell r="J1855">
            <v>210.98</v>
          </cell>
          <cell r="K1855">
            <v>879380.25</v>
          </cell>
          <cell r="L1855"/>
          <cell r="M1855">
            <v>879380.25</v>
          </cell>
          <cell r="N1855" t="str">
            <v>FORM SUBMIT</v>
          </cell>
          <cell r="O1855">
            <v>40071</v>
          </cell>
          <cell r="P1855"/>
          <cell r="Q1855">
            <v>879591.23</v>
          </cell>
        </row>
        <row r="1856">
          <cell r="C1856" t="str">
            <v>Edgartown</v>
          </cell>
          <cell r="D1856">
            <v>2009</v>
          </cell>
          <cell r="E1856">
            <v>3</v>
          </cell>
          <cell r="F1856">
            <v>3</v>
          </cell>
          <cell r="G1856" t="str">
            <v>Yes</v>
          </cell>
          <cell r="H1856">
            <v>547601.55000000005</v>
          </cell>
          <cell r="I1856">
            <v>1664.98</v>
          </cell>
          <cell r="J1856">
            <v>2739.59</v>
          </cell>
          <cell r="K1856">
            <v>543196.9800000001</v>
          </cell>
          <cell r="L1856"/>
          <cell r="M1856">
            <v>543196.9800000001</v>
          </cell>
          <cell r="N1856" t="str">
            <v>FORM SUBMIT</v>
          </cell>
          <cell r="O1856">
            <v>40070</v>
          </cell>
          <cell r="P1856"/>
          <cell r="Q1856">
            <v>545936.57000000007</v>
          </cell>
        </row>
        <row r="1857">
          <cell r="C1857" t="str">
            <v>Egremont</v>
          </cell>
          <cell r="D1857">
            <v>2009</v>
          </cell>
          <cell r="E1857">
            <v>0</v>
          </cell>
          <cell r="F1857">
            <v>0</v>
          </cell>
          <cell r="G1857" t="str">
            <v>N/A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/>
          <cell r="M1857">
            <v>0</v>
          </cell>
          <cell r="N1857" t="str">
            <v>N/A</v>
          </cell>
          <cell r="O1857" t="str">
            <v/>
          </cell>
          <cell r="P1857"/>
          <cell r="Q1857">
            <v>0</v>
          </cell>
        </row>
        <row r="1858">
          <cell r="C1858" t="str">
            <v>Erving</v>
          </cell>
          <cell r="D1858">
            <v>2009</v>
          </cell>
          <cell r="E1858">
            <v>0</v>
          </cell>
          <cell r="F1858">
            <v>0</v>
          </cell>
          <cell r="G1858" t="str">
            <v>N/A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/>
          <cell r="M1858">
            <v>0</v>
          </cell>
          <cell r="N1858" t="str">
            <v>N/A</v>
          </cell>
          <cell r="O1858" t="str">
            <v/>
          </cell>
          <cell r="P1858"/>
          <cell r="Q1858">
            <v>0</v>
          </cell>
        </row>
        <row r="1859">
          <cell r="C1859" t="str">
            <v>Essex</v>
          </cell>
          <cell r="D1859">
            <v>2009</v>
          </cell>
          <cell r="E1859">
            <v>0.5</v>
          </cell>
          <cell r="F1859">
            <v>0.5</v>
          </cell>
          <cell r="G1859" t="str">
            <v>Yes</v>
          </cell>
          <cell r="H1859">
            <v>39365.760000000002</v>
          </cell>
          <cell r="I1859">
            <v>297.58999999999997</v>
          </cell>
          <cell r="J1859">
            <v>11.37</v>
          </cell>
          <cell r="K1859">
            <v>39056.800000000003</v>
          </cell>
          <cell r="L1859"/>
          <cell r="M1859">
            <v>39056.800000000003</v>
          </cell>
          <cell r="N1859" t="str">
            <v>FORM SUBMIT</v>
          </cell>
          <cell r="O1859">
            <v>40070</v>
          </cell>
          <cell r="P1859"/>
          <cell r="Q1859">
            <v>39068.170000000006</v>
          </cell>
        </row>
        <row r="1860">
          <cell r="C1860" t="str">
            <v>Everett</v>
          </cell>
          <cell r="D1860">
            <v>2009</v>
          </cell>
          <cell r="E1860">
            <v>0</v>
          </cell>
          <cell r="F1860">
            <v>0</v>
          </cell>
          <cell r="G1860" t="str">
            <v>N/A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/>
          <cell r="M1860">
            <v>0</v>
          </cell>
          <cell r="N1860" t="str">
            <v>N/A</v>
          </cell>
          <cell r="O1860" t="str">
            <v/>
          </cell>
          <cell r="P1860"/>
          <cell r="Q1860">
            <v>0</v>
          </cell>
        </row>
        <row r="1861">
          <cell r="C1861" t="str">
            <v>Fairhaven</v>
          </cell>
          <cell r="D1861">
            <v>2009</v>
          </cell>
          <cell r="E1861">
            <v>2</v>
          </cell>
          <cell r="F1861">
            <v>2</v>
          </cell>
          <cell r="G1861" t="str">
            <v>Yes</v>
          </cell>
          <cell r="H1861">
            <v>296711.46999999997</v>
          </cell>
          <cell r="I1861">
            <v>3990.72</v>
          </cell>
          <cell r="J1861">
            <v>262.43</v>
          </cell>
          <cell r="K1861">
            <v>292458.32</v>
          </cell>
          <cell r="L1861"/>
          <cell r="M1861">
            <v>292458.32</v>
          </cell>
          <cell r="N1861" t="str">
            <v>FORM SUBMIT</v>
          </cell>
          <cell r="O1861">
            <v>40030</v>
          </cell>
          <cell r="P1861"/>
          <cell r="Q1861">
            <v>292720.75</v>
          </cell>
        </row>
        <row r="1862">
          <cell r="C1862" t="str">
            <v>Fall River</v>
          </cell>
          <cell r="D1862">
            <v>2009</v>
          </cell>
          <cell r="E1862">
            <v>0</v>
          </cell>
          <cell r="F1862">
            <v>0</v>
          </cell>
          <cell r="G1862" t="str">
            <v>N/A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/>
          <cell r="M1862">
            <v>0</v>
          </cell>
          <cell r="N1862" t="str">
            <v>N/A</v>
          </cell>
          <cell r="O1862" t="str">
            <v/>
          </cell>
          <cell r="P1862"/>
          <cell r="Q1862">
            <v>0</v>
          </cell>
        </row>
        <row r="1863">
          <cell r="C1863" t="str">
            <v>Falmouth</v>
          </cell>
          <cell r="D1863">
            <v>2009</v>
          </cell>
          <cell r="E1863">
            <v>3</v>
          </cell>
          <cell r="F1863">
            <v>3</v>
          </cell>
          <cell r="G1863" t="str">
            <v>Yes</v>
          </cell>
          <cell r="H1863">
            <v>2126565</v>
          </cell>
          <cell r="I1863">
            <v>10662</v>
          </cell>
          <cell r="J1863">
            <v>73</v>
          </cell>
          <cell r="K1863">
            <v>2115830</v>
          </cell>
          <cell r="L1863"/>
          <cell r="M1863">
            <v>2115830</v>
          </cell>
          <cell r="N1863" t="str">
            <v>FORM SUBMIT</v>
          </cell>
          <cell r="O1863">
            <v>40053</v>
          </cell>
          <cell r="P1863"/>
          <cell r="Q1863">
            <v>2115903</v>
          </cell>
        </row>
        <row r="1864">
          <cell r="C1864" t="str">
            <v>Fitchburg</v>
          </cell>
          <cell r="D1864">
            <v>2009</v>
          </cell>
          <cell r="E1864">
            <v>0</v>
          </cell>
          <cell r="F1864">
            <v>0</v>
          </cell>
          <cell r="G1864" t="str">
            <v>N/A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/>
          <cell r="M1864">
            <v>0</v>
          </cell>
          <cell r="N1864" t="str">
            <v>N/A</v>
          </cell>
          <cell r="O1864" t="str">
            <v/>
          </cell>
          <cell r="P1864"/>
          <cell r="Q1864">
            <v>0</v>
          </cell>
        </row>
        <row r="1865">
          <cell r="C1865" t="str">
            <v>Florida</v>
          </cell>
          <cell r="D1865">
            <v>2009</v>
          </cell>
          <cell r="E1865">
            <v>0</v>
          </cell>
          <cell r="F1865">
            <v>0</v>
          </cell>
          <cell r="G1865" t="str">
            <v>N/A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/>
          <cell r="M1865">
            <v>0</v>
          </cell>
          <cell r="N1865" t="str">
            <v>N/A</v>
          </cell>
          <cell r="O1865" t="str">
            <v/>
          </cell>
          <cell r="P1865"/>
          <cell r="Q1865">
            <v>0</v>
          </cell>
        </row>
        <row r="1866">
          <cell r="C1866" t="str">
            <v>Foxborough</v>
          </cell>
          <cell r="D1866">
            <v>2009</v>
          </cell>
          <cell r="E1866">
            <v>0</v>
          </cell>
          <cell r="F1866">
            <v>0</v>
          </cell>
          <cell r="G1866" t="str">
            <v>N/A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/>
          <cell r="M1866">
            <v>0</v>
          </cell>
          <cell r="N1866" t="str">
            <v>N/A</v>
          </cell>
          <cell r="O1866" t="str">
            <v/>
          </cell>
          <cell r="P1866"/>
          <cell r="Q1866">
            <v>0</v>
          </cell>
        </row>
        <row r="1867">
          <cell r="C1867" t="str">
            <v>Framingham</v>
          </cell>
          <cell r="D1867">
            <v>2009</v>
          </cell>
          <cell r="E1867">
            <v>0</v>
          </cell>
          <cell r="F1867">
            <v>0</v>
          </cell>
          <cell r="G1867" t="str">
            <v>N/A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/>
          <cell r="M1867">
            <v>0</v>
          </cell>
          <cell r="N1867" t="str">
            <v>N/A</v>
          </cell>
          <cell r="O1867" t="str">
            <v/>
          </cell>
          <cell r="P1867"/>
          <cell r="Q1867">
            <v>0</v>
          </cell>
        </row>
        <row r="1868">
          <cell r="C1868" t="str">
            <v>Franklin</v>
          </cell>
          <cell r="D1868">
            <v>2009</v>
          </cell>
          <cell r="E1868">
            <v>0</v>
          </cell>
          <cell r="F1868">
            <v>0</v>
          </cell>
          <cell r="G1868" t="str">
            <v>N/A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/>
          <cell r="M1868">
            <v>0</v>
          </cell>
          <cell r="N1868" t="str">
            <v>N/A</v>
          </cell>
          <cell r="O1868" t="str">
            <v/>
          </cell>
          <cell r="P1868"/>
          <cell r="Q1868">
            <v>0</v>
          </cell>
        </row>
        <row r="1869">
          <cell r="C1869" t="str">
            <v>Freetown</v>
          </cell>
          <cell r="D1869">
            <v>2009</v>
          </cell>
          <cell r="E1869">
            <v>0</v>
          </cell>
          <cell r="F1869">
            <v>0</v>
          </cell>
          <cell r="G1869" t="str">
            <v>N/A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/>
          <cell r="M1869">
            <v>0</v>
          </cell>
          <cell r="N1869" t="str">
            <v>N/A</v>
          </cell>
          <cell r="O1869" t="str">
            <v/>
          </cell>
          <cell r="P1869"/>
          <cell r="Q1869">
            <v>0</v>
          </cell>
        </row>
        <row r="1870">
          <cell r="C1870" t="str">
            <v>Gardner</v>
          </cell>
          <cell r="D1870">
            <v>2009</v>
          </cell>
          <cell r="E1870">
            <v>0</v>
          </cell>
          <cell r="F1870">
            <v>0</v>
          </cell>
          <cell r="G1870" t="str">
            <v>N/A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/>
          <cell r="M1870">
            <v>0</v>
          </cell>
          <cell r="N1870" t="str">
            <v>N/A</v>
          </cell>
          <cell r="O1870" t="str">
            <v/>
          </cell>
          <cell r="P1870"/>
          <cell r="Q1870">
            <v>0</v>
          </cell>
        </row>
        <row r="1871">
          <cell r="C1871" t="str">
            <v>Aquinnah</v>
          </cell>
          <cell r="D1871">
            <v>2009</v>
          </cell>
          <cell r="E1871">
            <v>3</v>
          </cell>
          <cell r="F1871">
            <v>3</v>
          </cell>
          <cell r="G1871" t="str">
            <v>Yes</v>
          </cell>
          <cell r="H1871">
            <v>66606.149999999994</v>
          </cell>
          <cell r="I1871">
            <v>0</v>
          </cell>
          <cell r="J1871">
            <v>807.73</v>
          </cell>
          <cell r="K1871">
            <v>65798.42</v>
          </cell>
          <cell r="L1871"/>
          <cell r="M1871">
            <v>65798.42</v>
          </cell>
          <cell r="N1871" t="str">
            <v>FORM SUBMIT</v>
          </cell>
          <cell r="O1871">
            <v>40060</v>
          </cell>
          <cell r="P1871"/>
          <cell r="Q1871">
            <v>66606.149999999994</v>
          </cell>
        </row>
        <row r="1872">
          <cell r="C1872" t="str">
            <v>Georgetown</v>
          </cell>
          <cell r="D1872">
            <v>2009</v>
          </cell>
          <cell r="E1872">
            <v>3</v>
          </cell>
          <cell r="F1872">
            <v>3</v>
          </cell>
          <cell r="G1872" t="str">
            <v>Yes</v>
          </cell>
          <cell r="H1872">
            <v>287077.28999999998</v>
          </cell>
          <cell r="I1872">
            <v>1864.73</v>
          </cell>
          <cell r="J1872">
            <v>41.35</v>
          </cell>
          <cell r="K1872">
            <v>285171.21000000002</v>
          </cell>
          <cell r="L1872"/>
          <cell r="M1872">
            <v>285171.21000000002</v>
          </cell>
          <cell r="N1872" t="str">
            <v>FORM SUBMIT</v>
          </cell>
          <cell r="O1872">
            <v>40051</v>
          </cell>
          <cell r="P1872"/>
          <cell r="Q1872">
            <v>285212.56</v>
          </cell>
        </row>
        <row r="1873">
          <cell r="C1873" t="str">
            <v>Gill</v>
          </cell>
          <cell r="D1873">
            <v>2009</v>
          </cell>
          <cell r="E1873">
            <v>0</v>
          </cell>
          <cell r="F1873">
            <v>0</v>
          </cell>
          <cell r="G1873" t="str">
            <v>N/A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/>
          <cell r="M1873">
            <v>0</v>
          </cell>
          <cell r="N1873" t="str">
            <v>N/A</v>
          </cell>
          <cell r="O1873" t="str">
            <v/>
          </cell>
          <cell r="P1873"/>
          <cell r="Q1873">
            <v>0</v>
          </cell>
        </row>
        <row r="1874">
          <cell r="C1874" t="str">
            <v>Gloucester</v>
          </cell>
          <cell r="D1874">
            <v>2009</v>
          </cell>
          <cell r="E1874">
            <v>0</v>
          </cell>
          <cell r="F1874">
            <v>0</v>
          </cell>
          <cell r="G1874" t="str">
            <v>N/A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/>
          <cell r="M1874">
            <v>0</v>
          </cell>
          <cell r="N1874" t="str">
            <v>N/A</v>
          </cell>
          <cell r="O1874" t="str">
            <v/>
          </cell>
          <cell r="P1874"/>
          <cell r="Q1874">
            <v>0</v>
          </cell>
        </row>
        <row r="1875">
          <cell r="C1875" t="str">
            <v>Goshen</v>
          </cell>
          <cell r="D1875">
            <v>2009</v>
          </cell>
          <cell r="E1875">
            <v>3</v>
          </cell>
          <cell r="F1875">
            <v>3</v>
          </cell>
          <cell r="G1875" t="str">
            <v>Yes</v>
          </cell>
          <cell r="H1875">
            <v>50977.23</v>
          </cell>
          <cell r="I1875">
            <v>1479.44</v>
          </cell>
          <cell r="J1875">
            <v>0</v>
          </cell>
          <cell r="K1875">
            <v>49497.79</v>
          </cell>
          <cell r="L1875"/>
          <cell r="M1875">
            <v>49497.79</v>
          </cell>
          <cell r="N1875" t="str">
            <v>FORM SUBMIT</v>
          </cell>
          <cell r="O1875">
            <v>40065</v>
          </cell>
          <cell r="P1875"/>
          <cell r="Q1875">
            <v>49497.79</v>
          </cell>
        </row>
        <row r="1876">
          <cell r="C1876" t="str">
            <v>Gosnold</v>
          </cell>
          <cell r="D1876">
            <v>2009</v>
          </cell>
          <cell r="E1876">
            <v>0</v>
          </cell>
          <cell r="F1876">
            <v>0</v>
          </cell>
          <cell r="G1876" t="str">
            <v>N/A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/>
          <cell r="M1876">
            <v>0</v>
          </cell>
          <cell r="N1876" t="str">
            <v>N/A</v>
          </cell>
          <cell r="O1876" t="str">
            <v/>
          </cell>
          <cell r="P1876"/>
          <cell r="Q1876">
            <v>0</v>
          </cell>
        </row>
        <row r="1877">
          <cell r="C1877" t="str">
            <v>Grafton</v>
          </cell>
          <cell r="D1877">
            <v>2009</v>
          </cell>
          <cell r="E1877">
            <v>1.5</v>
          </cell>
          <cell r="F1877">
            <v>1.5</v>
          </cell>
          <cell r="G1877" t="str">
            <v>Yes</v>
          </cell>
          <cell r="H1877">
            <v>267276.89</v>
          </cell>
          <cell r="I1877">
            <v>2931.43</v>
          </cell>
          <cell r="J1877">
            <v>365.37</v>
          </cell>
          <cell r="K1877">
            <v>263980.09000000003</v>
          </cell>
          <cell r="L1877"/>
          <cell r="M1877">
            <v>263980.09000000003</v>
          </cell>
          <cell r="N1877" t="str">
            <v>FORM SUBMIT</v>
          </cell>
          <cell r="O1877">
            <v>40050</v>
          </cell>
          <cell r="P1877"/>
          <cell r="Q1877">
            <v>264345.46000000002</v>
          </cell>
        </row>
        <row r="1878">
          <cell r="C1878" t="str">
            <v>Granby</v>
          </cell>
          <cell r="D1878">
            <v>2009</v>
          </cell>
          <cell r="E1878">
            <v>0</v>
          </cell>
          <cell r="F1878">
            <v>0</v>
          </cell>
          <cell r="G1878" t="str">
            <v>N/A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/>
          <cell r="M1878">
            <v>0</v>
          </cell>
          <cell r="N1878" t="str">
            <v>N/A</v>
          </cell>
          <cell r="O1878" t="str">
            <v/>
          </cell>
          <cell r="P1878"/>
          <cell r="Q1878">
            <v>0</v>
          </cell>
        </row>
        <row r="1879">
          <cell r="C1879" t="str">
            <v>Granville</v>
          </cell>
          <cell r="D1879">
            <v>2009</v>
          </cell>
          <cell r="E1879">
            <v>1.5</v>
          </cell>
          <cell r="F1879">
            <v>1.5</v>
          </cell>
          <cell r="G1879" t="str">
            <v>Yes</v>
          </cell>
          <cell r="H1879">
            <v>18138.16</v>
          </cell>
          <cell r="I1879">
            <v>254.31</v>
          </cell>
          <cell r="J1879">
            <v>0</v>
          </cell>
          <cell r="K1879">
            <v>17883.849999999999</v>
          </cell>
          <cell r="L1879"/>
          <cell r="M1879">
            <v>17883.849999999999</v>
          </cell>
          <cell r="N1879" t="str">
            <v>FORM SUBMIT</v>
          </cell>
          <cell r="O1879">
            <v>40084</v>
          </cell>
          <cell r="P1879"/>
          <cell r="Q1879">
            <v>17883.849999999999</v>
          </cell>
        </row>
        <row r="1880">
          <cell r="C1880" t="str">
            <v>Great Barrington</v>
          </cell>
          <cell r="D1880">
            <v>2009</v>
          </cell>
          <cell r="E1880">
            <v>0</v>
          </cell>
          <cell r="F1880">
            <v>0</v>
          </cell>
          <cell r="G1880" t="str">
            <v>N/A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/>
          <cell r="M1880">
            <v>0</v>
          </cell>
          <cell r="N1880" t="str">
            <v>N/A</v>
          </cell>
          <cell r="O1880" t="str">
            <v/>
          </cell>
          <cell r="P1880"/>
          <cell r="Q1880">
            <v>0</v>
          </cell>
        </row>
        <row r="1881">
          <cell r="C1881" t="str">
            <v>Greenfield</v>
          </cell>
          <cell r="D1881">
            <v>2009</v>
          </cell>
          <cell r="E1881">
            <v>0</v>
          </cell>
          <cell r="F1881">
            <v>0</v>
          </cell>
          <cell r="G1881" t="str">
            <v>N/A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/>
          <cell r="M1881">
            <v>0</v>
          </cell>
          <cell r="N1881" t="str">
            <v>N/A</v>
          </cell>
          <cell r="O1881" t="str">
            <v/>
          </cell>
          <cell r="P1881"/>
          <cell r="Q1881">
            <v>0</v>
          </cell>
        </row>
        <row r="1882">
          <cell r="C1882" t="str">
            <v>Groton</v>
          </cell>
          <cell r="D1882">
            <v>2009</v>
          </cell>
          <cell r="E1882">
            <v>3</v>
          </cell>
          <cell r="F1882">
            <v>3</v>
          </cell>
          <cell r="G1882" t="str">
            <v>Yes</v>
          </cell>
          <cell r="H1882">
            <v>529273.32999999996</v>
          </cell>
          <cell r="I1882">
            <v>9356.56</v>
          </cell>
          <cell r="J1882">
            <v>540.25</v>
          </cell>
          <cell r="K1882">
            <v>519376.51999999996</v>
          </cell>
          <cell r="L1882"/>
          <cell r="M1882">
            <v>519376.51999999996</v>
          </cell>
          <cell r="N1882" t="str">
            <v>FORM SUBMIT</v>
          </cell>
          <cell r="O1882">
            <v>40049</v>
          </cell>
          <cell r="P1882"/>
          <cell r="Q1882">
            <v>519916.76999999996</v>
          </cell>
        </row>
        <row r="1883">
          <cell r="C1883" t="str">
            <v>Groveland</v>
          </cell>
          <cell r="D1883">
            <v>2009</v>
          </cell>
          <cell r="E1883">
            <v>3</v>
          </cell>
          <cell r="F1883">
            <v>3</v>
          </cell>
          <cell r="G1883" t="str">
            <v>Yes</v>
          </cell>
          <cell r="H1883">
            <v>211062.48</v>
          </cell>
          <cell r="I1883">
            <v>1181.58</v>
          </cell>
          <cell r="J1883">
            <v>0</v>
          </cell>
          <cell r="K1883">
            <v>209880.90000000002</v>
          </cell>
          <cell r="L1883"/>
          <cell r="M1883">
            <v>209880.90000000002</v>
          </cell>
          <cell r="N1883" t="str">
            <v>FORM SUBMIT</v>
          </cell>
          <cell r="O1883">
            <v>40058</v>
          </cell>
          <cell r="P1883"/>
          <cell r="Q1883">
            <v>209880.90000000002</v>
          </cell>
        </row>
        <row r="1884">
          <cell r="C1884" t="str">
            <v>Hadley</v>
          </cell>
          <cell r="D1884">
            <v>2009</v>
          </cell>
          <cell r="E1884">
            <v>3</v>
          </cell>
          <cell r="F1884">
            <v>3</v>
          </cell>
          <cell r="G1884" t="str">
            <v>Yes</v>
          </cell>
          <cell r="H1884">
            <v>191499.02</v>
          </cell>
          <cell r="I1884">
            <v>1096.03</v>
          </cell>
          <cell r="J1884">
            <v>0</v>
          </cell>
          <cell r="K1884">
            <v>190402.99</v>
          </cell>
          <cell r="L1884"/>
          <cell r="M1884">
            <v>190402.99</v>
          </cell>
          <cell r="N1884" t="str">
            <v>FORM SUBMIT</v>
          </cell>
          <cell r="O1884">
            <v>40035</v>
          </cell>
          <cell r="P1884"/>
          <cell r="Q1884">
            <v>190402.99</v>
          </cell>
        </row>
        <row r="1885">
          <cell r="C1885" t="str">
            <v>Halifax</v>
          </cell>
          <cell r="D1885">
            <v>2009</v>
          </cell>
          <cell r="E1885">
            <v>0</v>
          </cell>
          <cell r="F1885">
            <v>0</v>
          </cell>
          <cell r="G1885" t="str">
            <v>N/A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/>
          <cell r="M1885">
            <v>0</v>
          </cell>
          <cell r="N1885" t="str">
            <v>N/A</v>
          </cell>
          <cell r="O1885" t="str">
            <v/>
          </cell>
          <cell r="P1885"/>
          <cell r="Q1885">
            <v>0</v>
          </cell>
        </row>
        <row r="1886">
          <cell r="C1886" t="str">
            <v>Hamilton</v>
          </cell>
          <cell r="D1886">
            <v>2009</v>
          </cell>
          <cell r="E1886">
            <v>2</v>
          </cell>
          <cell r="F1886">
            <v>2</v>
          </cell>
          <cell r="G1886" t="str">
            <v>Yes</v>
          </cell>
          <cell r="H1886">
            <v>355912.24</v>
          </cell>
          <cell r="I1886">
            <v>4102.9799999999996</v>
          </cell>
          <cell r="J1886">
            <v>0</v>
          </cell>
          <cell r="K1886">
            <v>351809.26</v>
          </cell>
          <cell r="L1886"/>
          <cell r="M1886">
            <v>351809.26</v>
          </cell>
          <cell r="N1886" t="str">
            <v>FORM SUBMIT</v>
          </cell>
          <cell r="O1886">
            <v>40072</v>
          </cell>
          <cell r="P1886"/>
          <cell r="Q1886">
            <v>351809.26</v>
          </cell>
        </row>
        <row r="1887">
          <cell r="C1887" t="str">
            <v>Hampden</v>
          </cell>
          <cell r="D1887">
            <v>2009</v>
          </cell>
          <cell r="E1887">
            <v>1</v>
          </cell>
          <cell r="F1887">
            <v>1</v>
          </cell>
          <cell r="G1887" t="str">
            <v>Yes</v>
          </cell>
          <cell r="H1887">
            <v>51469.79</v>
          </cell>
          <cell r="I1887">
            <v>492.74</v>
          </cell>
          <cell r="J1887">
            <v>0</v>
          </cell>
          <cell r="K1887">
            <v>50977.05</v>
          </cell>
          <cell r="L1887"/>
          <cell r="M1887">
            <v>50977.05</v>
          </cell>
          <cell r="N1887" t="str">
            <v>FORM SUBMIT</v>
          </cell>
          <cell r="O1887">
            <v>40074</v>
          </cell>
          <cell r="P1887"/>
          <cell r="Q1887">
            <v>50977.05</v>
          </cell>
        </row>
        <row r="1888">
          <cell r="C1888" t="str">
            <v>Hancock</v>
          </cell>
          <cell r="D1888">
            <v>2009</v>
          </cell>
          <cell r="E1888">
            <v>0</v>
          </cell>
          <cell r="F1888">
            <v>0</v>
          </cell>
          <cell r="G1888" t="str">
            <v>N/A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/>
          <cell r="M1888">
            <v>0</v>
          </cell>
          <cell r="N1888" t="str">
            <v>N/A</v>
          </cell>
          <cell r="O1888" t="str">
            <v/>
          </cell>
          <cell r="P1888"/>
          <cell r="Q1888">
            <v>0</v>
          </cell>
        </row>
        <row r="1889">
          <cell r="C1889" t="str">
            <v>Hanover</v>
          </cell>
          <cell r="D1889">
            <v>2009</v>
          </cell>
          <cell r="E1889">
            <v>3</v>
          </cell>
          <cell r="F1889">
            <v>3</v>
          </cell>
          <cell r="G1889" t="str">
            <v>Yes</v>
          </cell>
          <cell r="H1889">
            <v>696398.47</v>
          </cell>
          <cell r="I1889">
            <v>17305.919999999998</v>
          </cell>
          <cell r="J1889">
            <v>150.09</v>
          </cell>
          <cell r="K1889">
            <v>678942.46</v>
          </cell>
          <cell r="L1889"/>
          <cell r="M1889">
            <v>678942.46</v>
          </cell>
          <cell r="N1889" t="str">
            <v>FORM SUBMIT</v>
          </cell>
          <cell r="O1889">
            <v>40059</v>
          </cell>
          <cell r="P1889"/>
          <cell r="Q1889">
            <v>679092.54999999993</v>
          </cell>
        </row>
        <row r="1890">
          <cell r="C1890" t="str">
            <v>Hanson</v>
          </cell>
          <cell r="D1890">
            <v>2009</v>
          </cell>
          <cell r="E1890">
            <v>1.5</v>
          </cell>
          <cell r="F1890">
            <v>1.5</v>
          </cell>
          <cell r="G1890" t="str">
            <v>Yes</v>
          </cell>
          <cell r="H1890">
            <v>145787.47</v>
          </cell>
          <cell r="I1890">
            <v>3276.98</v>
          </cell>
          <cell r="J1890">
            <v>0</v>
          </cell>
          <cell r="K1890">
            <v>142510.49</v>
          </cell>
          <cell r="L1890"/>
          <cell r="M1890">
            <v>142510.49</v>
          </cell>
          <cell r="N1890" t="str">
            <v>FORM SUBMIT</v>
          </cell>
          <cell r="O1890">
            <v>40056</v>
          </cell>
          <cell r="P1890"/>
          <cell r="Q1890">
            <v>142510.49</v>
          </cell>
        </row>
        <row r="1891">
          <cell r="C1891" t="str">
            <v>Hardwick</v>
          </cell>
          <cell r="D1891">
            <v>2009</v>
          </cell>
          <cell r="E1891">
            <v>0</v>
          </cell>
          <cell r="F1891">
            <v>0</v>
          </cell>
          <cell r="G1891" t="str">
            <v>N/A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/>
          <cell r="M1891">
            <v>0</v>
          </cell>
          <cell r="N1891" t="str">
            <v>N/A</v>
          </cell>
          <cell r="O1891" t="str">
            <v/>
          </cell>
          <cell r="P1891"/>
          <cell r="Q1891">
            <v>0</v>
          </cell>
        </row>
        <row r="1892">
          <cell r="C1892" t="str">
            <v>Harvard</v>
          </cell>
          <cell r="D1892">
            <v>2009</v>
          </cell>
          <cell r="E1892">
            <v>1.1000000000000001</v>
          </cell>
          <cell r="F1892">
            <v>1.1000000000000001</v>
          </cell>
          <cell r="G1892" t="str">
            <v>Yes</v>
          </cell>
          <cell r="H1892">
            <v>172671.97</v>
          </cell>
          <cell r="I1892">
            <v>326.45</v>
          </cell>
          <cell r="J1892">
            <v>36.43</v>
          </cell>
          <cell r="K1892">
            <v>172309.09</v>
          </cell>
          <cell r="L1892"/>
          <cell r="M1892">
            <v>172309.09</v>
          </cell>
          <cell r="N1892" t="str">
            <v>FORM SUBMIT</v>
          </cell>
          <cell r="O1892">
            <v>40060</v>
          </cell>
          <cell r="P1892"/>
          <cell r="Q1892">
            <v>172345.52</v>
          </cell>
        </row>
        <row r="1893">
          <cell r="C1893" t="str">
            <v>Harwich</v>
          </cell>
          <cell r="D1893">
            <v>2009</v>
          </cell>
          <cell r="E1893">
            <v>3</v>
          </cell>
          <cell r="F1893">
            <v>3</v>
          </cell>
          <cell r="G1893" t="str">
            <v>Yes</v>
          </cell>
          <cell r="H1893">
            <v>971076.03</v>
          </cell>
          <cell r="I1893">
            <v>8500.1200000000008</v>
          </cell>
          <cell r="J1893">
            <v>13.2</v>
          </cell>
          <cell r="K1893">
            <v>962562.71000000008</v>
          </cell>
          <cell r="L1893"/>
          <cell r="M1893">
            <v>962562.71000000008</v>
          </cell>
          <cell r="N1893" t="str">
            <v>FORM SUBMIT</v>
          </cell>
          <cell r="O1893">
            <v>40059</v>
          </cell>
          <cell r="P1893"/>
          <cell r="Q1893">
            <v>962575.91</v>
          </cell>
        </row>
        <row r="1894">
          <cell r="C1894" t="str">
            <v>Hatfield</v>
          </cell>
          <cell r="D1894">
            <v>2009</v>
          </cell>
          <cell r="E1894">
            <v>3</v>
          </cell>
          <cell r="F1894">
            <v>3</v>
          </cell>
          <cell r="G1894" t="str">
            <v>Yes</v>
          </cell>
          <cell r="H1894">
            <v>108936.38</v>
          </cell>
          <cell r="I1894">
            <v>1338.49</v>
          </cell>
          <cell r="J1894">
            <v>0</v>
          </cell>
          <cell r="K1894">
            <v>107597.89</v>
          </cell>
          <cell r="L1894"/>
          <cell r="M1894">
            <v>107597.89</v>
          </cell>
          <cell r="N1894" t="str">
            <v>FORM SUBMIT</v>
          </cell>
          <cell r="O1894">
            <v>40065</v>
          </cell>
          <cell r="P1894"/>
          <cell r="Q1894">
            <v>107597.89</v>
          </cell>
        </row>
        <row r="1895">
          <cell r="C1895" t="str">
            <v>Haverhill</v>
          </cell>
          <cell r="D1895">
            <v>2009</v>
          </cell>
          <cell r="E1895">
            <v>0</v>
          </cell>
          <cell r="F1895">
            <v>0</v>
          </cell>
          <cell r="G1895" t="str">
            <v>N/A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/>
          <cell r="M1895">
            <v>0</v>
          </cell>
          <cell r="N1895" t="str">
            <v>N/A</v>
          </cell>
          <cell r="O1895" t="str">
            <v/>
          </cell>
          <cell r="P1895"/>
          <cell r="Q1895">
            <v>0</v>
          </cell>
        </row>
        <row r="1896">
          <cell r="C1896" t="str">
            <v>Hawley</v>
          </cell>
          <cell r="D1896">
            <v>2009</v>
          </cell>
          <cell r="E1896">
            <v>0</v>
          </cell>
          <cell r="F1896">
            <v>0</v>
          </cell>
          <cell r="G1896" t="str">
            <v>N/A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/>
          <cell r="M1896">
            <v>0</v>
          </cell>
          <cell r="N1896" t="str">
            <v>N/A</v>
          </cell>
          <cell r="O1896" t="str">
            <v/>
          </cell>
          <cell r="P1896"/>
          <cell r="Q1896">
            <v>0</v>
          </cell>
        </row>
        <row r="1897">
          <cell r="C1897" t="str">
            <v>Heath</v>
          </cell>
          <cell r="D1897">
            <v>2009</v>
          </cell>
          <cell r="E1897">
            <v>0</v>
          </cell>
          <cell r="F1897">
            <v>0</v>
          </cell>
          <cell r="G1897" t="str">
            <v>N/A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/>
          <cell r="M1897">
            <v>0</v>
          </cell>
          <cell r="N1897" t="str">
            <v>N/A</v>
          </cell>
          <cell r="O1897" t="str">
            <v/>
          </cell>
          <cell r="P1897"/>
          <cell r="Q1897">
            <v>0</v>
          </cell>
        </row>
        <row r="1898">
          <cell r="C1898" t="str">
            <v>Hingham</v>
          </cell>
          <cell r="D1898">
            <v>2009</v>
          </cell>
          <cell r="E1898">
            <v>1.5</v>
          </cell>
          <cell r="F1898">
            <v>1.5</v>
          </cell>
          <cell r="G1898" t="str">
            <v>Yes</v>
          </cell>
          <cell r="H1898">
            <v>706341.5</v>
          </cell>
          <cell r="I1898">
            <v>17077.84</v>
          </cell>
          <cell r="J1898">
            <v>3294.38</v>
          </cell>
          <cell r="K1898">
            <v>685969.28</v>
          </cell>
          <cell r="L1898"/>
          <cell r="M1898">
            <v>685969.28</v>
          </cell>
          <cell r="N1898" t="str">
            <v>FORM SUBMIT</v>
          </cell>
          <cell r="O1898">
            <v>40071</v>
          </cell>
          <cell r="P1898"/>
          <cell r="Q1898">
            <v>689263.66</v>
          </cell>
        </row>
        <row r="1899">
          <cell r="C1899" t="str">
            <v>Hinsdale</v>
          </cell>
          <cell r="D1899">
            <v>2009</v>
          </cell>
          <cell r="E1899">
            <v>0</v>
          </cell>
          <cell r="F1899">
            <v>0</v>
          </cell>
          <cell r="G1899" t="str">
            <v>N/A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/>
          <cell r="M1899">
            <v>0</v>
          </cell>
          <cell r="N1899" t="str">
            <v>N/A</v>
          </cell>
          <cell r="O1899" t="str">
            <v/>
          </cell>
          <cell r="P1899"/>
          <cell r="Q1899">
            <v>0</v>
          </cell>
        </row>
        <row r="1900">
          <cell r="C1900" t="str">
            <v>Holbrook</v>
          </cell>
          <cell r="D1900">
            <v>2009</v>
          </cell>
          <cell r="E1900">
            <v>0</v>
          </cell>
          <cell r="F1900">
            <v>0</v>
          </cell>
          <cell r="G1900" t="str">
            <v>N/A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/>
          <cell r="M1900">
            <v>0</v>
          </cell>
          <cell r="N1900" t="str">
            <v>N/A</v>
          </cell>
          <cell r="O1900" t="str">
            <v/>
          </cell>
          <cell r="P1900"/>
          <cell r="Q1900">
            <v>0</v>
          </cell>
        </row>
        <row r="1901">
          <cell r="C1901" t="str">
            <v>Holden</v>
          </cell>
          <cell r="D1901">
            <v>2009</v>
          </cell>
          <cell r="E1901">
            <v>0</v>
          </cell>
          <cell r="F1901">
            <v>0</v>
          </cell>
          <cell r="G1901" t="str">
            <v>N/A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/>
          <cell r="M1901">
            <v>0</v>
          </cell>
          <cell r="N1901" t="str">
            <v>N/A</v>
          </cell>
          <cell r="O1901" t="str">
            <v/>
          </cell>
          <cell r="P1901"/>
          <cell r="Q1901">
            <v>0</v>
          </cell>
        </row>
        <row r="1902">
          <cell r="C1902" t="str">
            <v>Holland</v>
          </cell>
          <cell r="D1902">
            <v>2009</v>
          </cell>
          <cell r="E1902">
            <v>0</v>
          </cell>
          <cell r="F1902">
            <v>0</v>
          </cell>
          <cell r="G1902" t="str">
            <v>N/A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/>
          <cell r="M1902">
            <v>0</v>
          </cell>
          <cell r="N1902" t="str">
            <v>N/A</v>
          </cell>
          <cell r="O1902" t="str">
            <v/>
          </cell>
          <cell r="P1902"/>
          <cell r="Q1902">
            <v>0</v>
          </cell>
        </row>
        <row r="1903">
          <cell r="C1903" t="str">
            <v>Holliston</v>
          </cell>
          <cell r="D1903">
            <v>2009</v>
          </cell>
          <cell r="E1903">
            <v>1.5</v>
          </cell>
          <cell r="F1903">
            <v>1.5</v>
          </cell>
          <cell r="G1903" t="str">
            <v>Yes</v>
          </cell>
          <cell r="H1903">
            <v>355955.07</v>
          </cell>
          <cell r="I1903">
            <v>2489.63</v>
          </cell>
          <cell r="J1903">
            <v>0</v>
          </cell>
          <cell r="K1903">
            <v>353465.44</v>
          </cell>
          <cell r="L1903"/>
          <cell r="M1903">
            <v>353465.44</v>
          </cell>
          <cell r="N1903" t="str">
            <v>FORM SUBMIT</v>
          </cell>
          <cell r="O1903">
            <v>40070</v>
          </cell>
          <cell r="P1903"/>
          <cell r="Q1903">
            <v>353465.44</v>
          </cell>
        </row>
        <row r="1904">
          <cell r="C1904" t="str">
            <v>Holyoke</v>
          </cell>
          <cell r="D1904">
            <v>2009</v>
          </cell>
          <cell r="E1904">
            <v>0</v>
          </cell>
          <cell r="F1904">
            <v>0</v>
          </cell>
          <cell r="G1904" t="str">
            <v>N/A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/>
          <cell r="M1904">
            <v>0</v>
          </cell>
          <cell r="N1904" t="str">
            <v>N/A</v>
          </cell>
          <cell r="O1904" t="str">
            <v/>
          </cell>
          <cell r="P1904"/>
          <cell r="Q1904">
            <v>0</v>
          </cell>
        </row>
        <row r="1905">
          <cell r="C1905" t="str">
            <v>Hopedale</v>
          </cell>
          <cell r="D1905">
            <v>2009</v>
          </cell>
          <cell r="E1905">
            <v>0</v>
          </cell>
          <cell r="F1905">
            <v>0</v>
          </cell>
          <cell r="G1905" t="str">
            <v>N/A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/>
          <cell r="M1905">
            <v>0</v>
          </cell>
          <cell r="N1905" t="str">
            <v>N/A</v>
          </cell>
          <cell r="O1905" t="str">
            <v/>
          </cell>
          <cell r="P1905"/>
          <cell r="Q1905">
            <v>0</v>
          </cell>
        </row>
        <row r="1906">
          <cell r="C1906" t="str">
            <v>Hopkinton</v>
          </cell>
          <cell r="D1906">
            <v>2009</v>
          </cell>
          <cell r="E1906">
            <v>2</v>
          </cell>
          <cell r="F1906">
            <v>2</v>
          </cell>
          <cell r="G1906" t="str">
            <v>Yes</v>
          </cell>
          <cell r="H1906">
            <v>690710.45</v>
          </cell>
          <cell r="I1906">
            <v>10782.77</v>
          </cell>
          <cell r="J1906">
            <v>0</v>
          </cell>
          <cell r="K1906">
            <v>679927.67999999993</v>
          </cell>
          <cell r="L1906"/>
          <cell r="M1906">
            <v>679927.67999999993</v>
          </cell>
          <cell r="N1906" t="str">
            <v>FORM SUBMIT</v>
          </cell>
          <cell r="O1906">
            <v>40058</v>
          </cell>
          <cell r="P1906"/>
          <cell r="Q1906">
            <v>679927.67999999993</v>
          </cell>
        </row>
        <row r="1907">
          <cell r="C1907" t="str">
            <v>Hubbardston</v>
          </cell>
          <cell r="D1907">
            <v>2009</v>
          </cell>
          <cell r="E1907">
            <v>1.5</v>
          </cell>
          <cell r="F1907">
            <v>1.5</v>
          </cell>
          <cell r="G1907" t="str">
            <v>Yes</v>
          </cell>
          <cell r="H1907">
            <v>47812.74</v>
          </cell>
          <cell r="I1907">
            <v>240.66</v>
          </cell>
          <cell r="J1907">
            <v>1239.58</v>
          </cell>
          <cell r="K1907">
            <v>46332.499999999993</v>
          </cell>
          <cell r="L1907"/>
          <cell r="M1907">
            <v>46332.499999999993</v>
          </cell>
          <cell r="N1907" t="str">
            <v>FORM SUBMIT</v>
          </cell>
          <cell r="O1907">
            <v>40057</v>
          </cell>
          <cell r="P1907"/>
          <cell r="Q1907">
            <v>47572.079999999994</v>
          </cell>
        </row>
        <row r="1908">
          <cell r="C1908" t="str">
            <v>Hudson</v>
          </cell>
          <cell r="D1908">
            <v>2009</v>
          </cell>
          <cell r="E1908">
            <v>1</v>
          </cell>
          <cell r="F1908">
            <v>1</v>
          </cell>
          <cell r="G1908" t="str">
            <v>Yes</v>
          </cell>
          <cell r="H1908">
            <v>327325.15999999997</v>
          </cell>
          <cell r="I1908">
            <v>1363.32</v>
          </cell>
          <cell r="J1908">
            <v>284.31</v>
          </cell>
          <cell r="K1908">
            <v>325677.52999999997</v>
          </cell>
          <cell r="L1908"/>
          <cell r="M1908">
            <v>325677.52999999997</v>
          </cell>
          <cell r="N1908" t="str">
            <v>FORM SUBMIT</v>
          </cell>
          <cell r="O1908">
            <v>40064</v>
          </cell>
          <cell r="P1908"/>
          <cell r="Q1908">
            <v>325961.83999999997</v>
          </cell>
        </row>
        <row r="1909">
          <cell r="C1909" t="str">
            <v>Hull</v>
          </cell>
          <cell r="D1909">
            <v>2009</v>
          </cell>
          <cell r="E1909">
            <v>0</v>
          </cell>
          <cell r="F1909">
            <v>0</v>
          </cell>
          <cell r="G1909" t="str">
            <v>N/A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/>
          <cell r="M1909">
            <v>0</v>
          </cell>
          <cell r="N1909" t="str">
            <v>N/A</v>
          </cell>
          <cell r="O1909" t="str">
            <v/>
          </cell>
          <cell r="P1909"/>
          <cell r="Q1909">
            <v>0</v>
          </cell>
        </row>
        <row r="1910">
          <cell r="C1910" t="str">
            <v>Huntington</v>
          </cell>
          <cell r="D1910">
            <v>2009</v>
          </cell>
          <cell r="E1910">
            <v>0</v>
          </cell>
          <cell r="F1910">
            <v>0</v>
          </cell>
          <cell r="G1910" t="str">
            <v>N/A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/>
          <cell r="M1910">
            <v>0</v>
          </cell>
          <cell r="N1910" t="str">
            <v>N/A</v>
          </cell>
          <cell r="O1910" t="str">
            <v/>
          </cell>
          <cell r="P1910"/>
          <cell r="Q1910">
            <v>0</v>
          </cell>
        </row>
        <row r="1911">
          <cell r="C1911" t="str">
            <v>Ipswich</v>
          </cell>
          <cell r="D1911">
            <v>2009</v>
          </cell>
          <cell r="E1911">
            <v>0</v>
          </cell>
          <cell r="F1911">
            <v>0</v>
          </cell>
          <cell r="G1911" t="str">
            <v>N/A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/>
          <cell r="M1911">
            <v>0</v>
          </cell>
          <cell r="N1911" t="str">
            <v>N/A</v>
          </cell>
          <cell r="O1911" t="str">
            <v/>
          </cell>
          <cell r="P1911"/>
          <cell r="Q1911">
            <v>0</v>
          </cell>
        </row>
        <row r="1912">
          <cell r="C1912" t="str">
            <v>Kingston</v>
          </cell>
          <cell r="D1912">
            <v>2009</v>
          </cell>
          <cell r="E1912">
            <v>3</v>
          </cell>
          <cell r="F1912">
            <v>1</v>
          </cell>
          <cell r="G1912" t="str">
            <v>No</v>
          </cell>
          <cell r="H1912">
            <v>533754</v>
          </cell>
          <cell r="I1912">
            <v>11726</v>
          </cell>
          <cell r="J1912">
            <v>13986</v>
          </cell>
          <cell r="K1912">
            <v>508042</v>
          </cell>
          <cell r="L1912"/>
          <cell r="M1912">
            <v>508042</v>
          </cell>
          <cell r="N1912" t="str">
            <v>FORM SUBMIT</v>
          </cell>
          <cell r="O1912">
            <v>40036</v>
          </cell>
          <cell r="P1912"/>
          <cell r="Q1912">
            <v>522028</v>
          </cell>
        </row>
        <row r="1913">
          <cell r="C1913" t="str">
            <v>Lakeville</v>
          </cell>
          <cell r="D1913">
            <v>2009</v>
          </cell>
          <cell r="E1913">
            <v>0</v>
          </cell>
          <cell r="F1913">
            <v>0</v>
          </cell>
          <cell r="G1913" t="str">
            <v>N/A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/>
          <cell r="M1913">
            <v>0</v>
          </cell>
          <cell r="N1913" t="str">
            <v>N/A</v>
          </cell>
          <cell r="O1913" t="str">
            <v/>
          </cell>
          <cell r="P1913"/>
          <cell r="Q1913">
            <v>0</v>
          </cell>
        </row>
        <row r="1914">
          <cell r="C1914" t="str">
            <v>Lancaster</v>
          </cell>
          <cell r="D1914">
            <v>2009</v>
          </cell>
          <cell r="E1914">
            <v>0</v>
          </cell>
          <cell r="F1914">
            <v>0</v>
          </cell>
          <cell r="G1914" t="str">
            <v>N/A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/>
          <cell r="M1914">
            <v>0</v>
          </cell>
          <cell r="N1914" t="str">
            <v>N/A</v>
          </cell>
          <cell r="O1914" t="str">
            <v/>
          </cell>
          <cell r="P1914"/>
          <cell r="Q1914">
            <v>0</v>
          </cell>
        </row>
        <row r="1915">
          <cell r="C1915" t="str">
            <v>Lanesborough</v>
          </cell>
          <cell r="D1915">
            <v>2009</v>
          </cell>
          <cell r="E1915">
            <v>0</v>
          </cell>
          <cell r="F1915">
            <v>0</v>
          </cell>
          <cell r="G1915" t="str">
            <v>N/A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/>
          <cell r="M1915">
            <v>0</v>
          </cell>
          <cell r="N1915" t="str">
            <v>N/A</v>
          </cell>
          <cell r="O1915" t="str">
            <v/>
          </cell>
          <cell r="P1915"/>
          <cell r="Q1915">
            <v>0</v>
          </cell>
        </row>
        <row r="1916">
          <cell r="C1916" t="str">
            <v>Lawrence</v>
          </cell>
          <cell r="D1916">
            <v>2009</v>
          </cell>
          <cell r="E1916">
            <v>0</v>
          </cell>
          <cell r="F1916">
            <v>0</v>
          </cell>
          <cell r="G1916" t="str">
            <v>N/A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/>
          <cell r="M1916">
            <v>0</v>
          </cell>
          <cell r="N1916" t="str">
            <v>N/A</v>
          </cell>
          <cell r="O1916" t="str">
            <v/>
          </cell>
          <cell r="P1916"/>
          <cell r="Q1916">
            <v>0</v>
          </cell>
        </row>
        <row r="1917">
          <cell r="C1917" t="str">
            <v>Lee</v>
          </cell>
          <cell r="D1917">
            <v>2009</v>
          </cell>
          <cell r="E1917">
            <v>0</v>
          </cell>
          <cell r="F1917">
            <v>0</v>
          </cell>
          <cell r="G1917" t="str">
            <v>N/A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/>
          <cell r="M1917">
            <v>0</v>
          </cell>
          <cell r="N1917" t="str">
            <v>N/A</v>
          </cell>
          <cell r="O1917" t="str">
            <v/>
          </cell>
          <cell r="P1917"/>
          <cell r="Q1917">
            <v>0</v>
          </cell>
        </row>
        <row r="1918">
          <cell r="C1918" t="str">
            <v>Leicester</v>
          </cell>
          <cell r="D1918">
            <v>2009</v>
          </cell>
          <cell r="E1918">
            <v>0</v>
          </cell>
          <cell r="F1918">
            <v>0</v>
          </cell>
          <cell r="G1918" t="str">
            <v>N/A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/>
          <cell r="M1918">
            <v>0</v>
          </cell>
          <cell r="N1918" t="str">
            <v>N/A</v>
          </cell>
          <cell r="O1918" t="str">
            <v/>
          </cell>
          <cell r="P1918"/>
          <cell r="Q1918">
            <v>0</v>
          </cell>
        </row>
        <row r="1919">
          <cell r="C1919" t="str">
            <v>Lenox</v>
          </cell>
          <cell r="D1919">
            <v>2009</v>
          </cell>
          <cell r="H1919">
            <v>287375.46000000002</v>
          </cell>
          <cell r="I1919">
            <v>1624.7</v>
          </cell>
          <cell r="J1919">
            <v>20344.37</v>
          </cell>
          <cell r="K1919">
            <v>265406.39</v>
          </cell>
          <cell r="L1919"/>
          <cell r="M1919">
            <v>265406.39</v>
          </cell>
          <cell r="O1919" t="str">
            <v>Manual</v>
          </cell>
          <cell r="P1919"/>
          <cell r="Q1919">
            <v>285750.76</v>
          </cell>
        </row>
        <row r="1920">
          <cell r="C1920" t="str">
            <v>Leominster</v>
          </cell>
          <cell r="D1920">
            <v>2009</v>
          </cell>
          <cell r="E1920">
            <v>0</v>
          </cell>
          <cell r="F1920">
            <v>0</v>
          </cell>
          <cell r="G1920" t="str">
            <v>N/A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/>
          <cell r="M1920">
            <v>0</v>
          </cell>
          <cell r="N1920" t="str">
            <v>N/A</v>
          </cell>
          <cell r="O1920" t="str">
            <v/>
          </cell>
          <cell r="P1920"/>
          <cell r="Q1920">
            <v>0</v>
          </cell>
        </row>
        <row r="1921">
          <cell r="C1921" t="str">
            <v>Leverett</v>
          </cell>
          <cell r="D1921">
            <v>2009</v>
          </cell>
          <cell r="E1921">
            <v>3</v>
          </cell>
          <cell r="F1921">
            <v>3</v>
          </cell>
          <cell r="G1921" t="str">
            <v>Yes</v>
          </cell>
          <cell r="H1921">
            <v>78776.14</v>
          </cell>
          <cell r="I1921">
            <v>1800.26</v>
          </cell>
          <cell r="J1921">
            <v>0</v>
          </cell>
          <cell r="K1921">
            <v>76975.88</v>
          </cell>
          <cell r="L1921"/>
          <cell r="M1921">
            <v>76975.88</v>
          </cell>
          <cell r="N1921" t="str">
            <v>FORM SUBMIT</v>
          </cell>
          <cell r="O1921">
            <v>40053</v>
          </cell>
          <cell r="P1921"/>
          <cell r="Q1921">
            <v>76975.88</v>
          </cell>
        </row>
        <row r="1922">
          <cell r="C1922" t="str">
            <v>Lexington</v>
          </cell>
          <cell r="D1922">
            <v>2009</v>
          </cell>
          <cell r="E1922">
            <v>3</v>
          </cell>
          <cell r="F1922">
            <v>3</v>
          </cell>
          <cell r="G1922" t="str">
            <v>Yes</v>
          </cell>
          <cell r="H1922">
            <v>2961857.91</v>
          </cell>
          <cell r="I1922">
            <v>29540.78</v>
          </cell>
          <cell r="J1922">
            <v>639.27</v>
          </cell>
          <cell r="K1922">
            <v>2931677.8600000003</v>
          </cell>
          <cell r="L1922"/>
          <cell r="M1922">
            <v>2931677.8600000003</v>
          </cell>
          <cell r="N1922" t="str">
            <v>FORM SUBMIT</v>
          </cell>
          <cell r="O1922">
            <v>40070</v>
          </cell>
          <cell r="P1922"/>
          <cell r="Q1922">
            <v>2932317.1300000004</v>
          </cell>
        </row>
        <row r="1923">
          <cell r="C1923" t="str">
            <v>Leyden</v>
          </cell>
          <cell r="D1923">
            <v>2009</v>
          </cell>
          <cell r="E1923">
            <v>0</v>
          </cell>
          <cell r="F1923">
            <v>0</v>
          </cell>
          <cell r="G1923" t="str">
            <v>N/A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/>
          <cell r="M1923">
            <v>0</v>
          </cell>
          <cell r="N1923" t="str">
            <v>N/A</v>
          </cell>
          <cell r="O1923" t="str">
            <v/>
          </cell>
          <cell r="P1923"/>
          <cell r="Q1923">
            <v>0</v>
          </cell>
        </row>
        <row r="1924">
          <cell r="C1924" t="str">
            <v>Lincoln</v>
          </cell>
          <cell r="D1924">
            <v>2009</v>
          </cell>
          <cell r="E1924">
            <v>3</v>
          </cell>
          <cell r="F1924">
            <v>3</v>
          </cell>
          <cell r="G1924" t="str">
            <v>Yes</v>
          </cell>
          <cell r="H1924">
            <v>551345.55000000005</v>
          </cell>
          <cell r="I1924">
            <v>2225.21</v>
          </cell>
          <cell r="J1924">
            <v>0</v>
          </cell>
          <cell r="K1924">
            <v>549120.34000000008</v>
          </cell>
          <cell r="L1924"/>
          <cell r="M1924">
            <v>549120.34000000008</v>
          </cell>
          <cell r="N1924" t="str">
            <v>FORM SUBMIT</v>
          </cell>
          <cell r="O1924">
            <v>40058</v>
          </cell>
          <cell r="P1924"/>
          <cell r="Q1924">
            <v>549120.34000000008</v>
          </cell>
        </row>
        <row r="1925">
          <cell r="C1925" t="str">
            <v>Littleton</v>
          </cell>
          <cell r="D1925">
            <v>2009</v>
          </cell>
          <cell r="E1925">
            <v>1</v>
          </cell>
          <cell r="F1925">
            <v>1</v>
          </cell>
          <cell r="G1925" t="str">
            <v>Yes</v>
          </cell>
          <cell r="H1925">
            <v>121197.47</v>
          </cell>
          <cell r="I1925">
            <v>2310.1799999999998</v>
          </cell>
          <cell r="J1925">
            <v>2375.77</v>
          </cell>
          <cell r="K1925">
            <v>116511.52</v>
          </cell>
          <cell r="L1925"/>
          <cell r="M1925">
            <v>116511.52</v>
          </cell>
          <cell r="N1925" t="str">
            <v>FORM SUBMIT</v>
          </cell>
          <cell r="O1925">
            <v>40029</v>
          </cell>
          <cell r="P1925"/>
          <cell r="Q1925">
            <v>118887.29000000001</v>
          </cell>
        </row>
        <row r="1926">
          <cell r="C1926" t="str">
            <v>Longmeadow</v>
          </cell>
          <cell r="D1926">
            <v>2009</v>
          </cell>
          <cell r="E1926">
            <v>1</v>
          </cell>
          <cell r="F1926">
            <v>1</v>
          </cell>
          <cell r="G1926" t="str">
            <v>Yes</v>
          </cell>
          <cell r="H1926">
            <v>269927.42</v>
          </cell>
          <cell r="I1926">
            <v>1110.06</v>
          </cell>
          <cell r="J1926">
            <v>86.93</v>
          </cell>
          <cell r="K1926">
            <v>268730.43</v>
          </cell>
          <cell r="L1926"/>
          <cell r="M1926">
            <v>268730.43</v>
          </cell>
          <cell r="N1926" t="str">
            <v>FORM SUBMIT</v>
          </cell>
          <cell r="O1926">
            <v>40071</v>
          </cell>
          <cell r="P1926"/>
          <cell r="Q1926">
            <v>268817.36</v>
          </cell>
        </row>
        <row r="1927">
          <cell r="C1927" t="str">
            <v>Lowell</v>
          </cell>
          <cell r="D1927">
            <v>2009</v>
          </cell>
          <cell r="E1927">
            <v>0</v>
          </cell>
          <cell r="F1927">
            <v>0</v>
          </cell>
          <cell r="G1927" t="str">
            <v>N/A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/>
          <cell r="M1927">
            <v>0</v>
          </cell>
          <cell r="N1927" t="str">
            <v>N/A</v>
          </cell>
          <cell r="O1927" t="str">
            <v/>
          </cell>
          <cell r="P1927"/>
          <cell r="Q1927">
            <v>0</v>
          </cell>
        </row>
        <row r="1928">
          <cell r="C1928" t="str">
            <v>Ludlow</v>
          </cell>
          <cell r="D1928">
            <v>2009</v>
          </cell>
          <cell r="E1928">
            <v>0</v>
          </cell>
          <cell r="F1928">
            <v>0</v>
          </cell>
          <cell r="G1928" t="str">
            <v>N/A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/>
          <cell r="M1928">
            <v>0</v>
          </cell>
          <cell r="N1928" t="str">
            <v>N/A</v>
          </cell>
          <cell r="O1928" t="str">
            <v/>
          </cell>
          <cell r="P1928"/>
          <cell r="Q1928">
            <v>0</v>
          </cell>
        </row>
        <row r="1929">
          <cell r="C1929" t="str">
            <v>Lunenburg</v>
          </cell>
          <cell r="D1929">
            <v>2009</v>
          </cell>
          <cell r="E1929">
            <v>0</v>
          </cell>
          <cell r="F1929">
            <v>0</v>
          </cell>
          <cell r="G1929" t="str">
            <v>N/A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/>
          <cell r="M1929">
            <v>0</v>
          </cell>
          <cell r="N1929" t="str">
            <v>N/A</v>
          </cell>
          <cell r="O1929" t="str">
            <v/>
          </cell>
          <cell r="P1929"/>
          <cell r="Q1929">
            <v>0</v>
          </cell>
        </row>
        <row r="1930">
          <cell r="C1930" t="str">
            <v>Lynn</v>
          </cell>
          <cell r="D1930">
            <v>2009</v>
          </cell>
          <cell r="E1930">
            <v>0</v>
          </cell>
          <cell r="F1930">
            <v>0</v>
          </cell>
          <cell r="G1930" t="str">
            <v>N/A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/>
          <cell r="M1930">
            <v>0</v>
          </cell>
          <cell r="N1930" t="str">
            <v>N/A</v>
          </cell>
          <cell r="O1930" t="str">
            <v/>
          </cell>
          <cell r="P1930"/>
          <cell r="Q1930">
            <v>0</v>
          </cell>
        </row>
        <row r="1931">
          <cell r="C1931" t="str">
            <v>Lynnfield</v>
          </cell>
          <cell r="D1931">
            <v>2009</v>
          </cell>
          <cell r="E1931">
            <v>0</v>
          </cell>
          <cell r="F1931">
            <v>0</v>
          </cell>
          <cell r="G1931" t="str">
            <v>N/A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/>
          <cell r="M1931">
            <v>0</v>
          </cell>
          <cell r="N1931" t="str">
            <v>N/A</v>
          </cell>
          <cell r="O1931" t="str">
            <v/>
          </cell>
          <cell r="P1931"/>
          <cell r="Q1931">
            <v>0</v>
          </cell>
        </row>
        <row r="1932">
          <cell r="C1932" t="str">
            <v>Malden</v>
          </cell>
          <cell r="D1932">
            <v>2009</v>
          </cell>
          <cell r="E1932">
            <v>0</v>
          </cell>
          <cell r="F1932">
            <v>0</v>
          </cell>
          <cell r="G1932" t="str">
            <v>N/A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/>
          <cell r="M1932">
            <v>0</v>
          </cell>
          <cell r="N1932" t="str">
            <v>N/A</v>
          </cell>
          <cell r="O1932" t="str">
            <v/>
          </cell>
          <cell r="P1932"/>
          <cell r="Q1932">
            <v>0</v>
          </cell>
        </row>
        <row r="1933">
          <cell r="C1933" t="str">
            <v>Manchester By The Sea</v>
          </cell>
          <cell r="D1933">
            <v>2009</v>
          </cell>
          <cell r="E1933">
            <v>0.5</v>
          </cell>
          <cell r="F1933">
            <v>1.5</v>
          </cell>
          <cell r="G1933" t="str">
            <v>No</v>
          </cell>
          <cell r="H1933">
            <v>80541.58</v>
          </cell>
          <cell r="I1933">
            <v>300.07</v>
          </cell>
          <cell r="J1933">
            <v>0</v>
          </cell>
          <cell r="K1933">
            <v>80241.509999999995</v>
          </cell>
          <cell r="L1933"/>
          <cell r="M1933">
            <v>80241.509999999995</v>
          </cell>
          <cell r="N1933" t="str">
            <v>FORM SUBMIT</v>
          </cell>
          <cell r="O1933">
            <v>40066</v>
          </cell>
          <cell r="P1933"/>
          <cell r="Q1933">
            <v>80241.509999999995</v>
          </cell>
        </row>
        <row r="1934">
          <cell r="C1934" t="str">
            <v>Mansfield</v>
          </cell>
          <cell r="D1934">
            <v>2009</v>
          </cell>
          <cell r="E1934">
            <v>0</v>
          </cell>
          <cell r="F1934">
            <v>0</v>
          </cell>
          <cell r="G1934" t="str">
            <v>N/A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/>
          <cell r="M1934">
            <v>0</v>
          </cell>
          <cell r="N1934" t="str">
            <v>N/A</v>
          </cell>
          <cell r="O1934" t="str">
            <v/>
          </cell>
          <cell r="P1934"/>
          <cell r="Q1934">
            <v>0</v>
          </cell>
        </row>
        <row r="1935">
          <cell r="C1935" t="str">
            <v>Marblehead</v>
          </cell>
          <cell r="D1935">
            <v>2009</v>
          </cell>
          <cell r="E1935">
            <v>0</v>
          </cell>
          <cell r="F1935">
            <v>0</v>
          </cell>
          <cell r="G1935" t="str">
            <v>N/A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/>
          <cell r="M1935">
            <v>0</v>
          </cell>
          <cell r="N1935" t="str">
            <v>N/A</v>
          </cell>
          <cell r="O1935" t="str">
            <v/>
          </cell>
          <cell r="P1935"/>
          <cell r="Q1935">
            <v>0</v>
          </cell>
        </row>
        <row r="1936">
          <cell r="C1936" t="str">
            <v>Marion</v>
          </cell>
          <cell r="D1936">
            <v>2009</v>
          </cell>
          <cell r="E1936">
            <v>2</v>
          </cell>
          <cell r="F1936">
            <v>2</v>
          </cell>
          <cell r="G1936" t="str">
            <v>Yes</v>
          </cell>
          <cell r="H1936">
            <v>230528.79</v>
          </cell>
          <cell r="I1936">
            <v>1951.93</v>
          </cell>
          <cell r="J1936">
            <v>28.52</v>
          </cell>
          <cell r="K1936">
            <v>228548.34000000003</v>
          </cell>
          <cell r="L1936"/>
          <cell r="M1936">
            <v>228548.34000000003</v>
          </cell>
          <cell r="N1936" t="str">
            <v>FORM SUBMIT</v>
          </cell>
          <cell r="O1936">
            <v>40064</v>
          </cell>
          <cell r="P1936"/>
          <cell r="Q1936">
            <v>228576.86000000002</v>
          </cell>
        </row>
        <row r="1937">
          <cell r="C1937" t="str">
            <v>Marlborough</v>
          </cell>
          <cell r="D1937">
            <v>2009</v>
          </cell>
          <cell r="E1937">
            <v>0</v>
          </cell>
          <cell r="F1937">
            <v>0</v>
          </cell>
          <cell r="G1937" t="str">
            <v>N/A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/>
          <cell r="M1937">
            <v>0</v>
          </cell>
          <cell r="N1937" t="str">
            <v>N/A</v>
          </cell>
          <cell r="O1937" t="str">
            <v/>
          </cell>
          <cell r="P1937"/>
          <cell r="Q1937">
            <v>0</v>
          </cell>
        </row>
        <row r="1938">
          <cell r="C1938" t="str">
            <v>Marshfield</v>
          </cell>
          <cell r="D1938">
            <v>2009</v>
          </cell>
          <cell r="E1938">
            <v>3</v>
          </cell>
          <cell r="F1938">
            <v>3</v>
          </cell>
          <cell r="G1938" t="str">
            <v>Yes</v>
          </cell>
          <cell r="H1938">
            <v>983877.83</v>
          </cell>
          <cell r="I1938">
            <v>27230.78</v>
          </cell>
          <cell r="J1938">
            <v>302.14</v>
          </cell>
          <cell r="K1938">
            <v>956344.90999999992</v>
          </cell>
          <cell r="L1938"/>
          <cell r="M1938">
            <v>956344.90999999992</v>
          </cell>
          <cell r="N1938" t="str">
            <v>FORM SUBMIT</v>
          </cell>
          <cell r="O1938">
            <v>40051</v>
          </cell>
          <cell r="P1938"/>
          <cell r="Q1938">
            <v>956647.04999999993</v>
          </cell>
        </row>
        <row r="1939">
          <cell r="C1939" t="str">
            <v>Mashpee</v>
          </cell>
          <cell r="D1939">
            <v>2009</v>
          </cell>
          <cell r="E1939">
            <v>3</v>
          </cell>
          <cell r="F1939">
            <v>3</v>
          </cell>
          <cell r="G1939" t="str">
            <v>Yes</v>
          </cell>
          <cell r="H1939">
            <v>1036526</v>
          </cell>
          <cell r="I1939">
            <v>6700</v>
          </cell>
          <cell r="J1939">
            <v>183</v>
          </cell>
          <cell r="K1939">
            <v>1029643</v>
          </cell>
          <cell r="L1939"/>
          <cell r="M1939">
            <v>1029643</v>
          </cell>
          <cell r="N1939" t="str">
            <v>FORM SUBMIT</v>
          </cell>
          <cell r="O1939">
            <v>40030</v>
          </cell>
          <cell r="P1939"/>
          <cell r="Q1939">
            <v>1029826</v>
          </cell>
        </row>
        <row r="1940">
          <cell r="C1940" t="str">
            <v>Mattapoisett</v>
          </cell>
          <cell r="D1940">
            <v>2009</v>
          </cell>
          <cell r="E1940">
            <v>1</v>
          </cell>
          <cell r="F1940">
            <v>1</v>
          </cell>
          <cell r="G1940" t="str">
            <v>Yes</v>
          </cell>
          <cell r="H1940">
            <v>132478</v>
          </cell>
          <cell r="I1940">
            <v>1598</v>
          </cell>
          <cell r="J1940">
            <v>283</v>
          </cell>
          <cell r="K1940">
            <v>130597</v>
          </cell>
          <cell r="L1940"/>
          <cell r="M1940">
            <v>130597</v>
          </cell>
          <cell r="N1940" t="str">
            <v>FORM SUBMIT</v>
          </cell>
          <cell r="O1940">
            <v>40067</v>
          </cell>
          <cell r="P1940"/>
          <cell r="Q1940">
            <v>130880</v>
          </cell>
        </row>
        <row r="1941">
          <cell r="C1941" t="str">
            <v>Maynard</v>
          </cell>
          <cell r="D1941">
            <v>2009</v>
          </cell>
          <cell r="E1941">
            <v>1.5</v>
          </cell>
          <cell r="F1941">
            <v>1.5</v>
          </cell>
          <cell r="G1941" t="str">
            <v>Yes</v>
          </cell>
          <cell r="H1941">
            <v>177059.96</v>
          </cell>
          <cell r="I1941">
            <v>5592.99</v>
          </cell>
          <cell r="J1941">
            <v>103.88</v>
          </cell>
          <cell r="K1941">
            <v>171363.09</v>
          </cell>
          <cell r="L1941"/>
          <cell r="M1941">
            <v>171363.09</v>
          </cell>
          <cell r="N1941" t="str">
            <v>FORM SUBMIT</v>
          </cell>
          <cell r="O1941">
            <v>40070</v>
          </cell>
          <cell r="P1941"/>
          <cell r="Q1941">
            <v>171466.97</v>
          </cell>
        </row>
        <row r="1942">
          <cell r="C1942" t="str">
            <v>Medfield</v>
          </cell>
          <cell r="D1942">
            <v>2009</v>
          </cell>
          <cell r="E1942">
            <v>0</v>
          </cell>
          <cell r="F1942">
            <v>0</v>
          </cell>
          <cell r="G1942" t="str">
            <v>N/A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/>
          <cell r="M1942">
            <v>0</v>
          </cell>
          <cell r="N1942" t="str">
            <v>N/A</v>
          </cell>
          <cell r="O1942" t="str">
            <v/>
          </cell>
          <cell r="P1942"/>
          <cell r="Q1942">
            <v>0</v>
          </cell>
        </row>
        <row r="1943">
          <cell r="C1943" t="str">
            <v>Medford</v>
          </cell>
          <cell r="D1943">
            <v>2009</v>
          </cell>
          <cell r="E1943">
            <v>0</v>
          </cell>
          <cell r="F1943">
            <v>0</v>
          </cell>
          <cell r="G1943" t="str">
            <v>N/A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/>
          <cell r="M1943">
            <v>0</v>
          </cell>
          <cell r="N1943" t="str">
            <v>N/A</v>
          </cell>
          <cell r="O1943" t="str">
            <v/>
          </cell>
          <cell r="P1943"/>
          <cell r="Q1943">
            <v>0</v>
          </cell>
        </row>
        <row r="1944">
          <cell r="C1944" t="str">
            <v>Medway</v>
          </cell>
          <cell r="D1944">
            <v>2009</v>
          </cell>
          <cell r="E1944">
            <v>3</v>
          </cell>
          <cell r="F1944">
            <v>3</v>
          </cell>
          <cell r="G1944" t="str">
            <v>Yes</v>
          </cell>
          <cell r="H1944">
            <v>558312.76</v>
          </cell>
          <cell r="I1944">
            <v>5883.13</v>
          </cell>
          <cell r="J1944">
            <v>426.3</v>
          </cell>
          <cell r="K1944">
            <v>552003.32999999996</v>
          </cell>
          <cell r="L1944"/>
          <cell r="M1944">
            <v>552003.32999999996</v>
          </cell>
          <cell r="N1944" t="str">
            <v>FORM SUBMIT</v>
          </cell>
          <cell r="O1944">
            <v>40078</v>
          </cell>
          <cell r="P1944"/>
          <cell r="Q1944">
            <v>552429.63</v>
          </cell>
        </row>
        <row r="1945">
          <cell r="C1945" t="str">
            <v>Melrose</v>
          </cell>
          <cell r="D1945">
            <v>2009</v>
          </cell>
          <cell r="E1945">
            <v>0</v>
          </cell>
          <cell r="F1945">
            <v>0</v>
          </cell>
          <cell r="G1945" t="str">
            <v>N/A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/>
          <cell r="M1945">
            <v>0</v>
          </cell>
          <cell r="N1945" t="str">
            <v>N/A</v>
          </cell>
          <cell r="O1945" t="str">
            <v/>
          </cell>
          <cell r="P1945"/>
          <cell r="Q1945">
            <v>0</v>
          </cell>
        </row>
        <row r="1946">
          <cell r="C1946" t="str">
            <v>Mendon</v>
          </cell>
          <cell r="D1946">
            <v>2009</v>
          </cell>
          <cell r="E1946">
            <v>3</v>
          </cell>
          <cell r="F1946">
            <v>3</v>
          </cell>
          <cell r="G1946" t="str">
            <v>Yes</v>
          </cell>
          <cell r="H1946">
            <v>220374.55</v>
          </cell>
          <cell r="I1946">
            <v>1575.11</v>
          </cell>
          <cell r="J1946">
            <v>0</v>
          </cell>
          <cell r="K1946">
            <v>218799.44</v>
          </cell>
          <cell r="L1946"/>
          <cell r="M1946">
            <v>218799.44</v>
          </cell>
          <cell r="N1946" t="str">
            <v>FORM SUBMIT</v>
          </cell>
          <cell r="O1946">
            <v>40078</v>
          </cell>
          <cell r="P1946"/>
          <cell r="Q1946">
            <v>218799.44</v>
          </cell>
        </row>
        <row r="1947">
          <cell r="C1947" t="str">
            <v>Merrimac</v>
          </cell>
          <cell r="D1947">
            <v>2009</v>
          </cell>
          <cell r="E1947">
            <v>0</v>
          </cell>
          <cell r="F1947">
            <v>0</v>
          </cell>
          <cell r="G1947" t="str">
            <v>N/A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/>
          <cell r="M1947">
            <v>0</v>
          </cell>
          <cell r="N1947" t="str">
            <v>N/A</v>
          </cell>
          <cell r="O1947" t="str">
            <v/>
          </cell>
          <cell r="P1947"/>
          <cell r="Q1947">
            <v>0</v>
          </cell>
        </row>
        <row r="1948">
          <cell r="C1948" t="str">
            <v>Methuen</v>
          </cell>
          <cell r="D1948">
            <v>2009</v>
          </cell>
          <cell r="E1948">
            <v>0</v>
          </cell>
          <cell r="F1948">
            <v>0</v>
          </cell>
          <cell r="G1948" t="str">
            <v>N/A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/>
          <cell r="M1948">
            <v>0</v>
          </cell>
          <cell r="N1948" t="str">
            <v>N/A</v>
          </cell>
          <cell r="O1948" t="str">
            <v/>
          </cell>
          <cell r="P1948"/>
          <cell r="Q1948">
            <v>0</v>
          </cell>
        </row>
        <row r="1949">
          <cell r="C1949" t="str">
            <v>Middleborough</v>
          </cell>
          <cell r="D1949">
            <v>2009</v>
          </cell>
          <cell r="E1949">
            <v>0</v>
          </cell>
          <cell r="F1949">
            <v>0</v>
          </cell>
          <cell r="G1949" t="str">
            <v>N/A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/>
          <cell r="M1949">
            <v>0</v>
          </cell>
          <cell r="N1949" t="str">
            <v>N/A</v>
          </cell>
          <cell r="O1949" t="str">
            <v/>
          </cell>
          <cell r="P1949"/>
          <cell r="Q1949">
            <v>0</v>
          </cell>
        </row>
        <row r="1950">
          <cell r="C1950" t="str">
            <v>Middlefield</v>
          </cell>
          <cell r="D1950">
            <v>2009</v>
          </cell>
          <cell r="E1950">
            <v>0</v>
          </cell>
          <cell r="F1950">
            <v>0</v>
          </cell>
          <cell r="G1950" t="str">
            <v>N/A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/>
          <cell r="M1950">
            <v>0</v>
          </cell>
          <cell r="N1950" t="str">
            <v>N/A</v>
          </cell>
          <cell r="O1950" t="str">
            <v/>
          </cell>
          <cell r="P1950"/>
          <cell r="Q1950">
            <v>0</v>
          </cell>
        </row>
        <row r="1951">
          <cell r="C1951" t="str">
            <v>Middleton</v>
          </cell>
          <cell r="D1951">
            <v>2009</v>
          </cell>
          <cell r="E1951">
            <v>1</v>
          </cell>
          <cell r="F1951">
            <v>1</v>
          </cell>
          <cell r="G1951" t="str">
            <v>Yes</v>
          </cell>
          <cell r="H1951">
            <v>145886.95000000001</v>
          </cell>
          <cell r="I1951">
            <v>835.41</v>
          </cell>
          <cell r="J1951">
            <v>0</v>
          </cell>
          <cell r="K1951">
            <v>145051.54</v>
          </cell>
          <cell r="L1951"/>
          <cell r="M1951">
            <v>145051.54</v>
          </cell>
          <cell r="N1951" t="str">
            <v>FORM SUBMIT</v>
          </cell>
          <cell r="O1951">
            <v>40050</v>
          </cell>
          <cell r="P1951"/>
          <cell r="Q1951">
            <v>145051.54</v>
          </cell>
        </row>
        <row r="1952">
          <cell r="C1952" t="str">
            <v>Milford</v>
          </cell>
          <cell r="D1952">
            <v>2009</v>
          </cell>
          <cell r="E1952">
            <v>0</v>
          </cell>
          <cell r="F1952">
            <v>0</v>
          </cell>
          <cell r="G1952" t="str">
            <v>N/A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/>
          <cell r="M1952">
            <v>0</v>
          </cell>
          <cell r="N1952" t="str">
            <v>N/A</v>
          </cell>
          <cell r="O1952" t="str">
            <v/>
          </cell>
          <cell r="P1952"/>
          <cell r="Q1952">
            <v>0</v>
          </cell>
        </row>
        <row r="1953">
          <cell r="C1953" t="str">
            <v>Millbury</v>
          </cell>
          <cell r="D1953">
            <v>2009</v>
          </cell>
          <cell r="E1953">
            <v>0</v>
          </cell>
          <cell r="F1953">
            <v>0</v>
          </cell>
          <cell r="G1953" t="str">
            <v>N/A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/>
          <cell r="M1953">
            <v>0</v>
          </cell>
          <cell r="N1953" t="str">
            <v>N/A</v>
          </cell>
          <cell r="O1953" t="str">
            <v/>
          </cell>
          <cell r="P1953"/>
          <cell r="Q1953">
            <v>0</v>
          </cell>
        </row>
        <row r="1954">
          <cell r="C1954" t="str">
            <v>Millis</v>
          </cell>
          <cell r="D1954">
            <v>2009</v>
          </cell>
          <cell r="E1954">
            <v>1</v>
          </cell>
          <cell r="F1954">
            <v>1</v>
          </cell>
          <cell r="G1954" t="str">
            <v>Yes</v>
          </cell>
          <cell r="H1954">
            <v>107614</v>
          </cell>
          <cell r="I1954">
            <v>196</v>
          </cell>
          <cell r="J1954">
            <v>161</v>
          </cell>
          <cell r="K1954">
            <v>107257</v>
          </cell>
          <cell r="L1954"/>
          <cell r="M1954">
            <v>107257</v>
          </cell>
          <cell r="N1954" t="str">
            <v>FORM SUBMIT</v>
          </cell>
          <cell r="O1954">
            <v>40058</v>
          </cell>
          <cell r="P1954"/>
          <cell r="Q1954">
            <v>107418</v>
          </cell>
        </row>
        <row r="1955">
          <cell r="C1955" t="str">
            <v>Millville</v>
          </cell>
          <cell r="D1955">
            <v>2009</v>
          </cell>
          <cell r="E1955">
            <v>0</v>
          </cell>
          <cell r="F1955">
            <v>0</v>
          </cell>
          <cell r="G1955" t="str">
            <v>N/A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/>
          <cell r="M1955">
            <v>0</v>
          </cell>
          <cell r="N1955" t="str">
            <v>N/A</v>
          </cell>
          <cell r="O1955" t="str">
            <v/>
          </cell>
          <cell r="P1955"/>
          <cell r="Q1955">
            <v>0</v>
          </cell>
        </row>
        <row r="1956">
          <cell r="C1956" t="str">
            <v>Milton</v>
          </cell>
          <cell r="D1956">
            <v>2009</v>
          </cell>
          <cell r="E1956">
            <v>0</v>
          </cell>
          <cell r="F1956">
            <v>0</v>
          </cell>
          <cell r="G1956" t="str">
            <v>N/A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/>
          <cell r="M1956">
            <v>0</v>
          </cell>
          <cell r="N1956" t="str">
            <v>N/A</v>
          </cell>
          <cell r="O1956" t="str">
            <v/>
          </cell>
          <cell r="P1956"/>
          <cell r="Q1956">
            <v>0</v>
          </cell>
        </row>
        <row r="1957">
          <cell r="C1957" t="str">
            <v>Monroe</v>
          </cell>
          <cell r="D1957">
            <v>2009</v>
          </cell>
          <cell r="E1957">
            <v>0</v>
          </cell>
          <cell r="F1957">
            <v>0</v>
          </cell>
          <cell r="G1957" t="str">
            <v>N/A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/>
          <cell r="M1957">
            <v>0</v>
          </cell>
          <cell r="N1957" t="str">
            <v>N/A</v>
          </cell>
          <cell r="O1957" t="str">
            <v/>
          </cell>
          <cell r="P1957"/>
          <cell r="Q1957">
            <v>0</v>
          </cell>
        </row>
        <row r="1958">
          <cell r="C1958" t="str">
            <v>Monson</v>
          </cell>
          <cell r="D1958">
            <v>2009</v>
          </cell>
          <cell r="E1958">
            <v>3</v>
          </cell>
          <cell r="F1958">
            <v>3</v>
          </cell>
          <cell r="G1958" t="str">
            <v>Yes</v>
          </cell>
          <cell r="H1958">
            <v>166068.93</v>
          </cell>
          <cell r="I1958">
            <v>1588.42</v>
          </cell>
          <cell r="J1958">
            <v>0</v>
          </cell>
          <cell r="K1958">
            <v>164480.50999999998</v>
          </cell>
          <cell r="L1958"/>
          <cell r="M1958">
            <v>164480.50999999998</v>
          </cell>
          <cell r="N1958" t="str">
            <v>FORM SUBMIT</v>
          </cell>
          <cell r="O1958">
            <v>40046</v>
          </cell>
          <cell r="P1958"/>
          <cell r="Q1958">
            <v>164480.50999999998</v>
          </cell>
        </row>
        <row r="1959">
          <cell r="C1959" t="str">
            <v>Montague</v>
          </cell>
          <cell r="D1959">
            <v>2009</v>
          </cell>
          <cell r="E1959">
            <v>0</v>
          </cell>
          <cell r="F1959">
            <v>0</v>
          </cell>
          <cell r="G1959" t="str">
            <v>N/A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/>
          <cell r="M1959">
            <v>0</v>
          </cell>
          <cell r="N1959" t="str">
            <v>N/A</v>
          </cell>
          <cell r="O1959" t="str">
            <v/>
          </cell>
          <cell r="P1959"/>
          <cell r="Q1959">
            <v>0</v>
          </cell>
        </row>
        <row r="1960">
          <cell r="C1960" t="str">
            <v>Monterey</v>
          </cell>
          <cell r="D1960">
            <v>2009</v>
          </cell>
          <cell r="E1960">
            <v>0</v>
          </cell>
          <cell r="F1960">
            <v>0</v>
          </cell>
          <cell r="G1960" t="str">
            <v>N/A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/>
          <cell r="M1960">
            <v>0</v>
          </cell>
          <cell r="N1960" t="str">
            <v>N/A</v>
          </cell>
          <cell r="O1960" t="str">
            <v/>
          </cell>
          <cell r="P1960"/>
          <cell r="Q1960">
            <v>0</v>
          </cell>
        </row>
        <row r="1961">
          <cell r="C1961" t="str">
            <v>Montgomery</v>
          </cell>
          <cell r="D1961">
            <v>2009</v>
          </cell>
          <cell r="E1961">
            <v>0</v>
          </cell>
          <cell r="F1961">
            <v>0</v>
          </cell>
          <cell r="G1961" t="str">
            <v>N/A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/>
          <cell r="M1961">
            <v>0</v>
          </cell>
          <cell r="N1961" t="str">
            <v>N/A</v>
          </cell>
          <cell r="O1961" t="str">
            <v/>
          </cell>
          <cell r="P1961"/>
          <cell r="Q1961">
            <v>0</v>
          </cell>
        </row>
        <row r="1962">
          <cell r="C1962" t="str">
            <v>Mount Washington</v>
          </cell>
          <cell r="D1962">
            <v>2009</v>
          </cell>
          <cell r="E1962">
            <v>0</v>
          </cell>
          <cell r="F1962">
            <v>0</v>
          </cell>
          <cell r="G1962" t="str">
            <v>N/A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/>
          <cell r="M1962">
            <v>0</v>
          </cell>
          <cell r="N1962" t="str">
            <v>N/A</v>
          </cell>
          <cell r="O1962" t="str">
            <v/>
          </cell>
          <cell r="P1962"/>
          <cell r="Q1962">
            <v>0</v>
          </cell>
        </row>
        <row r="1963">
          <cell r="C1963" t="str">
            <v>Nahant</v>
          </cell>
          <cell r="D1963">
            <v>2009</v>
          </cell>
          <cell r="E1963">
            <v>3</v>
          </cell>
          <cell r="F1963">
            <v>3</v>
          </cell>
          <cell r="G1963" t="str">
            <v>Yes</v>
          </cell>
          <cell r="H1963">
            <v>177689.71</v>
          </cell>
          <cell r="I1963">
            <v>8094.46</v>
          </cell>
          <cell r="J1963">
            <v>792.56</v>
          </cell>
          <cell r="K1963">
            <v>168802.69</v>
          </cell>
          <cell r="L1963"/>
          <cell r="M1963">
            <v>168802.69</v>
          </cell>
          <cell r="N1963" t="str">
            <v>FORM SUBMIT</v>
          </cell>
          <cell r="O1963">
            <v>40032</v>
          </cell>
          <cell r="P1963"/>
          <cell r="Q1963">
            <v>169595.25</v>
          </cell>
        </row>
        <row r="1964">
          <cell r="C1964" t="str">
            <v>Nantucket</v>
          </cell>
          <cell r="D1964">
            <v>2009</v>
          </cell>
          <cell r="E1964">
            <v>3</v>
          </cell>
          <cell r="F1964">
            <v>3</v>
          </cell>
          <cell r="G1964" t="str">
            <v>Yes</v>
          </cell>
          <cell r="H1964">
            <v>1640767.98</v>
          </cell>
          <cell r="I1964">
            <v>22464.03</v>
          </cell>
          <cell r="J1964">
            <v>227.72</v>
          </cell>
          <cell r="K1964">
            <v>1618076.23</v>
          </cell>
          <cell r="L1964"/>
          <cell r="M1964">
            <v>1618076.23</v>
          </cell>
          <cell r="N1964" t="str">
            <v>FORM SUBMIT</v>
          </cell>
          <cell r="O1964">
            <v>40010</v>
          </cell>
          <cell r="P1964"/>
          <cell r="Q1964">
            <v>1618303.95</v>
          </cell>
        </row>
        <row r="1965">
          <cell r="C1965" t="str">
            <v>Natick</v>
          </cell>
          <cell r="D1965">
            <v>2009</v>
          </cell>
          <cell r="E1965">
            <v>0</v>
          </cell>
          <cell r="F1965">
            <v>0</v>
          </cell>
          <cell r="G1965" t="str">
            <v>N/A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/>
          <cell r="M1965">
            <v>0</v>
          </cell>
          <cell r="N1965" t="str">
            <v>N/A</v>
          </cell>
          <cell r="O1965" t="str">
            <v/>
          </cell>
          <cell r="P1965"/>
          <cell r="Q1965">
            <v>0</v>
          </cell>
        </row>
        <row r="1966">
          <cell r="C1966" t="str">
            <v>Needham</v>
          </cell>
          <cell r="D1966">
            <v>2009</v>
          </cell>
          <cell r="E1966">
            <v>2</v>
          </cell>
          <cell r="F1966">
            <v>2</v>
          </cell>
          <cell r="G1966" t="str">
            <v>Yes</v>
          </cell>
          <cell r="H1966">
            <v>1396768.03</v>
          </cell>
          <cell r="I1966">
            <v>13711.31</v>
          </cell>
          <cell r="J1966">
            <v>1142.24</v>
          </cell>
          <cell r="K1966">
            <v>1381914.48</v>
          </cell>
          <cell r="L1966"/>
          <cell r="M1966">
            <v>1381914.48</v>
          </cell>
          <cell r="N1966" t="str">
            <v>FORM SUBMIT</v>
          </cell>
          <cell r="O1966">
            <v>40065</v>
          </cell>
          <cell r="P1966"/>
          <cell r="Q1966">
            <v>1383056.72</v>
          </cell>
        </row>
        <row r="1967">
          <cell r="C1967" t="str">
            <v>New Ashford</v>
          </cell>
          <cell r="D1967">
            <v>2009</v>
          </cell>
          <cell r="E1967">
            <v>0</v>
          </cell>
          <cell r="F1967">
            <v>0</v>
          </cell>
          <cell r="G1967" t="str">
            <v>N/A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/>
          <cell r="M1967">
            <v>0</v>
          </cell>
          <cell r="N1967" t="str">
            <v>N/A</v>
          </cell>
          <cell r="O1967" t="str">
            <v/>
          </cell>
          <cell r="P1967"/>
          <cell r="Q1967">
            <v>0</v>
          </cell>
        </row>
        <row r="1968">
          <cell r="C1968" t="str">
            <v>New Bedford</v>
          </cell>
          <cell r="D1968">
            <v>2009</v>
          </cell>
          <cell r="E1968">
            <v>0</v>
          </cell>
          <cell r="F1968">
            <v>0</v>
          </cell>
          <cell r="G1968" t="str">
            <v>N/A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/>
          <cell r="M1968">
            <v>0</v>
          </cell>
          <cell r="N1968" t="str">
            <v>N/A</v>
          </cell>
          <cell r="O1968" t="str">
            <v/>
          </cell>
          <cell r="P1968"/>
          <cell r="Q1968">
            <v>0</v>
          </cell>
        </row>
        <row r="1969">
          <cell r="C1969" t="str">
            <v>New Braintree</v>
          </cell>
          <cell r="D1969">
            <v>2009</v>
          </cell>
          <cell r="E1969">
            <v>0</v>
          </cell>
          <cell r="F1969">
            <v>0</v>
          </cell>
          <cell r="G1969" t="str">
            <v>N/A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/>
          <cell r="M1969">
            <v>0</v>
          </cell>
          <cell r="N1969" t="str">
            <v>N/A</v>
          </cell>
          <cell r="O1969" t="str">
            <v/>
          </cell>
          <cell r="P1969"/>
          <cell r="Q1969">
            <v>0</v>
          </cell>
        </row>
        <row r="1970">
          <cell r="C1970" t="str">
            <v>New Marlborough</v>
          </cell>
          <cell r="D1970">
            <v>2009</v>
          </cell>
          <cell r="E1970">
            <v>0</v>
          </cell>
          <cell r="F1970">
            <v>0</v>
          </cell>
          <cell r="G1970" t="str">
            <v>N/A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/>
          <cell r="M1970">
            <v>0</v>
          </cell>
          <cell r="N1970" t="str">
            <v>N/A</v>
          </cell>
          <cell r="O1970" t="str">
            <v/>
          </cell>
          <cell r="P1970"/>
          <cell r="Q1970">
            <v>0</v>
          </cell>
        </row>
        <row r="1971">
          <cell r="C1971" t="str">
            <v>New Salem</v>
          </cell>
          <cell r="D1971">
            <v>2009</v>
          </cell>
          <cell r="E1971">
            <v>0</v>
          </cell>
          <cell r="F1971">
            <v>0</v>
          </cell>
          <cell r="G1971" t="str">
            <v>N/A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/>
          <cell r="M1971">
            <v>0</v>
          </cell>
          <cell r="N1971" t="str">
            <v>N/A</v>
          </cell>
          <cell r="O1971" t="str">
            <v/>
          </cell>
          <cell r="P1971"/>
          <cell r="Q1971">
            <v>0</v>
          </cell>
        </row>
        <row r="1972">
          <cell r="C1972" t="str">
            <v>Newbury</v>
          </cell>
          <cell r="D1972">
            <v>2009</v>
          </cell>
          <cell r="E1972">
            <v>0</v>
          </cell>
          <cell r="F1972">
            <v>0</v>
          </cell>
          <cell r="G1972" t="str">
            <v>N/A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/>
          <cell r="M1972">
            <v>0</v>
          </cell>
          <cell r="N1972" t="str">
            <v>N/A</v>
          </cell>
          <cell r="O1972" t="str">
            <v/>
          </cell>
          <cell r="P1972"/>
          <cell r="Q1972">
            <v>0</v>
          </cell>
        </row>
        <row r="1973">
          <cell r="C1973" t="str">
            <v>Newburyport</v>
          </cell>
          <cell r="D1973">
            <v>2009</v>
          </cell>
          <cell r="E1973">
            <v>2</v>
          </cell>
          <cell r="F1973">
            <v>2</v>
          </cell>
          <cell r="G1973" t="str">
            <v>Yes</v>
          </cell>
          <cell r="H1973">
            <v>594042.21</v>
          </cell>
          <cell r="I1973">
            <v>11084.68</v>
          </cell>
          <cell r="J1973">
            <v>0</v>
          </cell>
          <cell r="K1973">
            <v>582957.52999999991</v>
          </cell>
          <cell r="L1973"/>
          <cell r="M1973">
            <v>582957.52999999991</v>
          </cell>
          <cell r="N1973" t="str">
            <v>FORM SUBMIT</v>
          </cell>
          <cell r="O1973">
            <v>40059</v>
          </cell>
          <cell r="P1973"/>
          <cell r="Q1973">
            <v>582957.52999999991</v>
          </cell>
        </row>
        <row r="1974">
          <cell r="C1974" t="str">
            <v>Newton</v>
          </cell>
          <cell r="D1974">
            <v>2009</v>
          </cell>
          <cell r="E1974">
            <v>1</v>
          </cell>
          <cell r="F1974">
            <v>1</v>
          </cell>
          <cell r="G1974" t="str">
            <v>Yes</v>
          </cell>
          <cell r="H1974">
            <v>2200484.4300000002</v>
          </cell>
          <cell r="I1974">
            <v>6240.78</v>
          </cell>
          <cell r="J1974">
            <v>23.94</v>
          </cell>
          <cell r="K1974">
            <v>2194219.7100000004</v>
          </cell>
          <cell r="L1974"/>
          <cell r="M1974">
            <v>2194219.7100000004</v>
          </cell>
          <cell r="N1974" t="str">
            <v>FORM SUBMIT</v>
          </cell>
          <cell r="O1974">
            <v>40002</v>
          </cell>
          <cell r="P1974"/>
          <cell r="Q1974">
            <v>2194243.6500000004</v>
          </cell>
        </row>
        <row r="1975">
          <cell r="C1975" t="str">
            <v>Norfolk</v>
          </cell>
          <cell r="D1975">
            <v>2009</v>
          </cell>
          <cell r="E1975">
            <v>3</v>
          </cell>
          <cell r="F1975">
            <v>1</v>
          </cell>
          <cell r="G1975" t="str">
            <v>No</v>
          </cell>
          <cell r="H1975">
            <v>463626.35</v>
          </cell>
          <cell r="I1975">
            <v>6209.36</v>
          </cell>
          <cell r="J1975">
            <v>0</v>
          </cell>
          <cell r="K1975">
            <v>457416.99</v>
          </cell>
          <cell r="L1975"/>
          <cell r="M1975">
            <v>457416.99</v>
          </cell>
          <cell r="N1975" t="str">
            <v>FORM SUBMIT</v>
          </cell>
          <cell r="O1975">
            <v>40066</v>
          </cell>
          <cell r="P1975"/>
          <cell r="Q1975">
            <v>457416.99</v>
          </cell>
        </row>
        <row r="1976">
          <cell r="C1976" t="str">
            <v>North Adams</v>
          </cell>
          <cell r="D1976">
            <v>2009</v>
          </cell>
          <cell r="E1976">
            <v>0</v>
          </cell>
          <cell r="F1976">
            <v>0</v>
          </cell>
          <cell r="G1976" t="str">
            <v>N/A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/>
          <cell r="M1976">
            <v>0</v>
          </cell>
          <cell r="N1976" t="str">
            <v>N/A</v>
          </cell>
          <cell r="O1976" t="str">
            <v/>
          </cell>
          <cell r="P1976"/>
          <cell r="Q1976">
            <v>0</v>
          </cell>
        </row>
        <row r="1977">
          <cell r="C1977" t="str">
            <v>North Andover</v>
          </cell>
          <cell r="D1977">
            <v>2009</v>
          </cell>
          <cell r="E1977">
            <v>3</v>
          </cell>
          <cell r="F1977">
            <v>3</v>
          </cell>
          <cell r="G1977" t="str">
            <v>Yes</v>
          </cell>
          <cell r="H1977">
            <v>1277642.33</v>
          </cell>
          <cell r="I1977">
            <v>7616.46</v>
          </cell>
          <cell r="J1977">
            <v>0</v>
          </cell>
          <cell r="K1977">
            <v>1270025.8700000001</v>
          </cell>
          <cell r="L1977"/>
          <cell r="M1977">
            <v>1270025.8700000001</v>
          </cell>
          <cell r="N1977" t="str">
            <v>FORM SUBMIT</v>
          </cell>
          <cell r="O1977">
            <v>40060</v>
          </cell>
          <cell r="P1977"/>
          <cell r="Q1977">
            <v>1270025.8700000001</v>
          </cell>
        </row>
        <row r="1978">
          <cell r="C1978" t="str">
            <v>North Attleborough</v>
          </cell>
          <cell r="D1978">
            <v>2009</v>
          </cell>
          <cell r="E1978">
            <v>0</v>
          </cell>
          <cell r="F1978">
            <v>0</v>
          </cell>
          <cell r="G1978" t="str">
            <v>N/A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/>
          <cell r="M1978">
            <v>0</v>
          </cell>
          <cell r="N1978" t="str">
            <v>N/A</v>
          </cell>
          <cell r="O1978" t="str">
            <v/>
          </cell>
          <cell r="P1978"/>
          <cell r="Q1978">
            <v>0</v>
          </cell>
        </row>
        <row r="1979">
          <cell r="C1979" t="str">
            <v>North Brookfield</v>
          </cell>
          <cell r="D1979">
            <v>2009</v>
          </cell>
          <cell r="E1979">
            <v>0</v>
          </cell>
          <cell r="F1979">
            <v>0</v>
          </cell>
          <cell r="G1979" t="str">
            <v>N/A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/>
          <cell r="M1979">
            <v>0</v>
          </cell>
          <cell r="N1979" t="str">
            <v>N/A</v>
          </cell>
          <cell r="O1979" t="str">
            <v/>
          </cell>
          <cell r="P1979"/>
          <cell r="Q1979">
            <v>0</v>
          </cell>
        </row>
        <row r="1980">
          <cell r="C1980" t="str">
            <v>North Reading</v>
          </cell>
          <cell r="D1980">
            <v>2009</v>
          </cell>
          <cell r="E1980">
            <v>0</v>
          </cell>
          <cell r="F1980">
            <v>0</v>
          </cell>
          <cell r="G1980" t="str">
            <v>N/A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/>
          <cell r="M1980">
            <v>0</v>
          </cell>
          <cell r="N1980" t="str">
            <v>N/A</v>
          </cell>
          <cell r="O1980" t="str">
            <v/>
          </cell>
          <cell r="P1980"/>
          <cell r="Q1980">
            <v>0</v>
          </cell>
        </row>
        <row r="1981">
          <cell r="C1981" t="str">
            <v>Northampton</v>
          </cell>
          <cell r="D1981">
            <v>2009</v>
          </cell>
          <cell r="E1981">
            <v>3</v>
          </cell>
          <cell r="F1981">
            <v>3</v>
          </cell>
          <cell r="G1981" t="str">
            <v>Yes</v>
          </cell>
          <cell r="H1981">
            <v>783995.12</v>
          </cell>
          <cell r="I1981">
            <v>16973.830000000002</v>
          </cell>
          <cell r="J1981">
            <v>0</v>
          </cell>
          <cell r="K1981">
            <v>767021.29</v>
          </cell>
          <cell r="L1981"/>
          <cell r="M1981">
            <v>767021.29</v>
          </cell>
          <cell r="N1981" t="str">
            <v>FORM SUBMIT</v>
          </cell>
          <cell r="O1981">
            <v>40056</v>
          </cell>
          <cell r="P1981"/>
          <cell r="Q1981">
            <v>767021.29</v>
          </cell>
        </row>
        <row r="1982">
          <cell r="C1982" t="str">
            <v>Northborough</v>
          </cell>
          <cell r="D1982">
            <v>2009</v>
          </cell>
          <cell r="E1982">
            <v>1.5</v>
          </cell>
          <cell r="F1982">
            <v>1.5</v>
          </cell>
          <cell r="G1982" t="str">
            <v>Yes</v>
          </cell>
          <cell r="H1982">
            <v>393390.35</v>
          </cell>
          <cell r="I1982">
            <v>6505.49</v>
          </cell>
          <cell r="J1982">
            <v>49.8</v>
          </cell>
          <cell r="K1982">
            <v>386835.06</v>
          </cell>
          <cell r="L1982"/>
          <cell r="M1982">
            <v>386835.06</v>
          </cell>
          <cell r="N1982" t="str">
            <v>FORM SUBMIT</v>
          </cell>
          <cell r="O1982">
            <v>40059</v>
          </cell>
          <cell r="P1982"/>
          <cell r="Q1982">
            <v>386884.86</v>
          </cell>
        </row>
        <row r="1983">
          <cell r="C1983" t="str">
            <v>Northbridge</v>
          </cell>
          <cell r="D1983">
            <v>2009</v>
          </cell>
          <cell r="E1983">
            <v>0</v>
          </cell>
          <cell r="F1983">
            <v>0</v>
          </cell>
          <cell r="G1983" t="str">
            <v>N/A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/>
          <cell r="M1983">
            <v>0</v>
          </cell>
          <cell r="N1983" t="str">
            <v>N/A</v>
          </cell>
          <cell r="O1983" t="str">
            <v/>
          </cell>
          <cell r="P1983"/>
          <cell r="Q1983">
            <v>0</v>
          </cell>
        </row>
        <row r="1984">
          <cell r="C1984" t="str">
            <v>Northfield</v>
          </cell>
          <cell r="D1984">
            <v>2009</v>
          </cell>
          <cell r="E1984">
            <v>3</v>
          </cell>
          <cell r="F1984">
            <v>0.5</v>
          </cell>
          <cell r="G1984" t="str">
            <v>No</v>
          </cell>
          <cell r="H1984">
            <v>97258.69</v>
          </cell>
          <cell r="I1984">
            <v>2254.66</v>
          </cell>
          <cell r="J1984">
            <v>0</v>
          </cell>
          <cell r="K1984">
            <v>95004.03</v>
          </cell>
          <cell r="L1984"/>
          <cell r="M1984">
            <v>95004.03</v>
          </cell>
          <cell r="N1984" t="str">
            <v>FORM SUBMIT</v>
          </cell>
          <cell r="O1984">
            <v>40036</v>
          </cell>
          <cell r="P1984"/>
          <cell r="Q1984">
            <v>95004.03</v>
          </cell>
        </row>
        <row r="1985">
          <cell r="C1985" t="str">
            <v>Norton</v>
          </cell>
          <cell r="D1985">
            <v>2009</v>
          </cell>
          <cell r="E1985">
            <v>0</v>
          </cell>
          <cell r="F1985">
            <v>0</v>
          </cell>
          <cell r="G1985" t="str">
            <v>N/A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/>
          <cell r="M1985">
            <v>0</v>
          </cell>
          <cell r="N1985" t="str">
            <v>N/A</v>
          </cell>
          <cell r="O1985" t="str">
            <v/>
          </cell>
          <cell r="P1985"/>
          <cell r="Q1985">
            <v>0</v>
          </cell>
        </row>
        <row r="1986">
          <cell r="C1986" t="str">
            <v>Norwell</v>
          </cell>
          <cell r="D1986">
            <v>2009</v>
          </cell>
          <cell r="E1986">
            <v>3</v>
          </cell>
          <cell r="F1986">
            <v>3</v>
          </cell>
          <cell r="G1986" t="str">
            <v>Yes</v>
          </cell>
          <cell r="H1986">
            <v>736608.6</v>
          </cell>
          <cell r="I1986">
            <v>1989.63</v>
          </cell>
          <cell r="J1986">
            <v>618.83000000000004</v>
          </cell>
          <cell r="K1986">
            <v>734000.14</v>
          </cell>
          <cell r="L1986"/>
          <cell r="M1986">
            <v>734000.14</v>
          </cell>
          <cell r="N1986" t="str">
            <v>FORM SUBMIT</v>
          </cell>
          <cell r="O1986">
            <v>40064</v>
          </cell>
          <cell r="P1986"/>
          <cell r="Q1986">
            <v>734618.97</v>
          </cell>
        </row>
        <row r="1987">
          <cell r="C1987" t="str">
            <v>Norwood</v>
          </cell>
          <cell r="D1987">
            <v>2009</v>
          </cell>
          <cell r="E1987">
            <v>0</v>
          </cell>
          <cell r="F1987">
            <v>0</v>
          </cell>
          <cell r="G1987" t="str">
            <v>N/A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/>
          <cell r="M1987">
            <v>0</v>
          </cell>
          <cell r="N1987" t="str">
            <v>N/A</v>
          </cell>
          <cell r="O1987" t="str">
            <v/>
          </cell>
          <cell r="P1987"/>
          <cell r="Q1987">
            <v>0</v>
          </cell>
        </row>
        <row r="1988">
          <cell r="C1988" t="str">
            <v>Oak Bluffs</v>
          </cell>
          <cell r="D1988">
            <v>2009</v>
          </cell>
          <cell r="E1988">
            <v>3</v>
          </cell>
          <cell r="F1988">
            <v>3</v>
          </cell>
          <cell r="G1988" t="str">
            <v>Yes</v>
          </cell>
          <cell r="H1988">
            <v>435969.6</v>
          </cell>
          <cell r="I1988">
            <v>3404.13</v>
          </cell>
          <cell r="J1988">
            <v>3671.5</v>
          </cell>
          <cell r="K1988">
            <v>428893.97</v>
          </cell>
          <cell r="L1988"/>
          <cell r="M1988">
            <v>428893.97</v>
          </cell>
          <cell r="N1988" t="str">
            <v>FORM SUBMIT</v>
          </cell>
          <cell r="O1988">
            <v>40009</v>
          </cell>
          <cell r="P1988"/>
          <cell r="Q1988">
            <v>432565.47</v>
          </cell>
        </row>
        <row r="1989">
          <cell r="C1989" t="str">
            <v>Oakham</v>
          </cell>
          <cell r="D1989">
            <v>2009</v>
          </cell>
          <cell r="E1989">
            <v>0</v>
          </cell>
          <cell r="F1989">
            <v>0</v>
          </cell>
          <cell r="G1989" t="str">
            <v>N/A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/>
          <cell r="M1989">
            <v>0</v>
          </cell>
          <cell r="N1989" t="str">
            <v>N/A</v>
          </cell>
          <cell r="O1989" t="str">
            <v/>
          </cell>
          <cell r="P1989"/>
          <cell r="Q1989">
            <v>0</v>
          </cell>
        </row>
        <row r="1990">
          <cell r="C1990" t="str">
            <v>Orange</v>
          </cell>
          <cell r="D1990">
            <v>2009</v>
          </cell>
          <cell r="E1990">
            <v>0</v>
          </cell>
          <cell r="F1990">
            <v>0</v>
          </cell>
          <cell r="G1990" t="str">
            <v>N/A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/>
          <cell r="M1990">
            <v>0</v>
          </cell>
          <cell r="N1990" t="str">
            <v>N/A</v>
          </cell>
          <cell r="O1990" t="str">
            <v/>
          </cell>
          <cell r="P1990"/>
          <cell r="Q1990">
            <v>0</v>
          </cell>
        </row>
        <row r="1991">
          <cell r="C1991" t="str">
            <v>Orleans</v>
          </cell>
          <cell r="D1991">
            <v>2009</v>
          </cell>
          <cell r="E1991">
            <v>3</v>
          </cell>
          <cell r="F1991">
            <v>3</v>
          </cell>
          <cell r="G1991" t="str">
            <v>Yes</v>
          </cell>
          <cell r="H1991">
            <v>562870.15</v>
          </cell>
          <cell r="I1991">
            <v>2877.21</v>
          </cell>
          <cell r="J1991">
            <v>131.85</v>
          </cell>
          <cell r="K1991">
            <v>559861.09000000008</v>
          </cell>
          <cell r="L1991"/>
          <cell r="M1991">
            <v>559861.09000000008</v>
          </cell>
          <cell r="N1991" t="str">
            <v>FORM SUBMIT</v>
          </cell>
          <cell r="O1991">
            <v>40003</v>
          </cell>
          <cell r="P1991"/>
          <cell r="Q1991">
            <v>559992.94000000006</v>
          </cell>
        </row>
        <row r="1992">
          <cell r="C1992" t="str">
            <v>Otis</v>
          </cell>
          <cell r="D1992">
            <v>2009</v>
          </cell>
          <cell r="E1992">
            <v>0</v>
          </cell>
          <cell r="F1992">
            <v>0</v>
          </cell>
          <cell r="G1992" t="str">
            <v>N/A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/>
          <cell r="M1992">
            <v>0</v>
          </cell>
          <cell r="N1992" t="str">
            <v>N/A</v>
          </cell>
          <cell r="O1992" t="str">
            <v/>
          </cell>
          <cell r="P1992"/>
          <cell r="Q1992">
            <v>0</v>
          </cell>
        </row>
        <row r="1993">
          <cell r="C1993" t="str">
            <v>Oxford</v>
          </cell>
          <cell r="D1993">
            <v>2009</v>
          </cell>
          <cell r="E1993">
            <v>0</v>
          </cell>
          <cell r="F1993">
            <v>0</v>
          </cell>
          <cell r="G1993" t="str">
            <v>N/A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/>
          <cell r="M1993">
            <v>0</v>
          </cell>
          <cell r="N1993" t="str">
            <v>N/A</v>
          </cell>
          <cell r="O1993" t="str">
            <v/>
          </cell>
          <cell r="P1993"/>
          <cell r="Q1993">
            <v>0</v>
          </cell>
        </row>
        <row r="1994">
          <cell r="C1994" t="str">
            <v>Palmer</v>
          </cell>
          <cell r="D1994">
            <v>2009</v>
          </cell>
          <cell r="E1994">
            <v>0</v>
          </cell>
          <cell r="F1994">
            <v>0</v>
          </cell>
          <cell r="G1994" t="str">
            <v>N/A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/>
          <cell r="M1994">
            <v>0</v>
          </cell>
          <cell r="N1994" t="str">
            <v>N/A</v>
          </cell>
          <cell r="O1994" t="str">
            <v/>
          </cell>
          <cell r="P1994"/>
          <cell r="Q1994">
            <v>0</v>
          </cell>
        </row>
        <row r="1995">
          <cell r="C1995" t="str">
            <v>Paxton</v>
          </cell>
          <cell r="D1995">
            <v>2009</v>
          </cell>
          <cell r="E1995">
            <v>0</v>
          </cell>
          <cell r="F1995">
            <v>0</v>
          </cell>
          <cell r="G1995" t="str">
            <v>N/A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/>
          <cell r="M1995">
            <v>0</v>
          </cell>
          <cell r="N1995" t="str">
            <v>N/A</v>
          </cell>
          <cell r="O1995" t="str">
            <v/>
          </cell>
          <cell r="P1995"/>
          <cell r="Q1995">
            <v>0</v>
          </cell>
        </row>
        <row r="1996">
          <cell r="C1996" t="str">
            <v>Peabody</v>
          </cell>
          <cell r="D1996">
            <v>2009</v>
          </cell>
          <cell r="E1996">
            <v>1</v>
          </cell>
          <cell r="F1996">
            <v>1</v>
          </cell>
          <cell r="G1996" t="str">
            <v>Yes</v>
          </cell>
          <cell r="H1996">
            <v>635220.03</v>
          </cell>
          <cell r="I1996">
            <v>9203.18</v>
          </cell>
          <cell r="J1996">
            <v>1102.6600000000001</v>
          </cell>
          <cell r="K1996">
            <v>624914.18999999994</v>
          </cell>
          <cell r="L1996"/>
          <cell r="M1996">
            <v>624914.18999999994</v>
          </cell>
          <cell r="N1996" t="str">
            <v>FORM SUBMIT</v>
          </cell>
          <cell r="O1996">
            <v>40065</v>
          </cell>
          <cell r="P1996"/>
          <cell r="Q1996">
            <v>626016.85</v>
          </cell>
        </row>
        <row r="1997">
          <cell r="C1997" t="str">
            <v>Pelham</v>
          </cell>
          <cell r="D1997">
            <v>2009</v>
          </cell>
          <cell r="E1997">
            <v>0</v>
          </cell>
          <cell r="F1997">
            <v>0</v>
          </cell>
          <cell r="G1997" t="str">
            <v>N/A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/>
          <cell r="M1997">
            <v>0</v>
          </cell>
          <cell r="N1997" t="str">
            <v>N/A</v>
          </cell>
          <cell r="O1997" t="str">
            <v/>
          </cell>
          <cell r="P1997"/>
          <cell r="Q1997">
            <v>0</v>
          </cell>
        </row>
        <row r="1998">
          <cell r="C1998" t="str">
            <v>Pembroke</v>
          </cell>
          <cell r="D1998">
            <v>2009</v>
          </cell>
          <cell r="E1998">
            <v>1</v>
          </cell>
          <cell r="F1998">
            <v>1</v>
          </cell>
          <cell r="G1998" t="str">
            <v>Yes</v>
          </cell>
          <cell r="H1998">
            <v>218480.18</v>
          </cell>
          <cell r="I1998">
            <v>4404.03</v>
          </cell>
          <cell r="J1998">
            <v>0</v>
          </cell>
          <cell r="K1998">
            <v>214076.15</v>
          </cell>
          <cell r="L1998"/>
          <cell r="M1998">
            <v>214076.15</v>
          </cell>
          <cell r="N1998" t="str">
            <v>FORM SUBMIT</v>
          </cell>
          <cell r="O1998">
            <v>40018</v>
          </cell>
          <cell r="P1998"/>
          <cell r="Q1998">
            <v>214076.15</v>
          </cell>
        </row>
        <row r="1999">
          <cell r="C1999" t="str">
            <v>Pepperell</v>
          </cell>
          <cell r="D1999">
            <v>2009</v>
          </cell>
          <cell r="E1999">
            <v>0</v>
          </cell>
          <cell r="F1999">
            <v>0</v>
          </cell>
          <cell r="G1999" t="str">
            <v>N/A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/>
          <cell r="M1999">
            <v>0</v>
          </cell>
          <cell r="N1999" t="str">
            <v>N/A</v>
          </cell>
          <cell r="O1999" t="str">
            <v/>
          </cell>
          <cell r="P1999"/>
          <cell r="Q1999">
            <v>0</v>
          </cell>
        </row>
        <row r="2000">
          <cell r="C2000" t="str">
            <v>Peru</v>
          </cell>
          <cell r="D2000">
            <v>2009</v>
          </cell>
          <cell r="E2000">
            <v>0</v>
          </cell>
          <cell r="F2000">
            <v>0</v>
          </cell>
          <cell r="G2000" t="str">
            <v>N/A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/>
          <cell r="M2000">
            <v>0</v>
          </cell>
          <cell r="N2000" t="str">
            <v>N/A</v>
          </cell>
          <cell r="O2000" t="str">
            <v/>
          </cell>
          <cell r="P2000"/>
          <cell r="Q2000">
            <v>0</v>
          </cell>
        </row>
        <row r="2001">
          <cell r="C2001" t="str">
            <v>Petersham</v>
          </cell>
          <cell r="D2001">
            <v>2009</v>
          </cell>
          <cell r="E2001">
            <v>0</v>
          </cell>
          <cell r="F2001">
            <v>0</v>
          </cell>
          <cell r="G2001" t="str">
            <v>N/A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/>
          <cell r="M2001">
            <v>0</v>
          </cell>
          <cell r="N2001" t="str">
            <v>N/A</v>
          </cell>
          <cell r="O2001" t="str">
            <v/>
          </cell>
          <cell r="P2001"/>
          <cell r="Q2001">
            <v>0</v>
          </cell>
        </row>
        <row r="2002">
          <cell r="C2002" t="str">
            <v>Phillipston</v>
          </cell>
          <cell r="D2002">
            <v>2009</v>
          </cell>
          <cell r="E2002">
            <v>3</v>
          </cell>
          <cell r="F2002">
            <v>3</v>
          </cell>
          <cell r="G2002" t="str">
            <v>Yes</v>
          </cell>
          <cell r="H2002">
            <v>38830.25</v>
          </cell>
          <cell r="I2002">
            <v>417.34</v>
          </cell>
          <cell r="J2002">
            <v>0</v>
          </cell>
          <cell r="K2002">
            <v>38412.910000000003</v>
          </cell>
          <cell r="L2002"/>
          <cell r="M2002">
            <v>38412.910000000003</v>
          </cell>
          <cell r="N2002" t="str">
            <v>FORM SUBMIT</v>
          </cell>
          <cell r="O2002">
            <v>40086</v>
          </cell>
          <cell r="P2002"/>
          <cell r="Q2002">
            <v>38412.910000000003</v>
          </cell>
        </row>
        <row r="2003">
          <cell r="C2003" t="str">
            <v>Pittsfield</v>
          </cell>
          <cell r="D2003">
            <v>2009</v>
          </cell>
          <cell r="E2003">
            <v>0</v>
          </cell>
          <cell r="F2003">
            <v>0</v>
          </cell>
          <cell r="G2003" t="str">
            <v>N/A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/>
          <cell r="M2003">
            <v>0</v>
          </cell>
          <cell r="N2003" t="str">
            <v>N/A</v>
          </cell>
          <cell r="O2003" t="str">
            <v/>
          </cell>
          <cell r="P2003"/>
          <cell r="Q2003">
            <v>0</v>
          </cell>
        </row>
        <row r="2004">
          <cell r="C2004" t="str">
            <v>Plainfield</v>
          </cell>
          <cell r="D2004">
            <v>2009</v>
          </cell>
          <cell r="E2004">
            <v>0</v>
          </cell>
          <cell r="F2004">
            <v>0</v>
          </cell>
          <cell r="G2004" t="str">
            <v>N/A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/>
          <cell r="M2004">
            <v>0</v>
          </cell>
          <cell r="N2004" t="str">
            <v>N/A</v>
          </cell>
          <cell r="O2004" t="str">
            <v/>
          </cell>
          <cell r="P2004"/>
          <cell r="Q2004">
            <v>0</v>
          </cell>
        </row>
        <row r="2005">
          <cell r="C2005" t="str">
            <v>Plainville</v>
          </cell>
          <cell r="D2005">
            <v>2009</v>
          </cell>
          <cell r="E2005">
            <v>0</v>
          </cell>
          <cell r="F2005">
            <v>0</v>
          </cell>
          <cell r="G2005" t="str">
            <v>N/A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/>
          <cell r="M2005">
            <v>0</v>
          </cell>
          <cell r="N2005" t="str">
            <v>N/A</v>
          </cell>
          <cell r="O2005" t="str">
            <v/>
          </cell>
          <cell r="P2005"/>
          <cell r="Q2005">
            <v>0</v>
          </cell>
        </row>
        <row r="2006">
          <cell r="C2006" t="str">
            <v>Plymouth</v>
          </cell>
          <cell r="D2006">
            <v>2009</v>
          </cell>
          <cell r="E2006">
            <v>1.5</v>
          </cell>
          <cell r="F2006">
            <v>1.5</v>
          </cell>
          <cell r="G2006" t="str">
            <v>Yes</v>
          </cell>
          <cell r="H2006">
            <v>1552462.82</v>
          </cell>
          <cell r="I2006">
            <v>7991.55</v>
          </cell>
          <cell r="J2006">
            <v>312.08999999999997</v>
          </cell>
          <cell r="K2006">
            <v>1544159.18</v>
          </cell>
          <cell r="L2006"/>
          <cell r="M2006">
            <v>1544159.18</v>
          </cell>
          <cell r="N2006" t="str">
            <v>FORM SUBMIT</v>
          </cell>
          <cell r="O2006">
            <v>40071</v>
          </cell>
          <cell r="P2006"/>
          <cell r="Q2006">
            <v>1544471.27</v>
          </cell>
        </row>
        <row r="2007">
          <cell r="C2007" t="str">
            <v>Plympton</v>
          </cell>
          <cell r="D2007">
            <v>2009</v>
          </cell>
          <cell r="E2007">
            <v>1.5</v>
          </cell>
          <cell r="F2007">
            <v>1.5</v>
          </cell>
          <cell r="G2007" t="str">
            <v>Yes</v>
          </cell>
          <cell r="H2007">
            <v>59679.32</v>
          </cell>
          <cell r="I2007">
            <v>1144.03</v>
          </cell>
          <cell r="J2007">
            <v>0</v>
          </cell>
          <cell r="K2007">
            <v>58535.29</v>
          </cell>
          <cell r="L2007"/>
          <cell r="M2007">
            <v>58535.29</v>
          </cell>
          <cell r="N2007" t="str">
            <v>FORM SUBMIT</v>
          </cell>
          <cell r="O2007">
            <v>40064</v>
          </cell>
          <cell r="P2007"/>
          <cell r="Q2007">
            <v>58535.29</v>
          </cell>
        </row>
        <row r="2008">
          <cell r="C2008" t="str">
            <v>Princeton</v>
          </cell>
          <cell r="D2008">
            <v>2009</v>
          </cell>
          <cell r="E2008">
            <v>0</v>
          </cell>
          <cell r="F2008">
            <v>0</v>
          </cell>
          <cell r="G2008" t="str">
            <v>N/A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/>
          <cell r="M2008">
            <v>0</v>
          </cell>
          <cell r="N2008" t="str">
            <v>N/A</v>
          </cell>
          <cell r="O2008" t="str">
            <v/>
          </cell>
          <cell r="P2008"/>
          <cell r="Q2008">
            <v>0</v>
          </cell>
        </row>
        <row r="2009">
          <cell r="C2009" t="str">
            <v>Provincetown</v>
          </cell>
          <cell r="D2009">
            <v>2009</v>
          </cell>
          <cell r="E2009">
            <v>3</v>
          </cell>
          <cell r="F2009">
            <v>3</v>
          </cell>
          <cell r="G2009" t="str">
            <v>Yes</v>
          </cell>
          <cell r="H2009">
            <v>356202.16</v>
          </cell>
          <cell r="I2009">
            <v>6791.96</v>
          </cell>
          <cell r="J2009">
            <v>5980.23</v>
          </cell>
          <cell r="K2009">
            <v>343429.97</v>
          </cell>
          <cell r="L2009"/>
          <cell r="M2009">
            <v>343429.97</v>
          </cell>
          <cell r="N2009" t="str">
            <v>FORM SUBMIT</v>
          </cell>
          <cell r="O2009">
            <v>40066</v>
          </cell>
          <cell r="P2009"/>
          <cell r="Q2009">
            <v>349410.19999999995</v>
          </cell>
        </row>
        <row r="2010">
          <cell r="C2010" t="str">
            <v>Quincy</v>
          </cell>
          <cell r="D2010">
            <v>2009</v>
          </cell>
          <cell r="E2010">
            <v>1</v>
          </cell>
          <cell r="F2010">
            <v>1</v>
          </cell>
          <cell r="G2010" t="str">
            <v>Yes</v>
          </cell>
          <cell r="H2010">
            <v>1279927.23</v>
          </cell>
          <cell r="I2010">
            <v>15019.13</v>
          </cell>
          <cell r="J2010">
            <v>17041.689999999999</v>
          </cell>
          <cell r="K2010">
            <v>1247866.4100000001</v>
          </cell>
          <cell r="L2010"/>
          <cell r="M2010">
            <v>1247866.4100000001</v>
          </cell>
          <cell r="N2010" t="str">
            <v>FORM SUBMIT</v>
          </cell>
          <cell r="O2010">
            <v>40071</v>
          </cell>
          <cell r="P2010"/>
          <cell r="Q2010">
            <v>1264908.1000000001</v>
          </cell>
        </row>
        <row r="2011">
          <cell r="C2011" t="str">
            <v>Randolph</v>
          </cell>
          <cell r="D2011">
            <v>2009</v>
          </cell>
          <cell r="E2011">
            <v>2</v>
          </cell>
          <cell r="F2011">
            <v>2</v>
          </cell>
          <cell r="G2011" t="str">
            <v>Yes</v>
          </cell>
          <cell r="H2011">
            <v>635198.13</v>
          </cell>
          <cell r="I2011">
            <v>9515.76</v>
          </cell>
          <cell r="J2011">
            <v>1784.59</v>
          </cell>
          <cell r="K2011">
            <v>623897.78</v>
          </cell>
          <cell r="L2011"/>
          <cell r="M2011">
            <v>623897.78</v>
          </cell>
          <cell r="N2011" t="str">
            <v>FORM SUBMIT</v>
          </cell>
          <cell r="O2011">
            <v>40008</v>
          </cell>
          <cell r="P2011"/>
          <cell r="Q2011">
            <v>625682.37</v>
          </cell>
        </row>
        <row r="2012">
          <cell r="C2012" t="str">
            <v>Raynham</v>
          </cell>
          <cell r="D2012">
            <v>2009</v>
          </cell>
          <cell r="E2012">
            <v>0</v>
          </cell>
          <cell r="F2012">
            <v>0</v>
          </cell>
          <cell r="G2012" t="str">
            <v>N/A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/>
          <cell r="M2012">
            <v>0</v>
          </cell>
          <cell r="N2012" t="str">
            <v>N/A</v>
          </cell>
          <cell r="O2012" t="str">
            <v/>
          </cell>
          <cell r="P2012"/>
          <cell r="Q2012">
            <v>0</v>
          </cell>
        </row>
        <row r="2013">
          <cell r="C2013" t="str">
            <v>Reading</v>
          </cell>
          <cell r="D2013">
            <v>2009</v>
          </cell>
          <cell r="E2013">
            <v>0</v>
          </cell>
          <cell r="F2013">
            <v>0</v>
          </cell>
          <cell r="G2013" t="str">
            <v>N/A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/>
          <cell r="M2013">
            <v>0</v>
          </cell>
          <cell r="N2013" t="str">
            <v>N/A</v>
          </cell>
          <cell r="O2013" t="str">
            <v/>
          </cell>
          <cell r="P2013"/>
          <cell r="Q2013">
            <v>0</v>
          </cell>
        </row>
        <row r="2014">
          <cell r="C2014" t="str">
            <v>Rehoboth</v>
          </cell>
          <cell r="D2014">
            <v>2009</v>
          </cell>
          <cell r="E2014">
            <v>0</v>
          </cell>
          <cell r="F2014">
            <v>0</v>
          </cell>
          <cell r="G2014" t="str">
            <v>N/A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/>
          <cell r="M2014">
            <v>0</v>
          </cell>
          <cell r="N2014" t="str">
            <v>N/A</v>
          </cell>
          <cell r="O2014" t="str">
            <v/>
          </cell>
          <cell r="P2014"/>
          <cell r="Q2014">
            <v>0</v>
          </cell>
        </row>
        <row r="2015">
          <cell r="C2015" t="str">
            <v>Revere</v>
          </cell>
          <cell r="D2015">
            <v>2009</v>
          </cell>
          <cell r="E2015">
            <v>0</v>
          </cell>
          <cell r="F2015">
            <v>0</v>
          </cell>
          <cell r="G2015" t="str">
            <v>N/A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/>
          <cell r="M2015">
            <v>0</v>
          </cell>
          <cell r="N2015" t="str">
            <v>N/A</v>
          </cell>
          <cell r="O2015" t="str">
            <v/>
          </cell>
          <cell r="P2015"/>
          <cell r="Q2015">
            <v>0</v>
          </cell>
        </row>
        <row r="2016">
          <cell r="C2016" t="str">
            <v>Richmond</v>
          </cell>
          <cell r="D2016">
            <v>2009</v>
          </cell>
          <cell r="E2016">
            <v>0</v>
          </cell>
          <cell r="F2016">
            <v>0</v>
          </cell>
          <cell r="G2016" t="str">
            <v>N/A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/>
          <cell r="M2016">
            <v>0</v>
          </cell>
          <cell r="N2016" t="str">
            <v>N/A</v>
          </cell>
          <cell r="O2016" t="str">
            <v/>
          </cell>
          <cell r="P2016"/>
          <cell r="Q2016">
            <v>0</v>
          </cell>
        </row>
        <row r="2017">
          <cell r="C2017" t="str">
            <v>Rochester</v>
          </cell>
          <cell r="D2017">
            <v>2009</v>
          </cell>
          <cell r="E2017">
            <v>0</v>
          </cell>
          <cell r="F2017">
            <v>0</v>
          </cell>
          <cell r="G2017" t="str">
            <v>N/A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/>
          <cell r="M2017">
            <v>0</v>
          </cell>
          <cell r="N2017" t="str">
            <v>N/A</v>
          </cell>
          <cell r="O2017" t="str">
            <v/>
          </cell>
          <cell r="P2017"/>
          <cell r="Q2017">
            <v>0</v>
          </cell>
        </row>
        <row r="2018">
          <cell r="C2018" t="str">
            <v>Rockland</v>
          </cell>
          <cell r="D2018">
            <v>2009</v>
          </cell>
          <cell r="E2018">
            <v>0</v>
          </cell>
          <cell r="F2018">
            <v>0</v>
          </cell>
          <cell r="G2018" t="str">
            <v>N/A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/>
          <cell r="M2018">
            <v>0</v>
          </cell>
          <cell r="N2018" t="str">
            <v>N/A</v>
          </cell>
          <cell r="O2018" t="str">
            <v/>
          </cell>
          <cell r="P2018"/>
          <cell r="Q2018">
            <v>0</v>
          </cell>
        </row>
        <row r="2019">
          <cell r="C2019" t="str">
            <v>Rockport</v>
          </cell>
          <cell r="D2019">
            <v>2009</v>
          </cell>
          <cell r="E2019">
            <v>3</v>
          </cell>
          <cell r="F2019">
            <v>3</v>
          </cell>
          <cell r="G2019" t="str">
            <v>Yes</v>
          </cell>
          <cell r="H2019">
            <v>393022.99</v>
          </cell>
          <cell r="I2019">
            <v>8087.99</v>
          </cell>
          <cell r="J2019">
            <v>195.07</v>
          </cell>
          <cell r="K2019">
            <v>384739.93</v>
          </cell>
          <cell r="L2019"/>
          <cell r="M2019">
            <v>384739.93</v>
          </cell>
          <cell r="N2019" t="str">
            <v>FORM SUBMIT</v>
          </cell>
          <cell r="O2019">
            <v>40065</v>
          </cell>
          <cell r="P2019"/>
          <cell r="Q2019">
            <v>384935</v>
          </cell>
        </row>
        <row r="2020">
          <cell r="C2020" t="str">
            <v>Rowe</v>
          </cell>
          <cell r="D2020">
            <v>2009</v>
          </cell>
          <cell r="E2020">
            <v>0</v>
          </cell>
          <cell r="F2020">
            <v>0</v>
          </cell>
          <cell r="G2020" t="str">
            <v>Yes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/>
          <cell r="M2020">
            <v>0</v>
          </cell>
          <cell r="N2020" t="str">
            <v>FORM ENTERED</v>
          </cell>
          <cell r="O2020">
            <v>40109</v>
          </cell>
          <cell r="P2020"/>
          <cell r="Q2020">
            <v>0</v>
          </cell>
        </row>
        <row r="2021">
          <cell r="C2021" t="str">
            <v>Rowley</v>
          </cell>
          <cell r="D2021">
            <v>2009</v>
          </cell>
          <cell r="E2021">
            <v>3</v>
          </cell>
          <cell r="F2021">
            <v>3</v>
          </cell>
          <cell r="G2021" t="str">
            <v>Yes</v>
          </cell>
          <cell r="H2021">
            <v>308492.89</v>
          </cell>
          <cell r="I2021">
            <v>5788.77</v>
          </cell>
          <cell r="J2021">
            <v>0</v>
          </cell>
          <cell r="K2021">
            <v>302704.12</v>
          </cell>
          <cell r="L2021"/>
          <cell r="M2021">
            <v>302704.12</v>
          </cell>
          <cell r="N2021" t="str">
            <v>FORM SUBMIT</v>
          </cell>
          <cell r="O2021">
            <v>40018</v>
          </cell>
          <cell r="P2021"/>
          <cell r="Q2021">
            <v>302704.12</v>
          </cell>
        </row>
        <row r="2022">
          <cell r="C2022" t="str">
            <v>Royalston</v>
          </cell>
          <cell r="D2022">
            <v>2009</v>
          </cell>
          <cell r="E2022">
            <v>0</v>
          </cell>
          <cell r="F2022">
            <v>0</v>
          </cell>
          <cell r="G2022" t="str">
            <v>N/A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/>
          <cell r="M2022">
            <v>0</v>
          </cell>
          <cell r="N2022" t="str">
            <v>N/A</v>
          </cell>
          <cell r="O2022" t="str">
            <v/>
          </cell>
          <cell r="P2022"/>
          <cell r="Q2022">
            <v>0</v>
          </cell>
        </row>
        <row r="2023">
          <cell r="C2023" t="str">
            <v>Russell</v>
          </cell>
          <cell r="D2023">
            <v>2009</v>
          </cell>
          <cell r="E2023">
            <v>0</v>
          </cell>
          <cell r="F2023">
            <v>0</v>
          </cell>
          <cell r="G2023" t="str">
            <v>N/A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/>
          <cell r="M2023">
            <v>0</v>
          </cell>
          <cell r="N2023" t="str">
            <v>N/A</v>
          </cell>
          <cell r="O2023" t="str">
            <v/>
          </cell>
          <cell r="P2023"/>
          <cell r="Q2023">
            <v>0</v>
          </cell>
        </row>
        <row r="2024">
          <cell r="C2024" t="str">
            <v>Rutland</v>
          </cell>
          <cell r="D2024">
            <v>2009</v>
          </cell>
          <cell r="E2024">
            <v>0</v>
          </cell>
          <cell r="F2024">
            <v>0</v>
          </cell>
          <cell r="G2024" t="str">
            <v>N/A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/>
          <cell r="M2024">
            <v>0</v>
          </cell>
          <cell r="N2024" t="str">
            <v>N/A</v>
          </cell>
          <cell r="O2024" t="str">
            <v/>
          </cell>
          <cell r="P2024"/>
          <cell r="Q2024">
            <v>0</v>
          </cell>
        </row>
        <row r="2025">
          <cell r="C2025" t="str">
            <v>Salem</v>
          </cell>
          <cell r="D2025">
            <v>2009</v>
          </cell>
          <cell r="E2025">
            <v>0</v>
          </cell>
          <cell r="F2025">
            <v>0</v>
          </cell>
          <cell r="G2025" t="str">
            <v>N/A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/>
          <cell r="M2025">
            <v>0</v>
          </cell>
          <cell r="N2025" t="str">
            <v>N/A</v>
          </cell>
          <cell r="O2025" t="str">
            <v/>
          </cell>
          <cell r="P2025"/>
          <cell r="Q2025">
            <v>0</v>
          </cell>
        </row>
        <row r="2026">
          <cell r="C2026" t="str">
            <v>Salisbury</v>
          </cell>
          <cell r="D2026">
            <v>2009</v>
          </cell>
          <cell r="E2026">
            <v>0</v>
          </cell>
          <cell r="F2026">
            <v>0</v>
          </cell>
          <cell r="G2026" t="str">
            <v>N/A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/>
          <cell r="M2026">
            <v>0</v>
          </cell>
          <cell r="N2026" t="str">
            <v>N/A</v>
          </cell>
          <cell r="O2026" t="str">
            <v/>
          </cell>
          <cell r="P2026"/>
          <cell r="Q2026">
            <v>0</v>
          </cell>
        </row>
        <row r="2027">
          <cell r="C2027" t="str">
            <v>Sandisfield</v>
          </cell>
          <cell r="D2027">
            <v>2009</v>
          </cell>
          <cell r="E2027">
            <v>0</v>
          </cell>
          <cell r="F2027">
            <v>0</v>
          </cell>
          <cell r="G2027" t="str">
            <v>N/A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/>
          <cell r="M2027">
            <v>0</v>
          </cell>
          <cell r="N2027" t="str">
            <v>N/A</v>
          </cell>
          <cell r="O2027" t="str">
            <v/>
          </cell>
          <cell r="P2027"/>
          <cell r="Q2027">
            <v>0</v>
          </cell>
        </row>
        <row r="2028">
          <cell r="C2028" t="str">
            <v>Sandwich</v>
          </cell>
          <cell r="D2028">
            <v>2009</v>
          </cell>
          <cell r="E2028">
            <v>3</v>
          </cell>
          <cell r="F2028">
            <v>3</v>
          </cell>
          <cell r="G2028" t="str">
            <v>Yes</v>
          </cell>
          <cell r="H2028">
            <v>1250350.05</v>
          </cell>
          <cell r="I2028">
            <v>5858.29</v>
          </cell>
          <cell r="J2028">
            <v>1460.9</v>
          </cell>
          <cell r="K2028">
            <v>1243030.8600000001</v>
          </cell>
          <cell r="L2028"/>
          <cell r="M2028">
            <v>1243030.8600000001</v>
          </cell>
          <cell r="N2028" t="str">
            <v>FORM SUBMIT</v>
          </cell>
          <cell r="O2028">
            <v>40064</v>
          </cell>
          <cell r="P2028"/>
          <cell r="Q2028">
            <v>1244491.76</v>
          </cell>
        </row>
        <row r="2029">
          <cell r="C2029" t="str">
            <v>Saugus</v>
          </cell>
          <cell r="D2029">
            <v>2009</v>
          </cell>
          <cell r="E2029">
            <v>0</v>
          </cell>
          <cell r="F2029">
            <v>0</v>
          </cell>
          <cell r="G2029" t="str">
            <v>N/A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/>
          <cell r="M2029">
            <v>0</v>
          </cell>
          <cell r="N2029" t="str">
            <v>N/A</v>
          </cell>
          <cell r="O2029" t="str">
            <v/>
          </cell>
          <cell r="P2029"/>
          <cell r="Q2029">
            <v>0</v>
          </cell>
        </row>
        <row r="2030">
          <cell r="C2030" t="str">
            <v>Savoy</v>
          </cell>
          <cell r="D2030">
            <v>2009</v>
          </cell>
          <cell r="E2030">
            <v>0</v>
          </cell>
          <cell r="F2030">
            <v>0</v>
          </cell>
          <cell r="G2030" t="str">
            <v>N/A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/>
          <cell r="M2030">
            <v>0</v>
          </cell>
          <cell r="N2030" t="str">
            <v>N/A</v>
          </cell>
          <cell r="O2030" t="str">
            <v/>
          </cell>
          <cell r="P2030"/>
          <cell r="Q2030">
            <v>0</v>
          </cell>
        </row>
        <row r="2031">
          <cell r="C2031" t="str">
            <v>Scituate</v>
          </cell>
          <cell r="D2031">
            <v>2009</v>
          </cell>
          <cell r="E2031">
            <v>3</v>
          </cell>
          <cell r="F2031">
            <v>3</v>
          </cell>
          <cell r="G2031" t="str">
            <v>Yes</v>
          </cell>
          <cell r="H2031">
            <v>984293</v>
          </cell>
          <cell r="I2031">
            <v>16225</v>
          </cell>
          <cell r="J2031">
            <v>0</v>
          </cell>
          <cell r="K2031">
            <v>968068</v>
          </cell>
          <cell r="L2031"/>
          <cell r="M2031">
            <v>968068</v>
          </cell>
          <cell r="N2031" t="str">
            <v>FORM SUBMIT</v>
          </cell>
          <cell r="O2031">
            <v>40058</v>
          </cell>
          <cell r="P2031"/>
          <cell r="Q2031">
            <v>968068</v>
          </cell>
        </row>
        <row r="2032">
          <cell r="C2032" t="str">
            <v>Seekonk</v>
          </cell>
          <cell r="D2032">
            <v>2009</v>
          </cell>
          <cell r="E2032">
            <v>0</v>
          </cell>
          <cell r="F2032">
            <v>0</v>
          </cell>
          <cell r="G2032" t="str">
            <v>N/A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/>
          <cell r="M2032">
            <v>0</v>
          </cell>
          <cell r="N2032" t="str">
            <v>N/A</v>
          </cell>
          <cell r="O2032" t="str">
            <v/>
          </cell>
          <cell r="P2032"/>
          <cell r="Q2032">
            <v>0</v>
          </cell>
        </row>
        <row r="2033">
          <cell r="C2033" t="str">
            <v>Sharon</v>
          </cell>
          <cell r="D2033">
            <v>2009</v>
          </cell>
          <cell r="E2033">
            <v>1</v>
          </cell>
          <cell r="F2033">
            <v>1</v>
          </cell>
          <cell r="G2033" t="str">
            <v>Yes</v>
          </cell>
          <cell r="H2033">
            <v>372024.65</v>
          </cell>
          <cell r="I2033">
            <v>2154.39</v>
          </cell>
          <cell r="J2033">
            <v>244.12</v>
          </cell>
          <cell r="K2033">
            <v>369626.14</v>
          </cell>
          <cell r="L2033"/>
          <cell r="M2033">
            <v>369626.14</v>
          </cell>
          <cell r="N2033" t="str">
            <v>FORM SUBMIT</v>
          </cell>
          <cell r="O2033">
            <v>40070</v>
          </cell>
          <cell r="P2033"/>
          <cell r="Q2033">
            <v>369870.26</v>
          </cell>
        </row>
        <row r="2034">
          <cell r="C2034" t="str">
            <v>Sheffield</v>
          </cell>
          <cell r="D2034">
            <v>2009</v>
          </cell>
          <cell r="E2034">
            <v>0</v>
          </cell>
          <cell r="F2034">
            <v>0</v>
          </cell>
          <cell r="G2034" t="str">
            <v>N/A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/>
          <cell r="M2034">
            <v>0</v>
          </cell>
          <cell r="N2034" t="str">
            <v>N/A</v>
          </cell>
          <cell r="O2034" t="str">
            <v/>
          </cell>
          <cell r="P2034"/>
          <cell r="Q2034">
            <v>0</v>
          </cell>
        </row>
        <row r="2035">
          <cell r="C2035" t="str">
            <v>Shelburne</v>
          </cell>
          <cell r="D2035">
            <v>2009</v>
          </cell>
          <cell r="E2035">
            <v>0</v>
          </cell>
          <cell r="F2035">
            <v>0</v>
          </cell>
          <cell r="G2035" t="str">
            <v>N/A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/>
          <cell r="M2035">
            <v>0</v>
          </cell>
          <cell r="N2035" t="str">
            <v>N/A</v>
          </cell>
          <cell r="O2035" t="str">
            <v/>
          </cell>
          <cell r="P2035"/>
          <cell r="Q2035">
            <v>0</v>
          </cell>
        </row>
        <row r="2036">
          <cell r="C2036" t="str">
            <v>Sherborn</v>
          </cell>
          <cell r="D2036">
            <v>2009</v>
          </cell>
          <cell r="E2036">
            <v>0</v>
          </cell>
          <cell r="F2036">
            <v>0</v>
          </cell>
          <cell r="G2036" t="str">
            <v>N/A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/>
          <cell r="M2036">
            <v>0</v>
          </cell>
          <cell r="N2036" t="str">
            <v>N/A</v>
          </cell>
          <cell r="O2036" t="str">
            <v/>
          </cell>
          <cell r="P2036"/>
          <cell r="Q2036">
            <v>0</v>
          </cell>
        </row>
        <row r="2037">
          <cell r="C2037" t="str">
            <v>Shirley</v>
          </cell>
          <cell r="D2037">
            <v>2009</v>
          </cell>
          <cell r="E2037">
            <v>0</v>
          </cell>
          <cell r="F2037">
            <v>0</v>
          </cell>
          <cell r="G2037" t="str">
            <v>N/A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/>
          <cell r="M2037">
            <v>0</v>
          </cell>
          <cell r="N2037" t="str">
            <v>N/A</v>
          </cell>
          <cell r="O2037" t="str">
            <v/>
          </cell>
          <cell r="P2037"/>
          <cell r="Q2037">
            <v>0</v>
          </cell>
        </row>
        <row r="2038">
          <cell r="C2038" t="str">
            <v>Shrewsbury</v>
          </cell>
          <cell r="D2038">
            <v>2009</v>
          </cell>
          <cell r="E2038">
            <v>0</v>
          </cell>
          <cell r="F2038">
            <v>0</v>
          </cell>
          <cell r="G2038" t="str">
            <v>N/A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/>
          <cell r="M2038">
            <v>0</v>
          </cell>
          <cell r="N2038" t="str">
            <v>N/A</v>
          </cell>
          <cell r="O2038" t="str">
            <v/>
          </cell>
          <cell r="P2038"/>
          <cell r="Q2038">
            <v>0</v>
          </cell>
        </row>
        <row r="2039">
          <cell r="C2039" t="str">
            <v>Shutesbury</v>
          </cell>
          <cell r="D2039">
            <v>2009</v>
          </cell>
          <cell r="E2039">
            <v>1.5</v>
          </cell>
          <cell r="F2039">
            <v>1.5</v>
          </cell>
          <cell r="G2039" t="str">
            <v>Yes</v>
          </cell>
          <cell r="H2039">
            <v>35324.17</v>
          </cell>
          <cell r="I2039">
            <v>917.33</v>
          </cell>
          <cell r="J2039">
            <v>0</v>
          </cell>
          <cell r="K2039">
            <v>34406.839999999997</v>
          </cell>
          <cell r="L2039"/>
          <cell r="M2039">
            <v>34406.839999999997</v>
          </cell>
          <cell r="N2039" t="str">
            <v>FORM SUBMIT</v>
          </cell>
          <cell r="O2039">
            <v>40038</v>
          </cell>
          <cell r="P2039"/>
          <cell r="Q2039">
            <v>34406.839999999997</v>
          </cell>
        </row>
        <row r="2040">
          <cell r="C2040" t="str">
            <v>Somerset</v>
          </cell>
          <cell r="D2040">
            <v>2009</v>
          </cell>
          <cell r="E2040">
            <v>0</v>
          </cell>
          <cell r="F2040">
            <v>0</v>
          </cell>
          <cell r="G2040" t="str">
            <v>N/A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/>
          <cell r="M2040">
            <v>0</v>
          </cell>
          <cell r="N2040" t="str">
            <v>N/A</v>
          </cell>
          <cell r="O2040" t="str">
            <v/>
          </cell>
          <cell r="P2040"/>
          <cell r="Q2040">
            <v>0</v>
          </cell>
        </row>
        <row r="2041">
          <cell r="C2041" t="str">
            <v>Somerville</v>
          </cell>
          <cell r="D2041">
            <v>2009</v>
          </cell>
          <cell r="E2041">
            <v>0</v>
          </cell>
          <cell r="F2041">
            <v>0</v>
          </cell>
          <cell r="G2041" t="str">
            <v>N/A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/>
          <cell r="M2041">
            <v>0</v>
          </cell>
          <cell r="N2041" t="str">
            <v>N/A</v>
          </cell>
          <cell r="O2041" t="str">
            <v/>
          </cell>
          <cell r="P2041"/>
          <cell r="Q2041">
            <v>0</v>
          </cell>
        </row>
        <row r="2042">
          <cell r="C2042" t="str">
            <v>South Hadley</v>
          </cell>
          <cell r="D2042">
            <v>2009</v>
          </cell>
          <cell r="E2042">
            <v>0</v>
          </cell>
          <cell r="F2042">
            <v>0</v>
          </cell>
          <cell r="G2042" t="str">
            <v>N/A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/>
          <cell r="M2042">
            <v>0</v>
          </cell>
          <cell r="N2042" t="str">
            <v>N/A</v>
          </cell>
          <cell r="O2042" t="str">
            <v/>
          </cell>
          <cell r="P2042"/>
          <cell r="Q2042">
            <v>0</v>
          </cell>
        </row>
        <row r="2043">
          <cell r="C2043" t="str">
            <v>Southampton</v>
          </cell>
          <cell r="D2043">
            <v>2009</v>
          </cell>
          <cell r="E2043">
            <v>3</v>
          </cell>
          <cell r="F2043">
            <v>3</v>
          </cell>
          <cell r="G2043" t="str">
            <v>Yes</v>
          </cell>
          <cell r="H2043">
            <v>146175.89000000001</v>
          </cell>
          <cell r="I2043">
            <v>1361.21</v>
          </cell>
          <cell r="J2043">
            <v>0</v>
          </cell>
          <cell r="K2043">
            <v>144814.68000000002</v>
          </cell>
          <cell r="L2043"/>
          <cell r="M2043">
            <v>144814.68000000002</v>
          </cell>
          <cell r="N2043" t="str">
            <v>FORM SUBMIT</v>
          </cell>
          <cell r="O2043">
            <v>40065</v>
          </cell>
          <cell r="P2043"/>
          <cell r="Q2043">
            <v>144814.68000000002</v>
          </cell>
        </row>
        <row r="2044">
          <cell r="C2044" t="str">
            <v>Southborough</v>
          </cell>
          <cell r="D2044">
            <v>2009</v>
          </cell>
          <cell r="E2044">
            <v>1</v>
          </cell>
          <cell r="F2044">
            <v>1</v>
          </cell>
          <cell r="G2044" t="str">
            <v>Yes</v>
          </cell>
          <cell r="H2044">
            <v>253438.5</v>
          </cell>
          <cell r="I2044">
            <v>2418.94</v>
          </cell>
          <cell r="J2044">
            <v>180.11</v>
          </cell>
          <cell r="K2044">
            <v>250839.45</v>
          </cell>
          <cell r="L2044"/>
          <cell r="M2044">
            <v>250839.45</v>
          </cell>
          <cell r="N2044" t="str">
            <v>FORM SUBMIT</v>
          </cell>
          <cell r="O2044">
            <v>40010</v>
          </cell>
          <cell r="P2044"/>
          <cell r="Q2044">
            <v>251019.56</v>
          </cell>
        </row>
        <row r="2045">
          <cell r="C2045" t="str">
            <v>Southbridge</v>
          </cell>
          <cell r="D2045">
            <v>2009</v>
          </cell>
          <cell r="E2045">
            <v>0</v>
          </cell>
          <cell r="F2045">
            <v>0</v>
          </cell>
          <cell r="G2045" t="str">
            <v>N/A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/>
          <cell r="M2045">
            <v>0</v>
          </cell>
          <cell r="N2045" t="str">
            <v>N/A</v>
          </cell>
          <cell r="O2045" t="str">
            <v/>
          </cell>
          <cell r="P2045"/>
          <cell r="Q2045">
            <v>0</v>
          </cell>
        </row>
        <row r="2046">
          <cell r="C2046" t="str">
            <v>Southwick</v>
          </cell>
          <cell r="D2046">
            <v>2009</v>
          </cell>
          <cell r="E2046">
            <v>3</v>
          </cell>
          <cell r="F2046">
            <v>3</v>
          </cell>
          <cell r="G2046" t="str">
            <v>Yes</v>
          </cell>
          <cell r="H2046">
            <v>238313.93</v>
          </cell>
          <cell r="I2046">
            <v>3153.95</v>
          </cell>
          <cell r="J2046">
            <v>2955.49</v>
          </cell>
          <cell r="K2046">
            <v>232204.49</v>
          </cell>
          <cell r="L2046"/>
          <cell r="M2046">
            <v>232204.49</v>
          </cell>
          <cell r="N2046" t="str">
            <v>FORM SUBMIT</v>
          </cell>
          <cell r="O2046">
            <v>40070</v>
          </cell>
          <cell r="P2046"/>
          <cell r="Q2046">
            <v>235159.97999999998</v>
          </cell>
        </row>
        <row r="2047">
          <cell r="C2047" t="str">
            <v>Spencer</v>
          </cell>
          <cell r="D2047">
            <v>2009</v>
          </cell>
          <cell r="E2047">
            <v>0</v>
          </cell>
          <cell r="F2047">
            <v>0</v>
          </cell>
          <cell r="G2047" t="str">
            <v>N/A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/>
          <cell r="M2047">
            <v>0</v>
          </cell>
          <cell r="N2047" t="str">
            <v>N/A</v>
          </cell>
          <cell r="O2047" t="str">
            <v/>
          </cell>
          <cell r="P2047"/>
          <cell r="Q2047">
            <v>0</v>
          </cell>
        </row>
        <row r="2048">
          <cell r="C2048" t="str">
            <v>Springfield</v>
          </cell>
          <cell r="D2048">
            <v>2009</v>
          </cell>
          <cell r="E2048">
            <v>0</v>
          </cell>
          <cell r="F2048">
            <v>0</v>
          </cell>
          <cell r="G2048" t="str">
            <v>N/A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/>
          <cell r="M2048">
            <v>0</v>
          </cell>
          <cell r="N2048" t="str">
            <v>N/A</v>
          </cell>
          <cell r="O2048" t="str">
            <v/>
          </cell>
          <cell r="P2048"/>
          <cell r="Q2048">
            <v>0</v>
          </cell>
        </row>
        <row r="2049">
          <cell r="C2049" t="str">
            <v>Sterling</v>
          </cell>
          <cell r="D2049">
            <v>2009</v>
          </cell>
          <cell r="E2049">
            <v>0</v>
          </cell>
          <cell r="F2049">
            <v>0</v>
          </cell>
          <cell r="G2049" t="str">
            <v>N/A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/>
          <cell r="M2049">
            <v>0</v>
          </cell>
          <cell r="N2049" t="str">
            <v>N/A</v>
          </cell>
          <cell r="O2049" t="str">
            <v/>
          </cell>
          <cell r="P2049"/>
          <cell r="Q2049">
            <v>0</v>
          </cell>
        </row>
        <row r="2050">
          <cell r="C2050" t="str">
            <v>Stockbridge</v>
          </cell>
          <cell r="D2050">
            <v>2009</v>
          </cell>
          <cell r="E2050">
            <v>3</v>
          </cell>
          <cell r="F2050">
            <v>3</v>
          </cell>
          <cell r="G2050" t="str">
            <v>Yes</v>
          </cell>
          <cell r="H2050">
            <v>138429.13</v>
          </cell>
          <cell r="I2050">
            <v>2316.83</v>
          </cell>
          <cell r="J2050">
            <v>1814.03</v>
          </cell>
          <cell r="K2050">
            <v>134298.27000000002</v>
          </cell>
          <cell r="L2050"/>
          <cell r="M2050">
            <v>134298.27000000002</v>
          </cell>
          <cell r="N2050" t="str">
            <v>FORM SUBMIT</v>
          </cell>
          <cell r="O2050">
            <v>40065</v>
          </cell>
          <cell r="P2050"/>
          <cell r="Q2050">
            <v>136112.30000000002</v>
          </cell>
        </row>
        <row r="2051">
          <cell r="C2051" t="str">
            <v>Stoneham</v>
          </cell>
          <cell r="D2051">
            <v>2009</v>
          </cell>
          <cell r="E2051">
            <v>0</v>
          </cell>
          <cell r="F2051">
            <v>0</v>
          </cell>
          <cell r="G2051" t="str">
            <v>N/A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/>
          <cell r="M2051">
            <v>0</v>
          </cell>
          <cell r="N2051" t="str">
            <v>N/A</v>
          </cell>
          <cell r="O2051" t="str">
            <v/>
          </cell>
          <cell r="P2051"/>
          <cell r="Q2051">
            <v>0</v>
          </cell>
        </row>
        <row r="2052">
          <cell r="C2052" t="str">
            <v>Stoughton</v>
          </cell>
          <cell r="D2052">
            <v>2009</v>
          </cell>
          <cell r="E2052">
            <v>1.5</v>
          </cell>
          <cell r="F2052">
            <v>1.5</v>
          </cell>
          <cell r="G2052" t="str">
            <v>Yes</v>
          </cell>
          <cell r="H2052">
            <v>498997.44</v>
          </cell>
          <cell r="I2052">
            <v>3548.89</v>
          </cell>
          <cell r="J2052">
            <v>0</v>
          </cell>
          <cell r="K2052">
            <v>495448.55</v>
          </cell>
          <cell r="L2052"/>
          <cell r="M2052">
            <v>495448.55</v>
          </cell>
          <cell r="N2052" t="str">
            <v>FORM SUBMIT</v>
          </cell>
          <cell r="O2052">
            <v>40085</v>
          </cell>
          <cell r="P2052"/>
          <cell r="Q2052">
            <v>495448.55</v>
          </cell>
        </row>
        <row r="2053">
          <cell r="C2053" t="str">
            <v>Stow</v>
          </cell>
          <cell r="D2053">
            <v>2009</v>
          </cell>
          <cell r="E2053">
            <v>3</v>
          </cell>
          <cell r="F2053">
            <v>3</v>
          </cell>
          <cell r="G2053" t="str">
            <v>Yes</v>
          </cell>
          <cell r="H2053">
            <v>435516.46</v>
          </cell>
          <cell r="I2053">
            <v>9270.5</v>
          </cell>
          <cell r="J2053">
            <v>0</v>
          </cell>
          <cell r="K2053">
            <v>426245.96</v>
          </cell>
          <cell r="L2053"/>
          <cell r="M2053">
            <v>426245.96</v>
          </cell>
          <cell r="N2053" t="str">
            <v>FORM SUBMIT</v>
          </cell>
          <cell r="O2053">
            <v>40064</v>
          </cell>
          <cell r="P2053"/>
          <cell r="Q2053">
            <v>426245.96</v>
          </cell>
        </row>
        <row r="2054">
          <cell r="C2054" t="str">
            <v>Sturbridge</v>
          </cell>
          <cell r="D2054">
            <v>2009</v>
          </cell>
          <cell r="E2054">
            <v>3</v>
          </cell>
          <cell r="F2054">
            <v>3</v>
          </cell>
          <cell r="G2054" t="str">
            <v>Yes</v>
          </cell>
          <cell r="H2054">
            <v>347670.43</v>
          </cell>
          <cell r="I2054">
            <v>1844.75</v>
          </cell>
          <cell r="J2054">
            <v>0</v>
          </cell>
          <cell r="K2054">
            <v>345825.68</v>
          </cell>
          <cell r="L2054"/>
          <cell r="M2054">
            <v>345825.68</v>
          </cell>
          <cell r="N2054" t="str">
            <v>FORM ENTERED</v>
          </cell>
          <cell r="O2054">
            <v>40051</v>
          </cell>
          <cell r="P2054"/>
          <cell r="Q2054">
            <v>345825.68</v>
          </cell>
        </row>
        <row r="2055">
          <cell r="C2055" t="str">
            <v>Sudbury</v>
          </cell>
          <cell r="D2055">
            <v>2009</v>
          </cell>
          <cell r="E2055">
            <v>3</v>
          </cell>
          <cell r="F2055">
            <v>3</v>
          </cell>
          <cell r="G2055" t="str">
            <v>Yes</v>
          </cell>
          <cell r="H2055">
            <v>1471253.82</v>
          </cell>
          <cell r="I2055">
            <v>34755.33</v>
          </cell>
          <cell r="J2055">
            <v>487.99</v>
          </cell>
          <cell r="K2055">
            <v>1436010.5</v>
          </cell>
          <cell r="L2055"/>
          <cell r="M2055">
            <v>1436010.5</v>
          </cell>
          <cell r="N2055" t="str">
            <v>FORM SUBMIT</v>
          </cell>
          <cell r="O2055">
            <v>40065</v>
          </cell>
          <cell r="P2055"/>
          <cell r="Q2055">
            <v>1436498.49</v>
          </cell>
        </row>
        <row r="2056">
          <cell r="C2056" t="str">
            <v>Sunderland</v>
          </cell>
          <cell r="D2056">
            <v>2009</v>
          </cell>
          <cell r="E2056">
            <v>0</v>
          </cell>
          <cell r="F2056">
            <v>0</v>
          </cell>
          <cell r="G2056" t="str">
            <v>N/A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/>
          <cell r="M2056">
            <v>0</v>
          </cell>
          <cell r="N2056" t="str">
            <v>N/A</v>
          </cell>
          <cell r="O2056" t="str">
            <v/>
          </cell>
          <cell r="P2056"/>
          <cell r="Q2056">
            <v>0</v>
          </cell>
        </row>
        <row r="2057">
          <cell r="C2057" t="str">
            <v>Sutton</v>
          </cell>
          <cell r="D2057">
            <v>2009</v>
          </cell>
          <cell r="E2057">
            <v>0</v>
          </cell>
          <cell r="F2057">
            <v>0</v>
          </cell>
          <cell r="G2057" t="str">
            <v>N/A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/>
          <cell r="M2057">
            <v>0</v>
          </cell>
          <cell r="N2057" t="str">
            <v>N/A</v>
          </cell>
          <cell r="O2057" t="str">
            <v/>
          </cell>
          <cell r="P2057"/>
          <cell r="Q2057">
            <v>0</v>
          </cell>
        </row>
        <row r="2058">
          <cell r="C2058" t="str">
            <v>Swampscott</v>
          </cell>
          <cell r="D2058">
            <v>2009</v>
          </cell>
          <cell r="E2058">
            <v>0</v>
          </cell>
          <cell r="F2058">
            <v>0</v>
          </cell>
          <cell r="G2058" t="str">
            <v>N/A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/>
          <cell r="M2058">
            <v>0</v>
          </cell>
          <cell r="N2058" t="str">
            <v>N/A</v>
          </cell>
          <cell r="O2058" t="str">
            <v/>
          </cell>
          <cell r="P2058"/>
          <cell r="Q2058">
            <v>0</v>
          </cell>
        </row>
        <row r="2059">
          <cell r="C2059" t="str">
            <v>Swansea</v>
          </cell>
          <cell r="D2059">
            <v>2009</v>
          </cell>
          <cell r="E2059">
            <v>0</v>
          </cell>
          <cell r="F2059">
            <v>0</v>
          </cell>
          <cell r="G2059" t="str">
            <v>N/A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/>
          <cell r="M2059">
            <v>0</v>
          </cell>
          <cell r="N2059" t="str">
            <v>N/A</v>
          </cell>
          <cell r="O2059" t="str">
            <v/>
          </cell>
          <cell r="P2059"/>
          <cell r="Q2059">
            <v>0</v>
          </cell>
        </row>
        <row r="2060">
          <cell r="C2060" t="str">
            <v>Taunton</v>
          </cell>
          <cell r="D2060">
            <v>2009</v>
          </cell>
          <cell r="E2060">
            <v>0</v>
          </cell>
          <cell r="F2060">
            <v>0</v>
          </cell>
          <cell r="G2060" t="str">
            <v>N/A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/>
          <cell r="M2060">
            <v>0</v>
          </cell>
          <cell r="N2060" t="str">
            <v>N/A</v>
          </cell>
          <cell r="O2060" t="str">
            <v/>
          </cell>
          <cell r="P2060"/>
          <cell r="Q2060">
            <v>0</v>
          </cell>
        </row>
        <row r="2061">
          <cell r="C2061" t="str">
            <v>Templeton</v>
          </cell>
          <cell r="D2061">
            <v>2009</v>
          </cell>
          <cell r="E2061">
            <v>3</v>
          </cell>
          <cell r="F2061">
            <v>3</v>
          </cell>
          <cell r="G2061" t="str">
            <v>Yes</v>
          </cell>
          <cell r="H2061">
            <v>115956.49</v>
          </cell>
          <cell r="I2061">
            <v>246.68</v>
          </cell>
          <cell r="J2061">
            <v>0</v>
          </cell>
          <cell r="K2061">
            <v>115709.81000000001</v>
          </cell>
          <cell r="L2061"/>
          <cell r="M2061">
            <v>115709.81000000001</v>
          </cell>
          <cell r="N2061" t="str">
            <v>FORM SUBMIT</v>
          </cell>
          <cell r="O2061">
            <v>40060</v>
          </cell>
          <cell r="P2061"/>
          <cell r="Q2061">
            <v>115709.81000000001</v>
          </cell>
        </row>
        <row r="2062">
          <cell r="C2062" t="str">
            <v>Tewksbury</v>
          </cell>
          <cell r="D2062">
            <v>2009</v>
          </cell>
          <cell r="E2062">
            <v>1.5</v>
          </cell>
          <cell r="F2062">
            <v>1.5</v>
          </cell>
          <cell r="G2062" t="str">
            <v>Yes</v>
          </cell>
          <cell r="H2062">
            <v>560279.55000000005</v>
          </cell>
          <cell r="I2062">
            <v>3728.7</v>
          </cell>
          <cell r="J2062">
            <v>2086.81</v>
          </cell>
          <cell r="K2062">
            <v>554464.04</v>
          </cell>
          <cell r="L2062"/>
          <cell r="M2062">
            <v>554464.04</v>
          </cell>
          <cell r="N2062" t="str">
            <v>FORM SUBMIT</v>
          </cell>
          <cell r="O2062">
            <v>40000</v>
          </cell>
          <cell r="P2062"/>
          <cell r="Q2062">
            <v>556550.85000000009</v>
          </cell>
        </row>
        <row r="2063">
          <cell r="C2063" t="str">
            <v>Tisbury</v>
          </cell>
          <cell r="D2063">
            <v>2009</v>
          </cell>
          <cell r="E2063">
            <v>3</v>
          </cell>
          <cell r="F2063">
            <v>3</v>
          </cell>
          <cell r="G2063" t="str">
            <v>Yes</v>
          </cell>
          <cell r="H2063">
            <v>367797.79</v>
          </cell>
          <cell r="I2063">
            <v>4385.72</v>
          </cell>
          <cell r="J2063">
            <v>2858.04</v>
          </cell>
          <cell r="K2063">
            <v>360554.03</v>
          </cell>
          <cell r="L2063"/>
          <cell r="M2063">
            <v>360554.03</v>
          </cell>
          <cell r="N2063" t="str">
            <v>FORM SUBMIT</v>
          </cell>
          <cell r="O2063">
            <v>40065</v>
          </cell>
          <cell r="P2063"/>
          <cell r="Q2063">
            <v>363412.07</v>
          </cell>
        </row>
        <row r="2064">
          <cell r="C2064" t="str">
            <v>Tolland</v>
          </cell>
          <cell r="D2064">
            <v>2009</v>
          </cell>
          <cell r="E2064">
            <v>0</v>
          </cell>
          <cell r="F2064">
            <v>0</v>
          </cell>
          <cell r="G2064" t="str">
            <v>N/A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/>
          <cell r="M2064">
            <v>0</v>
          </cell>
          <cell r="N2064" t="str">
            <v>N/A</v>
          </cell>
          <cell r="O2064" t="str">
            <v/>
          </cell>
          <cell r="P2064"/>
          <cell r="Q2064">
            <v>0</v>
          </cell>
        </row>
        <row r="2065">
          <cell r="C2065" t="str">
            <v>Topsfield</v>
          </cell>
          <cell r="D2065">
            <v>2009</v>
          </cell>
          <cell r="E2065">
            <v>0</v>
          </cell>
          <cell r="F2065">
            <v>0</v>
          </cell>
          <cell r="G2065" t="str">
            <v>N/A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/>
          <cell r="M2065">
            <v>0</v>
          </cell>
          <cell r="N2065" t="str">
            <v>N/A</v>
          </cell>
          <cell r="O2065" t="str">
            <v/>
          </cell>
          <cell r="P2065"/>
          <cell r="Q2065">
            <v>0</v>
          </cell>
        </row>
        <row r="2066">
          <cell r="C2066" t="str">
            <v>Townsend</v>
          </cell>
          <cell r="D2066">
            <v>2009</v>
          </cell>
          <cell r="E2066">
            <v>0</v>
          </cell>
          <cell r="F2066">
            <v>0</v>
          </cell>
          <cell r="G2066" t="str">
            <v>N/A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/>
          <cell r="M2066">
            <v>0</v>
          </cell>
          <cell r="N2066" t="str">
            <v>N/A</v>
          </cell>
          <cell r="O2066" t="str">
            <v/>
          </cell>
          <cell r="P2066"/>
          <cell r="Q2066">
            <v>0</v>
          </cell>
        </row>
        <row r="2067">
          <cell r="C2067" t="str">
            <v>Truro</v>
          </cell>
          <cell r="D2067">
            <v>2009</v>
          </cell>
          <cell r="E2067">
            <v>3</v>
          </cell>
          <cell r="F2067">
            <v>3</v>
          </cell>
          <cell r="G2067" t="str">
            <v>Yes</v>
          </cell>
          <cell r="H2067">
            <v>315156.31</v>
          </cell>
          <cell r="I2067">
            <v>1427.5</v>
          </cell>
          <cell r="J2067">
            <v>411.41</v>
          </cell>
          <cell r="K2067">
            <v>313317.40000000002</v>
          </cell>
          <cell r="L2067"/>
          <cell r="M2067">
            <v>313317.40000000002</v>
          </cell>
          <cell r="N2067" t="str">
            <v>FORM SUBMIT</v>
          </cell>
          <cell r="O2067">
            <v>40065</v>
          </cell>
          <cell r="P2067"/>
          <cell r="Q2067">
            <v>313728.81</v>
          </cell>
        </row>
        <row r="2068">
          <cell r="C2068" t="str">
            <v>Tyngsborough</v>
          </cell>
          <cell r="D2068">
            <v>2009</v>
          </cell>
          <cell r="E2068">
            <v>3</v>
          </cell>
          <cell r="F2068">
            <v>3</v>
          </cell>
          <cell r="G2068" t="str">
            <v>Yes</v>
          </cell>
          <cell r="H2068">
            <v>397364.5</v>
          </cell>
          <cell r="I2068">
            <v>5477.28</v>
          </cell>
          <cell r="J2068">
            <v>250.1</v>
          </cell>
          <cell r="K2068">
            <v>391637.12</v>
          </cell>
          <cell r="L2068"/>
          <cell r="M2068">
            <v>391637.12</v>
          </cell>
          <cell r="N2068" t="str">
            <v>FORM SUBMIT</v>
          </cell>
          <cell r="O2068">
            <v>40065</v>
          </cell>
          <cell r="P2068"/>
          <cell r="Q2068">
            <v>391887.22</v>
          </cell>
        </row>
        <row r="2069">
          <cell r="C2069" t="str">
            <v>Tyringham</v>
          </cell>
          <cell r="D2069">
            <v>2009</v>
          </cell>
          <cell r="E2069">
            <v>0</v>
          </cell>
          <cell r="F2069">
            <v>0</v>
          </cell>
          <cell r="G2069" t="str">
            <v>N/A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/>
          <cell r="M2069">
            <v>0</v>
          </cell>
          <cell r="N2069" t="str">
            <v>N/A</v>
          </cell>
          <cell r="O2069" t="str">
            <v/>
          </cell>
          <cell r="P2069"/>
          <cell r="Q2069">
            <v>0</v>
          </cell>
        </row>
        <row r="2070">
          <cell r="C2070" t="str">
            <v>Upton</v>
          </cell>
          <cell r="D2070">
            <v>2009</v>
          </cell>
          <cell r="E2070">
            <v>3</v>
          </cell>
          <cell r="F2070">
            <v>3</v>
          </cell>
          <cell r="G2070" t="str">
            <v>Yes</v>
          </cell>
          <cell r="H2070">
            <v>277367.14</v>
          </cell>
          <cell r="I2070">
            <v>1561.45</v>
          </cell>
          <cell r="J2070">
            <v>86.02</v>
          </cell>
          <cell r="K2070">
            <v>275719.67</v>
          </cell>
          <cell r="L2070"/>
          <cell r="M2070">
            <v>275719.67</v>
          </cell>
          <cell r="N2070" t="str">
            <v>FORM SUBMIT</v>
          </cell>
          <cell r="O2070">
            <v>40052</v>
          </cell>
          <cell r="P2070"/>
          <cell r="Q2070">
            <v>275805.69</v>
          </cell>
        </row>
        <row r="2071">
          <cell r="C2071" t="str">
            <v>Uxbridge</v>
          </cell>
          <cell r="D2071">
            <v>2009</v>
          </cell>
          <cell r="E2071">
            <v>0</v>
          </cell>
          <cell r="F2071">
            <v>0</v>
          </cell>
          <cell r="G2071" t="str">
            <v>N/A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/>
          <cell r="M2071">
            <v>0</v>
          </cell>
          <cell r="N2071" t="str">
            <v>N/A</v>
          </cell>
          <cell r="O2071" t="str">
            <v/>
          </cell>
          <cell r="P2071"/>
          <cell r="Q2071">
            <v>0</v>
          </cell>
        </row>
        <row r="2072">
          <cell r="C2072" t="str">
            <v>Wakefield</v>
          </cell>
          <cell r="D2072">
            <v>2009</v>
          </cell>
          <cell r="E2072">
            <v>0</v>
          </cell>
          <cell r="F2072">
            <v>0</v>
          </cell>
          <cell r="G2072" t="str">
            <v>N/A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/>
          <cell r="M2072">
            <v>0</v>
          </cell>
          <cell r="N2072" t="str">
            <v>N/A</v>
          </cell>
          <cell r="O2072" t="str">
            <v/>
          </cell>
          <cell r="P2072"/>
          <cell r="Q2072">
            <v>0</v>
          </cell>
        </row>
        <row r="2073">
          <cell r="C2073" t="str">
            <v>Wales</v>
          </cell>
          <cell r="D2073">
            <v>2009</v>
          </cell>
          <cell r="E2073">
            <v>0</v>
          </cell>
          <cell r="F2073">
            <v>0</v>
          </cell>
          <cell r="G2073" t="str">
            <v>N/A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/>
          <cell r="M2073">
            <v>0</v>
          </cell>
          <cell r="N2073" t="str">
            <v>N/A</v>
          </cell>
          <cell r="O2073" t="str">
            <v/>
          </cell>
          <cell r="P2073"/>
          <cell r="Q2073">
            <v>0</v>
          </cell>
        </row>
        <row r="2074">
          <cell r="C2074" t="str">
            <v>Walpole</v>
          </cell>
          <cell r="D2074">
            <v>2009</v>
          </cell>
          <cell r="E2074">
            <v>0</v>
          </cell>
          <cell r="F2074">
            <v>0</v>
          </cell>
          <cell r="G2074" t="str">
            <v>N/A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/>
          <cell r="M2074">
            <v>0</v>
          </cell>
          <cell r="N2074" t="str">
            <v>N/A</v>
          </cell>
          <cell r="O2074" t="str">
            <v/>
          </cell>
          <cell r="P2074"/>
          <cell r="Q2074">
            <v>0</v>
          </cell>
        </row>
        <row r="2075">
          <cell r="C2075" t="str">
            <v>Waltham</v>
          </cell>
          <cell r="D2075">
            <v>2009</v>
          </cell>
          <cell r="E2075">
            <v>2</v>
          </cell>
          <cell r="F2075">
            <v>2</v>
          </cell>
          <cell r="G2075" t="str">
            <v>Yes</v>
          </cell>
          <cell r="H2075">
            <v>2126358.12</v>
          </cell>
          <cell r="I2075">
            <v>28200.63</v>
          </cell>
          <cell r="J2075">
            <v>3618.55</v>
          </cell>
          <cell r="K2075">
            <v>2094538.9400000002</v>
          </cell>
          <cell r="L2075"/>
          <cell r="M2075">
            <v>2094538.9400000002</v>
          </cell>
          <cell r="N2075" t="str">
            <v>FORM SUBMIT</v>
          </cell>
          <cell r="O2075">
            <v>40050</v>
          </cell>
          <cell r="P2075"/>
          <cell r="Q2075">
            <v>2098157.4900000002</v>
          </cell>
        </row>
        <row r="2076">
          <cell r="C2076" t="str">
            <v>Ware</v>
          </cell>
          <cell r="D2076">
            <v>2009</v>
          </cell>
          <cell r="E2076">
            <v>0</v>
          </cell>
          <cell r="F2076">
            <v>0</v>
          </cell>
          <cell r="G2076" t="str">
            <v>N/A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/>
          <cell r="M2076">
            <v>0</v>
          </cell>
          <cell r="N2076" t="str">
            <v>N/A</v>
          </cell>
          <cell r="O2076" t="str">
            <v/>
          </cell>
          <cell r="P2076"/>
          <cell r="Q2076">
            <v>0</v>
          </cell>
        </row>
        <row r="2077">
          <cell r="C2077" t="str">
            <v>Wareham</v>
          </cell>
          <cell r="D2077">
            <v>2009</v>
          </cell>
          <cell r="E2077">
            <v>3</v>
          </cell>
          <cell r="F2077">
            <v>3</v>
          </cell>
          <cell r="G2077" t="str">
            <v>Yes</v>
          </cell>
          <cell r="H2077">
            <v>592156.18999999994</v>
          </cell>
          <cell r="I2077">
            <v>6951.77</v>
          </cell>
          <cell r="J2077">
            <v>55.68</v>
          </cell>
          <cell r="K2077">
            <v>585148.73999999987</v>
          </cell>
          <cell r="L2077"/>
          <cell r="M2077">
            <v>585148.73999999987</v>
          </cell>
          <cell r="N2077" t="str">
            <v>FORM SUBMIT</v>
          </cell>
          <cell r="O2077">
            <v>40066</v>
          </cell>
          <cell r="P2077"/>
          <cell r="Q2077">
            <v>585204.41999999993</v>
          </cell>
        </row>
        <row r="2078">
          <cell r="C2078" t="str">
            <v>Warren</v>
          </cell>
          <cell r="D2078">
            <v>2009</v>
          </cell>
          <cell r="E2078">
            <v>0</v>
          </cell>
          <cell r="F2078">
            <v>0</v>
          </cell>
          <cell r="G2078" t="str">
            <v>N/A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/>
          <cell r="M2078">
            <v>0</v>
          </cell>
          <cell r="N2078" t="str">
            <v>N/A</v>
          </cell>
          <cell r="O2078" t="str">
            <v/>
          </cell>
          <cell r="P2078"/>
          <cell r="Q2078">
            <v>0</v>
          </cell>
        </row>
        <row r="2079">
          <cell r="C2079" t="str">
            <v>Warwick</v>
          </cell>
          <cell r="D2079">
            <v>2009</v>
          </cell>
          <cell r="E2079">
            <v>0</v>
          </cell>
          <cell r="F2079">
            <v>0</v>
          </cell>
          <cell r="G2079" t="str">
            <v>N/A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/>
          <cell r="M2079">
            <v>0</v>
          </cell>
          <cell r="N2079" t="str">
            <v>N/A</v>
          </cell>
          <cell r="O2079" t="str">
            <v/>
          </cell>
          <cell r="P2079"/>
          <cell r="Q2079">
            <v>0</v>
          </cell>
        </row>
        <row r="2080">
          <cell r="C2080" t="str">
            <v>Washington</v>
          </cell>
          <cell r="D2080">
            <v>2009</v>
          </cell>
          <cell r="E2080">
            <v>0</v>
          </cell>
          <cell r="F2080">
            <v>0</v>
          </cell>
          <cell r="G2080" t="str">
            <v>N/A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/>
          <cell r="M2080">
            <v>0</v>
          </cell>
          <cell r="N2080" t="str">
            <v>N/A</v>
          </cell>
          <cell r="O2080" t="str">
            <v/>
          </cell>
          <cell r="P2080"/>
          <cell r="Q2080">
            <v>0</v>
          </cell>
        </row>
        <row r="2081">
          <cell r="C2081" t="str">
            <v>Watertown</v>
          </cell>
          <cell r="D2081">
            <v>2009</v>
          </cell>
          <cell r="E2081">
            <v>0</v>
          </cell>
          <cell r="F2081">
            <v>0</v>
          </cell>
          <cell r="G2081" t="str">
            <v>N/A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/>
          <cell r="M2081">
            <v>0</v>
          </cell>
          <cell r="N2081" t="str">
            <v>N/A</v>
          </cell>
          <cell r="O2081" t="str">
            <v/>
          </cell>
          <cell r="P2081"/>
          <cell r="Q2081">
            <v>0</v>
          </cell>
        </row>
        <row r="2082">
          <cell r="C2082" t="str">
            <v>Wayland</v>
          </cell>
          <cell r="D2082">
            <v>2009</v>
          </cell>
          <cell r="E2082">
            <v>1.5</v>
          </cell>
          <cell r="F2082">
            <v>1.5</v>
          </cell>
          <cell r="G2082" t="str">
            <v>Yes</v>
          </cell>
          <cell r="H2082">
            <v>651874.76</v>
          </cell>
          <cell r="I2082">
            <v>7010.95</v>
          </cell>
          <cell r="J2082">
            <v>381.81</v>
          </cell>
          <cell r="K2082">
            <v>644482</v>
          </cell>
          <cell r="L2082"/>
          <cell r="M2082">
            <v>644482</v>
          </cell>
          <cell r="N2082" t="str">
            <v>FORM SUBMIT</v>
          </cell>
          <cell r="O2082">
            <v>40064</v>
          </cell>
          <cell r="P2082"/>
          <cell r="Q2082">
            <v>644863.81000000006</v>
          </cell>
        </row>
        <row r="2083">
          <cell r="C2083" t="str">
            <v>Webster</v>
          </cell>
          <cell r="D2083">
            <v>2009</v>
          </cell>
          <cell r="E2083">
            <v>0</v>
          </cell>
          <cell r="F2083">
            <v>0</v>
          </cell>
          <cell r="G2083" t="str">
            <v>N/A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/>
          <cell r="M2083">
            <v>0</v>
          </cell>
          <cell r="N2083" t="str">
            <v>N/A</v>
          </cell>
          <cell r="O2083" t="str">
            <v/>
          </cell>
          <cell r="P2083"/>
          <cell r="Q2083">
            <v>0</v>
          </cell>
        </row>
        <row r="2084">
          <cell r="C2084" t="str">
            <v>Wellesley</v>
          </cell>
          <cell r="D2084">
            <v>2009</v>
          </cell>
          <cell r="E2084">
            <v>1</v>
          </cell>
          <cell r="F2084">
            <v>1</v>
          </cell>
          <cell r="G2084" t="str">
            <v>Yes</v>
          </cell>
          <cell r="H2084">
            <v>803658.94</v>
          </cell>
          <cell r="I2084">
            <v>6682.22</v>
          </cell>
          <cell r="J2084">
            <v>457.63</v>
          </cell>
          <cell r="K2084">
            <v>796519.09</v>
          </cell>
          <cell r="L2084"/>
          <cell r="M2084">
            <v>796519.09</v>
          </cell>
          <cell r="N2084" t="str">
            <v>FORM SUBMIT</v>
          </cell>
          <cell r="O2084">
            <v>40049</v>
          </cell>
          <cell r="P2084"/>
          <cell r="Q2084">
            <v>796976.72</v>
          </cell>
        </row>
        <row r="2085">
          <cell r="C2085" t="str">
            <v>Wellfleet</v>
          </cell>
          <cell r="D2085">
            <v>2009</v>
          </cell>
          <cell r="E2085">
            <v>3</v>
          </cell>
          <cell r="F2085">
            <v>3</v>
          </cell>
          <cell r="G2085" t="str">
            <v>Yes</v>
          </cell>
          <cell r="H2085">
            <v>353911.87</v>
          </cell>
          <cell r="I2085">
            <v>1411.94</v>
          </cell>
          <cell r="J2085">
            <v>31.67</v>
          </cell>
          <cell r="K2085">
            <v>352468.26</v>
          </cell>
          <cell r="L2085"/>
          <cell r="M2085">
            <v>352468.26</v>
          </cell>
          <cell r="N2085" t="str">
            <v>FORM SUBMIT</v>
          </cell>
          <cell r="O2085">
            <v>40060</v>
          </cell>
          <cell r="P2085"/>
          <cell r="Q2085">
            <v>352499.93</v>
          </cell>
        </row>
        <row r="2086">
          <cell r="C2086" t="str">
            <v>Wendell</v>
          </cell>
          <cell r="D2086">
            <v>2009</v>
          </cell>
          <cell r="E2086">
            <v>0</v>
          </cell>
          <cell r="F2086">
            <v>0</v>
          </cell>
          <cell r="G2086" t="str">
            <v>N/A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/>
          <cell r="M2086">
            <v>0</v>
          </cell>
          <cell r="N2086" t="str">
            <v>N/A</v>
          </cell>
          <cell r="O2086" t="str">
            <v/>
          </cell>
          <cell r="P2086"/>
          <cell r="Q2086">
            <v>0</v>
          </cell>
        </row>
        <row r="2087">
          <cell r="C2087" t="str">
            <v>Wenham</v>
          </cell>
          <cell r="D2087">
            <v>2009</v>
          </cell>
          <cell r="E2087">
            <v>3</v>
          </cell>
          <cell r="F2087">
            <v>3</v>
          </cell>
          <cell r="G2087" t="str">
            <v>Yes</v>
          </cell>
          <cell r="H2087">
            <v>296107.09999999998</v>
          </cell>
          <cell r="I2087">
            <v>9630.6200000000008</v>
          </cell>
          <cell r="J2087">
            <v>2718.31</v>
          </cell>
          <cell r="K2087">
            <v>283758.17</v>
          </cell>
          <cell r="L2087"/>
          <cell r="M2087">
            <v>283758.17</v>
          </cell>
          <cell r="N2087" t="str">
            <v>FORM SUBMIT</v>
          </cell>
          <cell r="O2087">
            <v>40071</v>
          </cell>
          <cell r="P2087"/>
          <cell r="Q2087">
            <v>286476.48</v>
          </cell>
        </row>
        <row r="2088">
          <cell r="C2088" t="str">
            <v>West Boylston</v>
          </cell>
          <cell r="D2088">
            <v>2009</v>
          </cell>
          <cell r="E2088">
            <v>2</v>
          </cell>
          <cell r="F2088">
            <v>2</v>
          </cell>
          <cell r="G2088" t="str">
            <v>Yes</v>
          </cell>
          <cell r="H2088">
            <v>166969.26999999999</v>
          </cell>
          <cell r="I2088">
            <v>2891.17</v>
          </cell>
          <cell r="J2088">
            <v>39.86</v>
          </cell>
          <cell r="K2088">
            <v>164038.24</v>
          </cell>
          <cell r="L2088"/>
          <cell r="M2088">
            <v>164038.24</v>
          </cell>
          <cell r="N2088" t="str">
            <v>FORM SUBMIT</v>
          </cell>
          <cell r="O2088">
            <v>40024</v>
          </cell>
          <cell r="P2088"/>
          <cell r="Q2088">
            <v>164078.09999999998</v>
          </cell>
        </row>
        <row r="2089">
          <cell r="C2089" t="str">
            <v>West Bridgewater</v>
          </cell>
          <cell r="D2089">
            <v>2009</v>
          </cell>
          <cell r="E2089">
            <v>1</v>
          </cell>
          <cell r="F2089">
            <v>1</v>
          </cell>
          <cell r="G2089" t="str">
            <v>Yes</v>
          </cell>
          <cell r="H2089">
            <v>118494.31</v>
          </cell>
          <cell r="I2089">
            <v>1344.43</v>
          </cell>
          <cell r="J2089">
            <v>0</v>
          </cell>
          <cell r="K2089">
            <v>117149.88</v>
          </cell>
          <cell r="L2089"/>
          <cell r="M2089">
            <v>117149.88</v>
          </cell>
          <cell r="N2089" t="str">
            <v>FORM SUBMIT</v>
          </cell>
          <cell r="O2089">
            <v>40065</v>
          </cell>
          <cell r="P2089"/>
          <cell r="Q2089">
            <v>117149.88</v>
          </cell>
        </row>
        <row r="2090">
          <cell r="C2090" t="str">
            <v>West Brookfield</v>
          </cell>
          <cell r="D2090">
            <v>2009</v>
          </cell>
          <cell r="E2090">
            <v>0</v>
          </cell>
          <cell r="F2090">
            <v>0</v>
          </cell>
          <cell r="G2090" t="str">
            <v>N/A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/>
          <cell r="M2090">
            <v>0</v>
          </cell>
          <cell r="N2090" t="str">
            <v>N/A</v>
          </cell>
          <cell r="O2090" t="str">
            <v/>
          </cell>
          <cell r="P2090"/>
          <cell r="Q2090">
            <v>0</v>
          </cell>
        </row>
        <row r="2091">
          <cell r="C2091" t="str">
            <v>West Newbury</v>
          </cell>
          <cell r="D2091">
            <v>2009</v>
          </cell>
          <cell r="E2091">
            <v>3</v>
          </cell>
          <cell r="F2091">
            <v>3</v>
          </cell>
          <cell r="G2091" t="str">
            <v>Yes</v>
          </cell>
          <cell r="H2091">
            <v>226497.59</v>
          </cell>
          <cell r="I2091">
            <v>1910.85</v>
          </cell>
          <cell r="J2091">
            <v>0</v>
          </cell>
          <cell r="K2091">
            <v>224586.74</v>
          </cell>
          <cell r="L2091"/>
          <cell r="M2091">
            <v>224586.74</v>
          </cell>
          <cell r="N2091" t="str">
            <v>FORM SUBMIT</v>
          </cell>
          <cell r="O2091">
            <v>39994</v>
          </cell>
          <cell r="P2091"/>
          <cell r="Q2091">
            <v>224586.74</v>
          </cell>
        </row>
        <row r="2092">
          <cell r="C2092" t="str">
            <v>West Springfield</v>
          </cell>
          <cell r="D2092">
            <v>2009</v>
          </cell>
          <cell r="E2092">
            <v>0</v>
          </cell>
          <cell r="F2092">
            <v>0</v>
          </cell>
          <cell r="G2092" t="str">
            <v>N/A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/>
          <cell r="M2092">
            <v>0</v>
          </cell>
          <cell r="N2092" t="str">
            <v>N/A</v>
          </cell>
          <cell r="O2092" t="str">
            <v/>
          </cell>
          <cell r="P2092"/>
          <cell r="Q2092">
            <v>0</v>
          </cell>
        </row>
        <row r="2093">
          <cell r="C2093" t="str">
            <v>West Stockbridge</v>
          </cell>
          <cell r="D2093">
            <v>2009</v>
          </cell>
          <cell r="E2093">
            <v>0</v>
          </cell>
          <cell r="F2093">
            <v>0</v>
          </cell>
          <cell r="G2093" t="str">
            <v>N/A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/>
          <cell r="M2093">
            <v>0</v>
          </cell>
          <cell r="N2093" t="str">
            <v>N/A</v>
          </cell>
          <cell r="O2093" t="str">
            <v/>
          </cell>
          <cell r="P2093"/>
          <cell r="Q2093">
            <v>0</v>
          </cell>
        </row>
        <row r="2094">
          <cell r="C2094" t="str">
            <v>West Tisbury</v>
          </cell>
          <cell r="D2094">
            <v>2009</v>
          </cell>
          <cell r="E2094">
            <v>3</v>
          </cell>
          <cell r="F2094">
            <v>3</v>
          </cell>
          <cell r="G2094" t="str">
            <v>Yes</v>
          </cell>
          <cell r="H2094">
            <v>299942.98</v>
          </cell>
          <cell r="I2094">
            <v>2208.12</v>
          </cell>
          <cell r="J2094">
            <v>3563.82</v>
          </cell>
          <cell r="K2094">
            <v>294171.03999999998</v>
          </cell>
          <cell r="L2094"/>
          <cell r="M2094">
            <v>294171.03999999998</v>
          </cell>
          <cell r="N2094" t="str">
            <v>FORM SUBMIT</v>
          </cell>
          <cell r="O2094">
            <v>40059</v>
          </cell>
          <cell r="P2094"/>
          <cell r="Q2094">
            <v>297734.86</v>
          </cell>
        </row>
        <row r="2095">
          <cell r="C2095" t="str">
            <v>Westborough</v>
          </cell>
          <cell r="D2095">
            <v>2009</v>
          </cell>
          <cell r="E2095">
            <v>0</v>
          </cell>
          <cell r="F2095">
            <v>0</v>
          </cell>
          <cell r="G2095" t="str">
            <v>N/A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/>
          <cell r="M2095">
            <v>0</v>
          </cell>
          <cell r="N2095" t="str">
            <v>N/A</v>
          </cell>
          <cell r="O2095" t="str">
            <v/>
          </cell>
          <cell r="P2095"/>
          <cell r="Q2095">
            <v>0</v>
          </cell>
        </row>
        <row r="2096">
          <cell r="C2096" t="str">
            <v>Westfield</v>
          </cell>
          <cell r="D2096">
            <v>2009</v>
          </cell>
          <cell r="E2096">
            <v>1</v>
          </cell>
          <cell r="F2096">
            <v>1</v>
          </cell>
          <cell r="G2096" t="str">
            <v>Yes</v>
          </cell>
          <cell r="H2096">
            <v>337761.64</v>
          </cell>
          <cell r="I2096">
            <v>3052.56</v>
          </cell>
          <cell r="J2096">
            <v>0</v>
          </cell>
          <cell r="K2096">
            <v>334709.08</v>
          </cell>
          <cell r="L2096"/>
          <cell r="M2096">
            <v>334709.08</v>
          </cell>
          <cell r="N2096" t="str">
            <v>FORM SUBMIT</v>
          </cell>
          <cell r="O2096">
            <v>40060</v>
          </cell>
          <cell r="P2096"/>
          <cell r="Q2096">
            <v>334709.08</v>
          </cell>
        </row>
        <row r="2097">
          <cell r="C2097" t="str">
            <v>Westford</v>
          </cell>
          <cell r="D2097">
            <v>2009</v>
          </cell>
          <cell r="E2097">
            <v>3</v>
          </cell>
          <cell r="F2097">
            <v>3</v>
          </cell>
          <cell r="G2097" t="str">
            <v>Yes</v>
          </cell>
          <cell r="H2097">
            <v>1280436.76</v>
          </cell>
          <cell r="I2097">
            <v>23057.919999999998</v>
          </cell>
          <cell r="J2097">
            <v>5.93</v>
          </cell>
          <cell r="K2097">
            <v>1257372.9100000001</v>
          </cell>
          <cell r="L2097"/>
          <cell r="M2097">
            <v>1257372.9100000001</v>
          </cell>
          <cell r="N2097" t="str">
            <v>FORM SUBMIT</v>
          </cell>
          <cell r="O2097">
            <v>40059</v>
          </cell>
          <cell r="P2097"/>
          <cell r="Q2097">
            <v>1257378.8400000001</v>
          </cell>
        </row>
        <row r="2098">
          <cell r="C2098" t="str">
            <v>Westhampton</v>
          </cell>
          <cell r="D2098">
            <v>2009</v>
          </cell>
          <cell r="E2098">
            <v>0</v>
          </cell>
          <cell r="F2098">
            <v>0</v>
          </cell>
          <cell r="G2098" t="str">
            <v>N/A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/>
          <cell r="M2098">
            <v>0</v>
          </cell>
          <cell r="N2098" t="str">
            <v>N/A</v>
          </cell>
          <cell r="O2098" t="str">
            <v/>
          </cell>
          <cell r="P2098"/>
          <cell r="Q2098">
            <v>0</v>
          </cell>
        </row>
        <row r="2099">
          <cell r="C2099" t="str">
            <v>Westminster</v>
          </cell>
          <cell r="D2099">
            <v>2009</v>
          </cell>
          <cell r="E2099">
            <v>0</v>
          </cell>
          <cell r="F2099">
            <v>0</v>
          </cell>
          <cell r="G2099" t="str">
            <v>N/A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/>
          <cell r="M2099">
            <v>0</v>
          </cell>
          <cell r="N2099" t="str">
            <v>N/A</v>
          </cell>
          <cell r="O2099" t="str">
            <v/>
          </cell>
          <cell r="P2099"/>
          <cell r="Q2099">
            <v>0</v>
          </cell>
        </row>
        <row r="2100">
          <cell r="C2100" t="str">
            <v>Weston</v>
          </cell>
          <cell r="D2100">
            <v>2009</v>
          </cell>
          <cell r="E2100">
            <v>3</v>
          </cell>
          <cell r="F2100">
            <v>3</v>
          </cell>
          <cell r="G2100" t="str">
            <v>Yes</v>
          </cell>
          <cell r="H2100">
            <v>1574790.49</v>
          </cell>
          <cell r="I2100">
            <v>14316.67</v>
          </cell>
          <cell r="J2100">
            <v>510.03</v>
          </cell>
          <cell r="K2100">
            <v>1559963.79</v>
          </cell>
          <cell r="L2100"/>
          <cell r="M2100">
            <v>1559963.79</v>
          </cell>
          <cell r="N2100" t="str">
            <v>FORM SUBMIT</v>
          </cell>
          <cell r="O2100">
            <v>40035</v>
          </cell>
          <cell r="P2100"/>
          <cell r="Q2100">
            <v>1560473.82</v>
          </cell>
        </row>
        <row r="2101">
          <cell r="C2101" t="str">
            <v>Westport</v>
          </cell>
          <cell r="D2101">
            <v>2009</v>
          </cell>
          <cell r="E2101">
            <v>2</v>
          </cell>
          <cell r="F2101">
            <v>2</v>
          </cell>
          <cell r="G2101" t="str">
            <v>Yes</v>
          </cell>
          <cell r="H2101">
            <v>369498.32</v>
          </cell>
          <cell r="I2101">
            <v>6412.31</v>
          </cell>
          <cell r="J2101">
            <v>175.6</v>
          </cell>
          <cell r="K2101">
            <v>362910.41000000003</v>
          </cell>
          <cell r="L2101"/>
          <cell r="M2101">
            <v>362910.41000000003</v>
          </cell>
          <cell r="N2101" t="str">
            <v>FORM SUBMIT</v>
          </cell>
          <cell r="O2101">
            <v>40044</v>
          </cell>
          <cell r="P2101"/>
          <cell r="Q2101">
            <v>363086.01</v>
          </cell>
        </row>
        <row r="2102">
          <cell r="C2102" t="str">
            <v>Westwood</v>
          </cell>
          <cell r="D2102">
            <v>2009</v>
          </cell>
          <cell r="E2102">
            <v>0</v>
          </cell>
          <cell r="F2102">
            <v>0</v>
          </cell>
          <cell r="G2102" t="str">
            <v>N/A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/>
          <cell r="M2102">
            <v>0</v>
          </cell>
          <cell r="N2102" t="str">
            <v>N/A</v>
          </cell>
          <cell r="O2102" t="str">
            <v/>
          </cell>
          <cell r="P2102"/>
          <cell r="Q2102">
            <v>0</v>
          </cell>
        </row>
        <row r="2103">
          <cell r="C2103" t="str">
            <v>Weymouth</v>
          </cell>
          <cell r="D2103">
            <v>2009</v>
          </cell>
          <cell r="E2103">
            <v>1</v>
          </cell>
          <cell r="F2103">
            <v>1</v>
          </cell>
          <cell r="G2103" t="str">
            <v>Yes</v>
          </cell>
          <cell r="H2103">
            <v>536813</v>
          </cell>
          <cell r="I2103">
            <v>6893</v>
          </cell>
          <cell r="J2103">
            <v>259</v>
          </cell>
          <cell r="K2103">
            <v>529661</v>
          </cell>
          <cell r="L2103"/>
          <cell r="M2103">
            <v>529661</v>
          </cell>
          <cell r="N2103" t="str">
            <v>FORM SUBMIT</v>
          </cell>
          <cell r="O2103">
            <v>40066</v>
          </cell>
          <cell r="P2103"/>
          <cell r="Q2103">
            <v>529920</v>
          </cell>
        </row>
        <row r="2104">
          <cell r="C2104" t="str">
            <v>Whately</v>
          </cell>
          <cell r="D2104">
            <v>2009</v>
          </cell>
          <cell r="E2104">
            <v>0</v>
          </cell>
          <cell r="F2104">
            <v>3</v>
          </cell>
          <cell r="G2104" t="str">
            <v>No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/>
          <cell r="M2104">
            <v>0</v>
          </cell>
          <cell r="N2104" t="str">
            <v>FORM ENTERED</v>
          </cell>
          <cell r="O2104">
            <v>40148</v>
          </cell>
          <cell r="P2104"/>
          <cell r="Q2104">
            <v>0</v>
          </cell>
        </row>
        <row r="2105">
          <cell r="C2105" t="str">
            <v>Whitman</v>
          </cell>
          <cell r="D2105">
            <v>2009</v>
          </cell>
          <cell r="E2105">
            <v>0</v>
          </cell>
          <cell r="F2105">
            <v>0</v>
          </cell>
          <cell r="G2105" t="str">
            <v>N/A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/>
          <cell r="M2105">
            <v>0</v>
          </cell>
          <cell r="N2105" t="str">
            <v>N/A</v>
          </cell>
          <cell r="O2105" t="str">
            <v/>
          </cell>
          <cell r="P2105"/>
          <cell r="Q2105">
            <v>0</v>
          </cell>
        </row>
        <row r="2106">
          <cell r="C2106" t="str">
            <v>Wilbraham</v>
          </cell>
          <cell r="D2106">
            <v>2009</v>
          </cell>
          <cell r="E2106">
            <v>1.5</v>
          </cell>
          <cell r="F2106">
            <v>1.5</v>
          </cell>
          <cell r="G2106" t="str">
            <v>Yes</v>
          </cell>
          <cell r="H2106">
            <v>270653.42</v>
          </cell>
          <cell r="I2106">
            <v>2626.63</v>
          </cell>
          <cell r="J2106">
            <v>152.06</v>
          </cell>
          <cell r="K2106">
            <v>267874.73</v>
          </cell>
          <cell r="L2106"/>
          <cell r="M2106">
            <v>267874.73</v>
          </cell>
          <cell r="N2106" t="str">
            <v>FORM SUBMIT</v>
          </cell>
          <cell r="O2106">
            <v>40067</v>
          </cell>
          <cell r="P2106"/>
          <cell r="Q2106">
            <v>268026.78999999998</v>
          </cell>
        </row>
        <row r="2107">
          <cell r="C2107" t="str">
            <v>Williamsburg</v>
          </cell>
          <cell r="D2107">
            <v>2009</v>
          </cell>
          <cell r="E2107">
            <v>0</v>
          </cell>
          <cell r="F2107">
            <v>0</v>
          </cell>
          <cell r="G2107" t="str">
            <v>N/A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/>
          <cell r="M2107">
            <v>0</v>
          </cell>
          <cell r="N2107" t="str">
            <v>N/A</v>
          </cell>
          <cell r="O2107" t="str">
            <v/>
          </cell>
          <cell r="P2107"/>
          <cell r="Q2107">
            <v>0</v>
          </cell>
        </row>
        <row r="2108">
          <cell r="C2108" t="str">
            <v>Williamstown</v>
          </cell>
          <cell r="D2108">
            <v>2009</v>
          </cell>
          <cell r="E2108">
            <v>2</v>
          </cell>
          <cell r="F2108">
            <v>2</v>
          </cell>
          <cell r="G2108" t="str">
            <v>Yes</v>
          </cell>
          <cell r="H2108">
            <v>191907.25</v>
          </cell>
          <cell r="I2108">
            <v>719.67</v>
          </cell>
          <cell r="J2108">
            <v>0</v>
          </cell>
          <cell r="K2108">
            <v>191187.58</v>
          </cell>
          <cell r="L2108"/>
          <cell r="M2108">
            <v>191187.58</v>
          </cell>
          <cell r="N2108" t="str">
            <v>FORM SUBMIT</v>
          </cell>
          <cell r="O2108">
            <v>40070</v>
          </cell>
          <cell r="P2108"/>
          <cell r="Q2108">
            <v>191187.58</v>
          </cell>
        </row>
        <row r="2109">
          <cell r="C2109" t="str">
            <v>Wilmington</v>
          </cell>
          <cell r="D2109">
            <v>2009</v>
          </cell>
          <cell r="E2109">
            <v>0</v>
          </cell>
          <cell r="F2109">
            <v>0</v>
          </cell>
          <cell r="G2109" t="str">
            <v>N/A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/>
          <cell r="M2109">
            <v>0</v>
          </cell>
          <cell r="N2109" t="str">
            <v>N/A</v>
          </cell>
          <cell r="O2109" t="str">
            <v/>
          </cell>
          <cell r="P2109"/>
          <cell r="Q2109">
            <v>0</v>
          </cell>
        </row>
        <row r="2110">
          <cell r="C2110" t="str">
            <v>Winchendon</v>
          </cell>
          <cell r="D2110">
            <v>2009</v>
          </cell>
          <cell r="E2110">
            <v>0</v>
          </cell>
          <cell r="F2110">
            <v>0</v>
          </cell>
          <cell r="G2110" t="str">
            <v>N/A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/>
          <cell r="M2110">
            <v>0</v>
          </cell>
          <cell r="N2110" t="str">
            <v>N/A</v>
          </cell>
          <cell r="O2110" t="str">
            <v/>
          </cell>
          <cell r="P2110"/>
          <cell r="Q2110">
            <v>0</v>
          </cell>
        </row>
        <row r="2111">
          <cell r="C2111" t="str">
            <v>Winchester</v>
          </cell>
          <cell r="D2111">
            <v>2009</v>
          </cell>
          <cell r="E2111">
            <v>0</v>
          </cell>
          <cell r="F2111">
            <v>0</v>
          </cell>
          <cell r="G2111" t="str">
            <v>N/A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/>
          <cell r="M2111">
            <v>0</v>
          </cell>
          <cell r="N2111" t="str">
            <v>N/A</v>
          </cell>
          <cell r="O2111" t="str">
            <v/>
          </cell>
          <cell r="P2111"/>
          <cell r="Q2111">
            <v>0</v>
          </cell>
        </row>
        <row r="2112">
          <cell r="C2112" t="str">
            <v>Windsor</v>
          </cell>
          <cell r="D2112">
            <v>2009</v>
          </cell>
          <cell r="E2112">
            <v>0</v>
          </cell>
          <cell r="F2112">
            <v>0</v>
          </cell>
          <cell r="G2112" t="str">
            <v>N/A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/>
          <cell r="M2112">
            <v>0</v>
          </cell>
          <cell r="N2112" t="str">
            <v>N/A</v>
          </cell>
          <cell r="O2112" t="str">
            <v/>
          </cell>
          <cell r="P2112"/>
          <cell r="Q2112">
            <v>0</v>
          </cell>
        </row>
        <row r="2113">
          <cell r="C2113" t="str">
            <v>Winthrop</v>
          </cell>
          <cell r="D2113">
            <v>2009</v>
          </cell>
          <cell r="E2113">
            <v>0</v>
          </cell>
          <cell r="F2113">
            <v>0</v>
          </cell>
          <cell r="G2113" t="str">
            <v>N/A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/>
          <cell r="M2113">
            <v>0</v>
          </cell>
          <cell r="N2113" t="str">
            <v>N/A</v>
          </cell>
          <cell r="O2113" t="str">
            <v/>
          </cell>
          <cell r="P2113"/>
          <cell r="Q2113">
            <v>0</v>
          </cell>
        </row>
        <row r="2114">
          <cell r="C2114" t="str">
            <v>Woburn</v>
          </cell>
          <cell r="D2114">
            <v>2009</v>
          </cell>
          <cell r="E2114">
            <v>0</v>
          </cell>
          <cell r="F2114">
            <v>0</v>
          </cell>
          <cell r="G2114" t="str">
            <v>N/A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/>
          <cell r="M2114">
            <v>0</v>
          </cell>
          <cell r="N2114" t="str">
            <v>N/A</v>
          </cell>
          <cell r="O2114" t="str">
            <v/>
          </cell>
          <cell r="P2114"/>
          <cell r="Q2114">
            <v>0</v>
          </cell>
        </row>
        <row r="2115">
          <cell r="C2115" t="str">
            <v>Worcester</v>
          </cell>
          <cell r="D2115">
            <v>2009</v>
          </cell>
          <cell r="E2115">
            <v>0</v>
          </cell>
          <cell r="F2115">
            <v>0</v>
          </cell>
          <cell r="G2115" t="str">
            <v>N/A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/>
          <cell r="M2115">
            <v>0</v>
          </cell>
          <cell r="N2115" t="str">
            <v>N/A</v>
          </cell>
          <cell r="O2115" t="str">
            <v/>
          </cell>
          <cell r="P2115"/>
          <cell r="Q2115">
            <v>0</v>
          </cell>
        </row>
        <row r="2116">
          <cell r="C2116" t="str">
            <v>Worthington</v>
          </cell>
          <cell r="D2116">
            <v>2009</v>
          </cell>
          <cell r="E2116">
            <v>0</v>
          </cell>
          <cell r="F2116">
            <v>0</v>
          </cell>
          <cell r="G2116" t="str">
            <v>N/A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/>
          <cell r="M2116">
            <v>0</v>
          </cell>
          <cell r="N2116" t="str">
            <v>N/A</v>
          </cell>
          <cell r="O2116" t="str">
            <v/>
          </cell>
          <cell r="P2116"/>
          <cell r="Q2116">
            <v>0</v>
          </cell>
        </row>
        <row r="2117">
          <cell r="C2117" t="str">
            <v>Wrentham</v>
          </cell>
          <cell r="D2117">
            <v>2009</v>
          </cell>
          <cell r="E2117">
            <v>0</v>
          </cell>
          <cell r="F2117">
            <v>0</v>
          </cell>
          <cell r="G2117" t="str">
            <v>N/A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/>
          <cell r="M2117">
            <v>0</v>
          </cell>
          <cell r="N2117" t="str">
            <v>N/A</v>
          </cell>
          <cell r="O2117" t="str">
            <v/>
          </cell>
          <cell r="P2117"/>
          <cell r="Q2117">
            <v>0</v>
          </cell>
        </row>
        <row r="2118">
          <cell r="C2118" t="str">
            <v>Yarmouth</v>
          </cell>
          <cell r="D2118">
            <v>2009</v>
          </cell>
          <cell r="E2118">
            <v>3</v>
          </cell>
          <cell r="F2118">
            <v>3</v>
          </cell>
          <cell r="G2118" t="str">
            <v>Yes</v>
          </cell>
          <cell r="H2118">
            <v>1258069</v>
          </cell>
          <cell r="I2118">
            <v>10656</v>
          </cell>
          <cell r="J2118">
            <v>109</v>
          </cell>
          <cell r="K2118">
            <v>1247304</v>
          </cell>
          <cell r="L2118"/>
          <cell r="M2118">
            <v>1247304</v>
          </cell>
          <cell r="N2118" t="str">
            <v>FORM SUBMIT</v>
          </cell>
          <cell r="O2118">
            <v>40072</v>
          </cell>
          <cell r="P2118"/>
          <cell r="Q2118">
            <v>1247413</v>
          </cell>
        </row>
        <row r="2121">
          <cell r="C2121" t="str">
            <v>Abington</v>
          </cell>
          <cell r="D2121">
            <v>2010</v>
          </cell>
          <cell r="E2121">
            <v>0</v>
          </cell>
          <cell r="F2121">
            <v>0</v>
          </cell>
          <cell r="G2121" t="str">
            <v>N/A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/>
          <cell r="M2121">
            <v>0</v>
          </cell>
          <cell r="N2121" t="str">
            <v>N/A</v>
          </cell>
          <cell r="O2121" t="str">
            <v/>
          </cell>
          <cell r="P2121"/>
          <cell r="Q2121">
            <v>0</v>
          </cell>
        </row>
        <row r="2122">
          <cell r="C2122" t="str">
            <v>Acton</v>
          </cell>
          <cell r="D2122">
            <v>2010</v>
          </cell>
          <cell r="E2122">
            <v>1.5</v>
          </cell>
          <cell r="F2122">
            <v>1.5</v>
          </cell>
          <cell r="G2122" t="str">
            <v>Yes</v>
          </cell>
          <cell r="H2122">
            <v>754746.92</v>
          </cell>
          <cell r="I2122">
            <v>7508.96</v>
          </cell>
          <cell r="J2122">
            <v>1413.44</v>
          </cell>
          <cell r="K2122">
            <v>745824.52000000014</v>
          </cell>
          <cell r="L2122"/>
          <cell r="M2122">
            <v>745824.52000000014</v>
          </cell>
          <cell r="N2122" t="str">
            <v>FORM SUBMIT</v>
          </cell>
          <cell r="O2122">
            <v>40422</v>
          </cell>
          <cell r="P2122"/>
          <cell r="Q2122">
            <v>747237.96000000008</v>
          </cell>
        </row>
        <row r="2123">
          <cell r="C2123" t="str">
            <v>Acushnet</v>
          </cell>
          <cell r="D2123">
            <v>2010</v>
          </cell>
          <cell r="E2123">
            <v>1.5</v>
          </cell>
          <cell r="F2123">
            <v>1.5</v>
          </cell>
          <cell r="G2123" t="str">
            <v>Yes</v>
          </cell>
          <cell r="H2123">
            <v>124737.39</v>
          </cell>
          <cell r="I2123">
            <v>1810.86</v>
          </cell>
          <cell r="J2123">
            <v>3.95</v>
          </cell>
          <cell r="K2123">
            <v>122922.58</v>
          </cell>
          <cell r="L2123"/>
          <cell r="M2123">
            <v>122922.58</v>
          </cell>
          <cell r="N2123" t="str">
            <v>FORM SUBMIT</v>
          </cell>
          <cell r="O2123">
            <v>40399</v>
          </cell>
          <cell r="P2123"/>
          <cell r="Q2123">
            <v>122926.53</v>
          </cell>
        </row>
        <row r="2124">
          <cell r="C2124" t="str">
            <v>Adams</v>
          </cell>
          <cell r="D2124">
            <v>2010</v>
          </cell>
          <cell r="E2124">
            <v>0</v>
          </cell>
          <cell r="F2124">
            <v>0</v>
          </cell>
          <cell r="G2124" t="str">
            <v>N/A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/>
          <cell r="M2124">
            <v>0</v>
          </cell>
          <cell r="N2124" t="str">
            <v>N/A</v>
          </cell>
          <cell r="O2124" t="str">
            <v/>
          </cell>
          <cell r="P2124"/>
          <cell r="Q2124">
            <v>0</v>
          </cell>
        </row>
        <row r="2125">
          <cell r="C2125" t="str">
            <v>Agawam</v>
          </cell>
          <cell r="D2125">
            <v>2010</v>
          </cell>
          <cell r="E2125">
            <v>1</v>
          </cell>
          <cell r="F2125">
            <v>1</v>
          </cell>
          <cell r="G2125" t="str">
            <v>Yes</v>
          </cell>
          <cell r="H2125">
            <v>414505.71</v>
          </cell>
          <cell r="I2125">
            <v>2363.35</v>
          </cell>
          <cell r="J2125">
            <v>1204.18</v>
          </cell>
          <cell r="K2125">
            <v>410938.18000000005</v>
          </cell>
          <cell r="L2125"/>
          <cell r="M2125">
            <v>410938.18000000005</v>
          </cell>
          <cell r="N2125" t="str">
            <v>FORM SUBMIT</v>
          </cell>
          <cell r="O2125">
            <v>40395</v>
          </cell>
          <cell r="P2125"/>
          <cell r="Q2125">
            <v>412142.36000000004</v>
          </cell>
        </row>
        <row r="2126">
          <cell r="C2126" t="str">
            <v>Alford</v>
          </cell>
          <cell r="D2126">
            <v>2010</v>
          </cell>
          <cell r="E2126">
            <v>0</v>
          </cell>
          <cell r="F2126">
            <v>0</v>
          </cell>
          <cell r="G2126" t="str">
            <v>N/A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/>
          <cell r="M2126">
            <v>0</v>
          </cell>
          <cell r="N2126" t="str">
            <v>N/A</v>
          </cell>
          <cell r="O2126" t="str">
            <v/>
          </cell>
          <cell r="P2126"/>
          <cell r="Q2126">
            <v>0</v>
          </cell>
        </row>
        <row r="2127">
          <cell r="C2127" t="str">
            <v>Amesbury</v>
          </cell>
          <cell r="D2127">
            <v>2010</v>
          </cell>
          <cell r="E2127">
            <v>0</v>
          </cell>
          <cell r="F2127">
            <v>0</v>
          </cell>
          <cell r="G2127" t="str">
            <v>N/A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/>
          <cell r="M2127">
            <v>0</v>
          </cell>
          <cell r="N2127" t="str">
            <v>N/A</v>
          </cell>
          <cell r="O2127" t="str">
            <v/>
          </cell>
          <cell r="P2127"/>
          <cell r="Q2127">
            <v>0</v>
          </cell>
        </row>
        <row r="2128">
          <cell r="C2128" t="str">
            <v>Amherst</v>
          </cell>
          <cell r="D2128">
            <v>2010</v>
          </cell>
          <cell r="E2128">
            <v>1.5</v>
          </cell>
          <cell r="F2128">
            <v>3</v>
          </cell>
          <cell r="G2128" t="str">
            <v>No</v>
          </cell>
          <cell r="H2128">
            <v>374286</v>
          </cell>
          <cell r="I2128">
            <v>3196</v>
          </cell>
          <cell r="J2128">
            <v>89</v>
          </cell>
          <cell r="K2128">
            <v>371001</v>
          </cell>
          <cell r="L2128"/>
          <cell r="M2128">
            <v>371001</v>
          </cell>
          <cell r="N2128" t="str">
            <v>FORM SUBMIT</v>
          </cell>
          <cell r="O2128">
            <v>40434</v>
          </cell>
          <cell r="P2128"/>
          <cell r="Q2128">
            <v>371090</v>
          </cell>
        </row>
        <row r="2129">
          <cell r="C2129" t="str">
            <v>Andover</v>
          </cell>
          <cell r="D2129">
            <v>2010</v>
          </cell>
          <cell r="E2129">
            <v>0</v>
          </cell>
          <cell r="F2129">
            <v>0</v>
          </cell>
          <cell r="G2129" t="str">
            <v>N/A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/>
          <cell r="M2129">
            <v>0</v>
          </cell>
          <cell r="N2129" t="str">
            <v>N/A</v>
          </cell>
          <cell r="O2129" t="str">
            <v/>
          </cell>
          <cell r="P2129"/>
          <cell r="Q2129">
            <v>0</v>
          </cell>
        </row>
        <row r="2130">
          <cell r="C2130" t="str">
            <v>Arlington</v>
          </cell>
          <cell r="D2130">
            <v>2010</v>
          </cell>
          <cell r="E2130">
            <v>0</v>
          </cell>
          <cell r="F2130">
            <v>0</v>
          </cell>
          <cell r="G2130" t="str">
            <v>N/A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/>
          <cell r="M2130">
            <v>0</v>
          </cell>
          <cell r="N2130" t="str">
            <v>N/A</v>
          </cell>
          <cell r="O2130" t="str">
            <v/>
          </cell>
          <cell r="P2130"/>
          <cell r="Q2130">
            <v>0</v>
          </cell>
        </row>
        <row r="2131">
          <cell r="C2131" t="str">
            <v>Ashburnham</v>
          </cell>
          <cell r="D2131">
            <v>2010</v>
          </cell>
          <cell r="E2131">
            <v>0</v>
          </cell>
          <cell r="F2131">
            <v>0</v>
          </cell>
          <cell r="G2131" t="str">
            <v>N/A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/>
          <cell r="M2131">
            <v>0</v>
          </cell>
          <cell r="N2131" t="str">
            <v>N/A</v>
          </cell>
          <cell r="O2131" t="str">
            <v/>
          </cell>
          <cell r="P2131"/>
          <cell r="Q2131">
            <v>0</v>
          </cell>
        </row>
        <row r="2132">
          <cell r="C2132" t="str">
            <v>Ashby</v>
          </cell>
          <cell r="D2132">
            <v>2010</v>
          </cell>
          <cell r="E2132">
            <v>0</v>
          </cell>
          <cell r="F2132">
            <v>0</v>
          </cell>
          <cell r="G2132" t="str">
            <v>N/A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/>
          <cell r="M2132">
            <v>0</v>
          </cell>
          <cell r="N2132" t="str">
            <v>N/A</v>
          </cell>
          <cell r="O2132" t="str">
            <v/>
          </cell>
          <cell r="P2132"/>
          <cell r="Q2132">
            <v>0</v>
          </cell>
        </row>
        <row r="2133">
          <cell r="C2133" t="str">
            <v>Ashfield</v>
          </cell>
          <cell r="D2133">
            <v>2010</v>
          </cell>
          <cell r="E2133">
            <v>0</v>
          </cell>
          <cell r="F2133">
            <v>0</v>
          </cell>
          <cell r="G2133" t="str">
            <v>N/A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/>
          <cell r="M2133">
            <v>0</v>
          </cell>
          <cell r="N2133" t="str">
            <v>N/A</v>
          </cell>
          <cell r="O2133" t="str">
            <v/>
          </cell>
          <cell r="P2133"/>
          <cell r="Q2133">
            <v>0</v>
          </cell>
        </row>
        <row r="2134">
          <cell r="C2134" t="str">
            <v>Ashland</v>
          </cell>
          <cell r="D2134">
            <v>2010</v>
          </cell>
          <cell r="E2134">
            <v>3</v>
          </cell>
          <cell r="F2134">
            <v>3</v>
          </cell>
          <cell r="G2134" t="str">
            <v>Yes</v>
          </cell>
          <cell r="H2134">
            <v>712855.51</v>
          </cell>
          <cell r="I2134">
            <v>22952.06</v>
          </cell>
          <cell r="J2134">
            <v>0</v>
          </cell>
          <cell r="K2134">
            <v>689903.45</v>
          </cell>
          <cell r="L2134"/>
          <cell r="M2134">
            <v>689903.45</v>
          </cell>
          <cell r="N2134" t="str">
            <v>FORM SUBMIT</v>
          </cell>
          <cell r="O2134">
            <v>40420</v>
          </cell>
          <cell r="P2134"/>
          <cell r="Q2134">
            <v>689903.45</v>
          </cell>
        </row>
        <row r="2135">
          <cell r="C2135" t="str">
            <v>Athol</v>
          </cell>
          <cell r="D2135">
            <v>2010</v>
          </cell>
          <cell r="E2135">
            <v>0</v>
          </cell>
          <cell r="F2135">
            <v>0</v>
          </cell>
          <cell r="G2135" t="str">
            <v>N/A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/>
          <cell r="M2135">
            <v>0</v>
          </cell>
          <cell r="N2135" t="str">
            <v>N/A</v>
          </cell>
          <cell r="O2135" t="str">
            <v/>
          </cell>
          <cell r="P2135"/>
          <cell r="Q2135">
            <v>0</v>
          </cell>
        </row>
        <row r="2136">
          <cell r="C2136" t="str">
            <v>Attleboro</v>
          </cell>
          <cell r="D2136">
            <v>2010</v>
          </cell>
          <cell r="E2136">
            <v>0</v>
          </cell>
          <cell r="F2136">
            <v>0</v>
          </cell>
          <cell r="G2136" t="str">
            <v>N/A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/>
          <cell r="M2136">
            <v>0</v>
          </cell>
          <cell r="N2136" t="str">
            <v>N/A</v>
          </cell>
          <cell r="O2136" t="str">
            <v/>
          </cell>
          <cell r="P2136"/>
          <cell r="Q2136">
            <v>0</v>
          </cell>
        </row>
        <row r="2137">
          <cell r="C2137" t="str">
            <v>Auburn</v>
          </cell>
          <cell r="D2137">
            <v>2010</v>
          </cell>
          <cell r="E2137">
            <v>0</v>
          </cell>
          <cell r="F2137">
            <v>0</v>
          </cell>
          <cell r="G2137" t="str">
            <v>N/A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/>
          <cell r="M2137">
            <v>0</v>
          </cell>
          <cell r="N2137" t="str">
            <v>N/A</v>
          </cell>
          <cell r="O2137" t="str">
            <v/>
          </cell>
          <cell r="P2137"/>
          <cell r="Q2137">
            <v>0</v>
          </cell>
        </row>
        <row r="2138">
          <cell r="C2138" t="str">
            <v>Avon</v>
          </cell>
          <cell r="D2138">
            <v>2010</v>
          </cell>
          <cell r="E2138">
            <v>0</v>
          </cell>
          <cell r="F2138">
            <v>0</v>
          </cell>
          <cell r="G2138" t="str">
            <v>N/A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/>
          <cell r="M2138">
            <v>0</v>
          </cell>
          <cell r="N2138" t="str">
            <v>N/A</v>
          </cell>
          <cell r="O2138" t="str">
            <v/>
          </cell>
          <cell r="P2138"/>
          <cell r="Q2138">
            <v>0</v>
          </cell>
        </row>
        <row r="2139">
          <cell r="C2139" t="str">
            <v>Ayer</v>
          </cell>
          <cell r="D2139">
            <v>2010</v>
          </cell>
          <cell r="E2139">
            <v>1</v>
          </cell>
          <cell r="F2139">
            <v>1</v>
          </cell>
          <cell r="G2139" t="str">
            <v>Yes</v>
          </cell>
          <cell r="H2139">
            <v>132980.49</v>
          </cell>
          <cell r="I2139">
            <v>3876.05</v>
          </cell>
          <cell r="J2139">
            <v>70.89</v>
          </cell>
          <cell r="K2139">
            <v>129033.54999999999</v>
          </cell>
          <cell r="L2139"/>
          <cell r="M2139">
            <v>129033.54999999999</v>
          </cell>
          <cell r="N2139" t="str">
            <v>FORM SUBMIT</v>
          </cell>
          <cell r="O2139">
            <v>40415</v>
          </cell>
          <cell r="P2139"/>
          <cell r="Q2139">
            <v>129104.43999999999</v>
          </cell>
        </row>
        <row r="2140">
          <cell r="C2140" t="str">
            <v>Barnstable</v>
          </cell>
          <cell r="D2140">
            <v>2010</v>
          </cell>
          <cell r="E2140">
            <v>3</v>
          </cell>
          <cell r="F2140">
            <v>3</v>
          </cell>
          <cell r="G2140" t="str">
            <v>Yes</v>
          </cell>
          <cell r="H2140">
            <v>2716675.07</v>
          </cell>
          <cell r="I2140">
            <v>32877.07</v>
          </cell>
          <cell r="J2140">
            <v>1517.53</v>
          </cell>
          <cell r="K2140">
            <v>2682280.4700000002</v>
          </cell>
          <cell r="L2140"/>
          <cell r="M2140">
            <v>2682280.4700000002</v>
          </cell>
          <cell r="N2140" t="str">
            <v>FORM SUBMIT</v>
          </cell>
          <cell r="O2140">
            <v>40430</v>
          </cell>
          <cell r="P2140"/>
          <cell r="Q2140">
            <v>2683798</v>
          </cell>
        </row>
        <row r="2141">
          <cell r="C2141" t="str">
            <v>Barre</v>
          </cell>
          <cell r="D2141">
            <v>2010</v>
          </cell>
          <cell r="E2141">
            <v>0</v>
          </cell>
          <cell r="F2141">
            <v>0</v>
          </cell>
          <cell r="G2141" t="str">
            <v>N/A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/>
          <cell r="M2141">
            <v>0</v>
          </cell>
          <cell r="N2141" t="str">
            <v>N/A</v>
          </cell>
          <cell r="O2141" t="str">
            <v/>
          </cell>
          <cell r="P2141"/>
          <cell r="Q2141">
            <v>0</v>
          </cell>
        </row>
        <row r="2142">
          <cell r="C2142" t="str">
            <v>Becket</v>
          </cell>
          <cell r="D2142">
            <v>2010</v>
          </cell>
          <cell r="E2142">
            <v>1.5</v>
          </cell>
          <cell r="F2142">
            <v>1.5</v>
          </cell>
          <cell r="G2142" t="str">
            <v>Yes</v>
          </cell>
          <cell r="H2142">
            <v>35641.519999999997</v>
          </cell>
          <cell r="I2142">
            <v>392.15</v>
          </cell>
          <cell r="J2142">
            <v>0</v>
          </cell>
          <cell r="K2142">
            <v>35249.369999999995</v>
          </cell>
          <cell r="L2142"/>
          <cell r="M2142">
            <v>35249.369999999995</v>
          </cell>
          <cell r="N2142" t="str">
            <v>FORM SUBMIT</v>
          </cell>
          <cell r="O2142">
            <v>40436</v>
          </cell>
          <cell r="P2142"/>
          <cell r="Q2142">
            <v>35249.369999999995</v>
          </cell>
        </row>
        <row r="2143">
          <cell r="C2143" t="str">
            <v>Bedford</v>
          </cell>
          <cell r="D2143">
            <v>2010</v>
          </cell>
          <cell r="E2143">
            <v>3</v>
          </cell>
          <cell r="F2143">
            <v>3</v>
          </cell>
          <cell r="G2143" t="str">
            <v>Yes</v>
          </cell>
          <cell r="H2143">
            <v>1168387</v>
          </cell>
          <cell r="I2143">
            <v>17047</v>
          </cell>
          <cell r="J2143">
            <v>7351</v>
          </cell>
          <cell r="K2143">
            <v>1143989</v>
          </cell>
          <cell r="L2143"/>
          <cell r="M2143">
            <v>1143989</v>
          </cell>
          <cell r="N2143" t="str">
            <v>FORM SUBMIT</v>
          </cell>
          <cell r="O2143">
            <v>40435</v>
          </cell>
          <cell r="P2143"/>
          <cell r="Q2143">
            <v>1151340</v>
          </cell>
        </row>
        <row r="2144">
          <cell r="C2144" t="str">
            <v>Belchertown</v>
          </cell>
          <cell r="D2144">
            <v>2010</v>
          </cell>
          <cell r="E2144">
            <v>1.5</v>
          </cell>
          <cell r="F2144">
            <v>1.5</v>
          </cell>
          <cell r="G2144" t="str">
            <v>Yes</v>
          </cell>
          <cell r="H2144">
            <v>184780.48</v>
          </cell>
          <cell r="I2144">
            <v>1458.31</v>
          </cell>
          <cell r="J2144">
            <v>0</v>
          </cell>
          <cell r="K2144">
            <v>183322.17</v>
          </cell>
          <cell r="L2144"/>
          <cell r="M2144">
            <v>183322.17</v>
          </cell>
          <cell r="N2144" t="str">
            <v>FORM SUBMIT</v>
          </cell>
          <cell r="O2144">
            <v>40423</v>
          </cell>
          <cell r="P2144"/>
          <cell r="Q2144">
            <v>183322.17</v>
          </cell>
        </row>
        <row r="2145">
          <cell r="C2145" t="str">
            <v>Bellingham</v>
          </cell>
          <cell r="D2145">
            <v>2010</v>
          </cell>
          <cell r="E2145">
            <v>0</v>
          </cell>
          <cell r="F2145">
            <v>0</v>
          </cell>
          <cell r="G2145" t="str">
            <v>N/A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/>
          <cell r="M2145">
            <v>0</v>
          </cell>
          <cell r="N2145" t="str">
            <v>N/A</v>
          </cell>
          <cell r="O2145" t="str">
            <v/>
          </cell>
          <cell r="P2145"/>
          <cell r="Q2145">
            <v>0</v>
          </cell>
        </row>
        <row r="2146">
          <cell r="C2146" t="str">
            <v>Belmont</v>
          </cell>
          <cell r="D2146">
            <v>2010</v>
          </cell>
          <cell r="E2146">
            <v>0</v>
          </cell>
          <cell r="F2146">
            <v>0</v>
          </cell>
          <cell r="G2146" t="str">
            <v>N/A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/>
          <cell r="M2146">
            <v>0</v>
          </cell>
          <cell r="N2146" t="str">
            <v>N/A</v>
          </cell>
          <cell r="O2146" t="str">
            <v/>
          </cell>
          <cell r="P2146"/>
          <cell r="Q2146">
            <v>0</v>
          </cell>
        </row>
        <row r="2147">
          <cell r="C2147" t="str">
            <v>Berkley</v>
          </cell>
          <cell r="D2147">
            <v>2010</v>
          </cell>
          <cell r="E2147">
            <v>0</v>
          </cell>
          <cell r="F2147">
            <v>0</v>
          </cell>
          <cell r="G2147" t="str">
            <v>N/A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/>
          <cell r="M2147">
            <v>0</v>
          </cell>
          <cell r="N2147" t="str">
            <v>N/A</v>
          </cell>
          <cell r="O2147" t="str">
            <v/>
          </cell>
          <cell r="P2147"/>
          <cell r="Q2147">
            <v>0</v>
          </cell>
        </row>
        <row r="2148">
          <cell r="C2148" t="str">
            <v>Berlin</v>
          </cell>
          <cell r="D2148">
            <v>2010</v>
          </cell>
          <cell r="E2148">
            <v>0</v>
          </cell>
          <cell r="F2148">
            <v>0</v>
          </cell>
          <cell r="G2148" t="str">
            <v>Yes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/>
          <cell r="M2148">
            <v>0</v>
          </cell>
          <cell r="N2148" t="str">
            <v>FORM ENTERED</v>
          </cell>
          <cell r="O2148">
            <v>40442</v>
          </cell>
          <cell r="P2148"/>
          <cell r="Q2148">
            <v>0</v>
          </cell>
        </row>
        <row r="2149">
          <cell r="C2149" t="str">
            <v>Bernardston</v>
          </cell>
          <cell r="D2149">
            <v>2010</v>
          </cell>
          <cell r="E2149">
            <v>0</v>
          </cell>
          <cell r="F2149">
            <v>0</v>
          </cell>
          <cell r="G2149" t="str">
            <v>N/A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/>
          <cell r="M2149">
            <v>0</v>
          </cell>
          <cell r="N2149" t="str">
            <v>N/A</v>
          </cell>
          <cell r="O2149" t="str">
            <v/>
          </cell>
          <cell r="P2149"/>
          <cell r="Q2149">
            <v>0</v>
          </cell>
        </row>
        <row r="2150">
          <cell r="C2150" t="str">
            <v>Beverly</v>
          </cell>
          <cell r="D2150">
            <v>2010</v>
          </cell>
          <cell r="E2150">
            <v>0</v>
          </cell>
          <cell r="F2150">
            <v>0</v>
          </cell>
          <cell r="G2150" t="str">
            <v>N/A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/>
          <cell r="M2150">
            <v>0</v>
          </cell>
          <cell r="N2150" t="str">
            <v>N/A</v>
          </cell>
          <cell r="O2150" t="str">
            <v/>
          </cell>
          <cell r="P2150"/>
          <cell r="Q2150">
            <v>0</v>
          </cell>
        </row>
        <row r="2151">
          <cell r="C2151" t="str">
            <v>Billerica</v>
          </cell>
          <cell r="D2151">
            <v>2010</v>
          </cell>
          <cell r="E2151">
            <v>0</v>
          </cell>
          <cell r="F2151">
            <v>0</v>
          </cell>
          <cell r="G2151" t="str">
            <v>N/A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/>
          <cell r="M2151">
            <v>0</v>
          </cell>
          <cell r="N2151" t="str">
            <v>N/A</v>
          </cell>
          <cell r="O2151" t="str">
            <v/>
          </cell>
          <cell r="P2151"/>
          <cell r="Q2151">
            <v>0</v>
          </cell>
        </row>
        <row r="2152">
          <cell r="C2152" t="str">
            <v>Blackstone</v>
          </cell>
          <cell r="D2152">
            <v>2010</v>
          </cell>
          <cell r="E2152">
            <v>0</v>
          </cell>
          <cell r="F2152">
            <v>0</v>
          </cell>
          <cell r="G2152" t="str">
            <v>N/A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/>
          <cell r="M2152">
            <v>0</v>
          </cell>
          <cell r="N2152" t="str">
            <v>N/A</v>
          </cell>
          <cell r="O2152" t="str">
            <v/>
          </cell>
          <cell r="P2152"/>
          <cell r="Q2152">
            <v>0</v>
          </cell>
        </row>
        <row r="2153">
          <cell r="C2153" t="str">
            <v>Blandford</v>
          </cell>
          <cell r="D2153">
            <v>2010</v>
          </cell>
          <cell r="E2153">
            <v>0</v>
          </cell>
          <cell r="F2153">
            <v>0</v>
          </cell>
          <cell r="G2153" t="str">
            <v>N/A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/>
          <cell r="M2153">
            <v>0</v>
          </cell>
          <cell r="N2153" t="str">
            <v>N/A</v>
          </cell>
          <cell r="O2153" t="str">
            <v/>
          </cell>
          <cell r="P2153"/>
          <cell r="Q2153">
            <v>0</v>
          </cell>
        </row>
        <row r="2154">
          <cell r="C2154" t="str">
            <v>Bolton</v>
          </cell>
          <cell r="D2154">
            <v>2010</v>
          </cell>
          <cell r="E2154">
            <v>0</v>
          </cell>
          <cell r="F2154">
            <v>0</v>
          </cell>
          <cell r="G2154" t="str">
            <v>N/A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/>
          <cell r="M2154">
            <v>0</v>
          </cell>
          <cell r="N2154" t="str">
            <v>N/A</v>
          </cell>
          <cell r="O2154" t="str">
            <v/>
          </cell>
          <cell r="P2154"/>
          <cell r="Q2154">
            <v>0</v>
          </cell>
        </row>
        <row r="2155">
          <cell r="C2155" t="str">
            <v>Boston</v>
          </cell>
          <cell r="D2155">
            <v>2010</v>
          </cell>
          <cell r="E2155">
            <v>0</v>
          </cell>
          <cell r="F2155">
            <v>0</v>
          </cell>
          <cell r="G2155" t="str">
            <v>N/A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/>
          <cell r="M2155">
            <v>0</v>
          </cell>
          <cell r="N2155" t="str">
            <v>N/A</v>
          </cell>
          <cell r="O2155" t="str">
            <v/>
          </cell>
          <cell r="P2155"/>
          <cell r="Q2155">
            <v>0</v>
          </cell>
        </row>
        <row r="2156">
          <cell r="C2156" t="str">
            <v>Bourne</v>
          </cell>
          <cell r="D2156">
            <v>2010</v>
          </cell>
          <cell r="E2156">
            <v>3</v>
          </cell>
          <cell r="F2156">
            <v>3</v>
          </cell>
          <cell r="G2156" t="str">
            <v>Yes</v>
          </cell>
          <cell r="H2156">
            <v>1020992.69</v>
          </cell>
          <cell r="I2156">
            <v>7207.95</v>
          </cell>
          <cell r="J2156">
            <v>508.49</v>
          </cell>
          <cell r="K2156">
            <v>1013276.25</v>
          </cell>
          <cell r="L2156"/>
          <cell r="M2156">
            <v>1013276.25</v>
          </cell>
          <cell r="N2156" t="str">
            <v>FORM SUBMIT</v>
          </cell>
          <cell r="O2156">
            <v>40429</v>
          </cell>
          <cell r="P2156"/>
          <cell r="Q2156">
            <v>1013784.74</v>
          </cell>
        </row>
        <row r="2157">
          <cell r="C2157" t="str">
            <v>Boxborough</v>
          </cell>
          <cell r="D2157">
            <v>2010</v>
          </cell>
          <cell r="E2157">
            <v>0</v>
          </cell>
          <cell r="F2157">
            <v>0</v>
          </cell>
          <cell r="G2157" t="str">
            <v>N/A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/>
          <cell r="M2157">
            <v>0</v>
          </cell>
          <cell r="N2157" t="str">
            <v>N/A</v>
          </cell>
          <cell r="O2157" t="str">
            <v/>
          </cell>
          <cell r="P2157"/>
          <cell r="Q2157">
            <v>0</v>
          </cell>
        </row>
        <row r="2158">
          <cell r="C2158" t="str">
            <v>Boxford</v>
          </cell>
          <cell r="D2158">
            <v>2010</v>
          </cell>
          <cell r="H2158">
            <v>528302.06999999995</v>
          </cell>
          <cell r="I2158">
            <v>11551.6</v>
          </cell>
          <cell r="J2158">
            <v>0</v>
          </cell>
          <cell r="K2158">
            <v>516750.47</v>
          </cell>
          <cell r="L2158"/>
          <cell r="M2158">
            <v>516750.47</v>
          </cell>
          <cell r="O2158" t="str">
            <v>Manual</v>
          </cell>
          <cell r="P2158"/>
          <cell r="Q2158">
            <v>516750.47</v>
          </cell>
        </row>
        <row r="2159">
          <cell r="C2159" t="str">
            <v>Boylston</v>
          </cell>
          <cell r="D2159">
            <v>2010</v>
          </cell>
          <cell r="E2159">
            <v>0</v>
          </cell>
          <cell r="F2159">
            <v>0</v>
          </cell>
          <cell r="G2159" t="str">
            <v>N/A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/>
          <cell r="M2159">
            <v>0</v>
          </cell>
          <cell r="N2159" t="str">
            <v>N/A</v>
          </cell>
          <cell r="O2159" t="str">
            <v/>
          </cell>
          <cell r="P2159"/>
          <cell r="Q2159">
            <v>0</v>
          </cell>
        </row>
        <row r="2160">
          <cell r="C2160" t="str">
            <v>Braintree</v>
          </cell>
          <cell r="D2160">
            <v>2010</v>
          </cell>
          <cell r="E2160">
            <v>1</v>
          </cell>
          <cell r="F2160">
            <v>1</v>
          </cell>
          <cell r="G2160" t="str">
            <v>Yes</v>
          </cell>
          <cell r="H2160">
            <v>534832</v>
          </cell>
          <cell r="I2160">
            <v>4056</v>
          </cell>
          <cell r="J2160">
            <v>889</v>
          </cell>
          <cell r="K2160">
            <v>529887</v>
          </cell>
          <cell r="L2160"/>
          <cell r="M2160">
            <v>529887</v>
          </cell>
          <cell r="N2160" t="str">
            <v>FORM SUBMIT</v>
          </cell>
          <cell r="O2160">
            <v>40435</v>
          </cell>
          <cell r="P2160"/>
          <cell r="Q2160">
            <v>530776</v>
          </cell>
        </row>
        <row r="2161">
          <cell r="C2161" t="str">
            <v>Brewster</v>
          </cell>
          <cell r="D2161">
            <v>2010</v>
          </cell>
          <cell r="E2161">
            <v>3</v>
          </cell>
          <cell r="F2161">
            <v>3</v>
          </cell>
          <cell r="G2161" t="str">
            <v>Yes</v>
          </cell>
          <cell r="H2161">
            <v>690922.53</v>
          </cell>
          <cell r="I2161">
            <v>5612.82</v>
          </cell>
          <cell r="J2161">
            <v>4.21</v>
          </cell>
          <cell r="K2161">
            <v>685305.50000000012</v>
          </cell>
          <cell r="L2161"/>
          <cell r="M2161">
            <v>685305.50000000012</v>
          </cell>
          <cell r="N2161" t="str">
            <v>FORM SUBMIT</v>
          </cell>
          <cell r="O2161">
            <v>40402</v>
          </cell>
          <cell r="P2161"/>
          <cell r="Q2161">
            <v>685309.71000000008</v>
          </cell>
        </row>
        <row r="2162">
          <cell r="C2162" t="str">
            <v>Bridgewater</v>
          </cell>
          <cell r="D2162">
            <v>2010</v>
          </cell>
          <cell r="E2162">
            <v>2</v>
          </cell>
          <cell r="F2162">
            <v>2</v>
          </cell>
          <cell r="G2162" t="str">
            <v>Yes</v>
          </cell>
          <cell r="H2162">
            <v>413599.88</v>
          </cell>
          <cell r="I2162">
            <v>4180.95</v>
          </cell>
          <cell r="J2162">
            <v>201.85</v>
          </cell>
          <cell r="K2162">
            <v>409217.08</v>
          </cell>
          <cell r="L2162"/>
          <cell r="M2162">
            <v>409217.08</v>
          </cell>
          <cell r="N2162" t="str">
            <v>FORM SUBMIT</v>
          </cell>
          <cell r="O2162">
            <v>40414</v>
          </cell>
          <cell r="P2162"/>
          <cell r="Q2162">
            <v>409418.93</v>
          </cell>
        </row>
        <row r="2163">
          <cell r="C2163" t="str">
            <v>Brimfield</v>
          </cell>
          <cell r="D2163">
            <v>2010</v>
          </cell>
          <cell r="E2163">
            <v>0</v>
          </cell>
          <cell r="F2163">
            <v>0</v>
          </cell>
          <cell r="G2163" t="str">
            <v>N/A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/>
          <cell r="M2163">
            <v>0</v>
          </cell>
          <cell r="N2163" t="str">
            <v>N/A</v>
          </cell>
          <cell r="O2163" t="str">
            <v/>
          </cell>
          <cell r="P2163"/>
          <cell r="Q2163">
            <v>0</v>
          </cell>
        </row>
        <row r="2164">
          <cell r="C2164" t="str">
            <v>Brockton</v>
          </cell>
          <cell r="D2164">
            <v>2010</v>
          </cell>
          <cell r="E2164">
            <v>0</v>
          </cell>
          <cell r="F2164">
            <v>0</v>
          </cell>
          <cell r="G2164" t="str">
            <v>N/A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/>
          <cell r="M2164">
            <v>0</v>
          </cell>
          <cell r="N2164" t="str">
            <v>N/A</v>
          </cell>
          <cell r="O2164" t="str">
            <v/>
          </cell>
          <cell r="P2164"/>
          <cell r="Q2164">
            <v>0</v>
          </cell>
        </row>
        <row r="2165">
          <cell r="C2165" t="str">
            <v>Brookfield</v>
          </cell>
          <cell r="D2165">
            <v>2010</v>
          </cell>
          <cell r="E2165">
            <v>0</v>
          </cell>
          <cell r="F2165">
            <v>0</v>
          </cell>
          <cell r="G2165" t="str">
            <v>N/A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/>
          <cell r="M2165">
            <v>0</v>
          </cell>
          <cell r="N2165" t="str">
            <v>N/A</v>
          </cell>
          <cell r="O2165" t="str">
            <v/>
          </cell>
          <cell r="P2165"/>
          <cell r="Q2165">
            <v>0</v>
          </cell>
        </row>
        <row r="2166">
          <cell r="C2166" t="str">
            <v>Brookline</v>
          </cell>
          <cell r="D2166">
            <v>2010</v>
          </cell>
          <cell r="E2166">
            <v>0</v>
          </cell>
          <cell r="F2166">
            <v>0</v>
          </cell>
          <cell r="G2166" t="str">
            <v>N/A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/>
          <cell r="M2166">
            <v>0</v>
          </cell>
          <cell r="N2166" t="str">
            <v>N/A</v>
          </cell>
          <cell r="O2166" t="str">
            <v/>
          </cell>
          <cell r="P2166"/>
          <cell r="Q2166">
            <v>0</v>
          </cell>
        </row>
        <row r="2167">
          <cell r="C2167" t="str">
            <v>Buckland</v>
          </cell>
          <cell r="D2167">
            <v>2010</v>
          </cell>
          <cell r="E2167">
            <v>0</v>
          </cell>
          <cell r="F2167">
            <v>0</v>
          </cell>
          <cell r="G2167" t="str">
            <v>N/A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/>
          <cell r="M2167">
            <v>0</v>
          </cell>
          <cell r="N2167" t="str">
            <v>N/A</v>
          </cell>
          <cell r="O2167" t="str">
            <v/>
          </cell>
          <cell r="P2167"/>
          <cell r="Q2167">
            <v>0</v>
          </cell>
        </row>
        <row r="2168">
          <cell r="C2168" t="str">
            <v>Burlington</v>
          </cell>
          <cell r="D2168">
            <v>2010</v>
          </cell>
          <cell r="E2168">
            <v>0</v>
          </cell>
          <cell r="F2168">
            <v>0</v>
          </cell>
          <cell r="G2168" t="str">
            <v>N/A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/>
          <cell r="M2168">
            <v>0</v>
          </cell>
          <cell r="N2168" t="str">
            <v>N/A</v>
          </cell>
          <cell r="O2168" t="str">
            <v/>
          </cell>
          <cell r="P2168"/>
          <cell r="Q2168">
            <v>0</v>
          </cell>
        </row>
        <row r="2169">
          <cell r="C2169" t="str">
            <v>Cambridge</v>
          </cell>
          <cell r="D2169">
            <v>2010</v>
          </cell>
          <cell r="E2169">
            <v>3</v>
          </cell>
          <cell r="F2169">
            <v>3</v>
          </cell>
          <cell r="G2169" t="str">
            <v>Yes</v>
          </cell>
          <cell r="H2169">
            <v>7042321</v>
          </cell>
          <cell r="I2169">
            <v>57083</v>
          </cell>
          <cell r="J2169">
            <v>0</v>
          </cell>
          <cell r="K2169">
            <v>6985238</v>
          </cell>
          <cell r="L2169"/>
          <cell r="M2169">
            <v>6985238</v>
          </cell>
          <cell r="N2169" t="str">
            <v>FORM SUBMIT</v>
          </cell>
          <cell r="O2169">
            <v>40428</v>
          </cell>
          <cell r="P2169"/>
          <cell r="Q2169">
            <v>6985238</v>
          </cell>
        </row>
        <row r="2170">
          <cell r="C2170" t="str">
            <v>Canton</v>
          </cell>
          <cell r="D2170">
            <v>2010</v>
          </cell>
          <cell r="E2170">
            <v>0</v>
          </cell>
          <cell r="F2170">
            <v>0</v>
          </cell>
          <cell r="G2170" t="str">
            <v>N/A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/>
          <cell r="M2170">
            <v>0</v>
          </cell>
          <cell r="N2170" t="str">
            <v>N/A</v>
          </cell>
          <cell r="O2170" t="str">
            <v/>
          </cell>
          <cell r="P2170"/>
          <cell r="Q2170">
            <v>0</v>
          </cell>
        </row>
        <row r="2171">
          <cell r="C2171" t="str">
            <v>Carlisle</v>
          </cell>
          <cell r="D2171">
            <v>2010</v>
          </cell>
          <cell r="E2171">
            <v>2</v>
          </cell>
          <cell r="F2171">
            <v>2</v>
          </cell>
          <cell r="G2171" t="str">
            <v>Yes</v>
          </cell>
          <cell r="H2171">
            <v>346948.56</v>
          </cell>
          <cell r="I2171">
            <v>4772.03</v>
          </cell>
          <cell r="J2171">
            <v>289.43</v>
          </cell>
          <cell r="K2171">
            <v>341887.1</v>
          </cell>
          <cell r="L2171"/>
          <cell r="M2171">
            <v>341887.1</v>
          </cell>
          <cell r="N2171" t="str">
            <v>FORM SUBMIT</v>
          </cell>
          <cell r="O2171">
            <v>40428</v>
          </cell>
          <cell r="P2171"/>
          <cell r="Q2171">
            <v>342176.52999999997</v>
          </cell>
        </row>
        <row r="2172">
          <cell r="C2172" t="str">
            <v>Carver</v>
          </cell>
          <cell r="D2172">
            <v>2010</v>
          </cell>
          <cell r="E2172">
            <v>3</v>
          </cell>
          <cell r="F2172">
            <v>3</v>
          </cell>
          <cell r="G2172" t="str">
            <v>Yes</v>
          </cell>
          <cell r="H2172">
            <v>332956.06</v>
          </cell>
          <cell r="I2172">
            <v>5703.09</v>
          </cell>
          <cell r="J2172">
            <v>0</v>
          </cell>
          <cell r="K2172">
            <v>327252.96999999997</v>
          </cell>
          <cell r="L2172"/>
          <cell r="M2172">
            <v>327252.96999999997</v>
          </cell>
          <cell r="N2172" t="str">
            <v>FORM SUBMIT</v>
          </cell>
          <cell r="O2172">
            <v>40407</v>
          </cell>
          <cell r="P2172"/>
          <cell r="Q2172">
            <v>327252.96999999997</v>
          </cell>
        </row>
        <row r="2173">
          <cell r="C2173" t="str">
            <v>Charlemont</v>
          </cell>
          <cell r="D2173">
            <v>2010</v>
          </cell>
          <cell r="E2173">
            <v>0</v>
          </cell>
          <cell r="F2173">
            <v>0</v>
          </cell>
          <cell r="G2173" t="str">
            <v>N/A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/>
          <cell r="M2173">
            <v>0</v>
          </cell>
          <cell r="N2173" t="str">
            <v>N/A</v>
          </cell>
          <cell r="O2173" t="str">
            <v/>
          </cell>
          <cell r="P2173"/>
          <cell r="Q2173">
            <v>0</v>
          </cell>
        </row>
        <row r="2174">
          <cell r="C2174" t="str">
            <v>Charlton</v>
          </cell>
          <cell r="D2174">
            <v>2010</v>
          </cell>
          <cell r="E2174">
            <v>0</v>
          </cell>
          <cell r="F2174">
            <v>0</v>
          </cell>
          <cell r="G2174" t="str">
            <v>N/A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/>
          <cell r="M2174">
            <v>0</v>
          </cell>
          <cell r="N2174" t="str">
            <v>N/A</v>
          </cell>
          <cell r="O2174" t="str">
            <v/>
          </cell>
          <cell r="P2174"/>
          <cell r="Q2174">
            <v>0</v>
          </cell>
        </row>
        <row r="2175">
          <cell r="C2175" t="str">
            <v>Chatham</v>
          </cell>
          <cell r="D2175">
            <v>2010</v>
          </cell>
          <cell r="E2175">
            <v>3</v>
          </cell>
          <cell r="F2175">
            <v>3</v>
          </cell>
          <cell r="G2175" t="str">
            <v>Yes</v>
          </cell>
          <cell r="H2175">
            <v>645204.07999999996</v>
          </cell>
          <cell r="I2175">
            <v>12847.92</v>
          </cell>
          <cell r="J2175">
            <v>91.23</v>
          </cell>
          <cell r="K2175">
            <v>632264.92999999993</v>
          </cell>
          <cell r="L2175"/>
          <cell r="M2175">
            <v>632264.92999999993</v>
          </cell>
          <cell r="N2175" t="str">
            <v>FORM SUBMIT</v>
          </cell>
          <cell r="O2175">
            <v>40422</v>
          </cell>
          <cell r="P2175"/>
          <cell r="Q2175">
            <v>632356.15999999992</v>
          </cell>
        </row>
        <row r="2176">
          <cell r="C2176" t="str">
            <v>Chelmsford</v>
          </cell>
          <cell r="D2176">
            <v>2010</v>
          </cell>
          <cell r="E2176">
            <v>1.5</v>
          </cell>
          <cell r="F2176">
            <v>1.5</v>
          </cell>
          <cell r="G2176" t="str">
            <v>Yes</v>
          </cell>
          <cell r="H2176">
            <v>793301.66</v>
          </cell>
          <cell r="I2176">
            <v>9581.48</v>
          </cell>
          <cell r="J2176">
            <v>0</v>
          </cell>
          <cell r="K2176">
            <v>783720.18</v>
          </cell>
          <cell r="L2176"/>
          <cell r="M2176">
            <v>783720.18</v>
          </cell>
          <cell r="N2176" t="str">
            <v>FORM SUBMIT</v>
          </cell>
          <cell r="O2176">
            <v>40434</v>
          </cell>
          <cell r="P2176"/>
          <cell r="Q2176">
            <v>783720.18</v>
          </cell>
        </row>
        <row r="2177">
          <cell r="C2177" t="str">
            <v>Chelsea</v>
          </cell>
          <cell r="D2177">
            <v>2010</v>
          </cell>
          <cell r="E2177">
            <v>0</v>
          </cell>
          <cell r="F2177">
            <v>0</v>
          </cell>
          <cell r="G2177" t="str">
            <v>N/A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/>
          <cell r="M2177">
            <v>0</v>
          </cell>
          <cell r="N2177" t="str">
            <v>N/A</v>
          </cell>
          <cell r="O2177" t="str">
            <v/>
          </cell>
          <cell r="P2177"/>
          <cell r="Q2177">
            <v>0</v>
          </cell>
        </row>
        <row r="2178">
          <cell r="C2178" t="str">
            <v>Cheshire</v>
          </cell>
          <cell r="D2178">
            <v>2010</v>
          </cell>
          <cell r="E2178">
            <v>0</v>
          </cell>
          <cell r="F2178">
            <v>0</v>
          </cell>
          <cell r="G2178" t="str">
            <v>N/A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/>
          <cell r="M2178">
            <v>0</v>
          </cell>
          <cell r="N2178" t="str">
            <v>N/A</v>
          </cell>
          <cell r="O2178" t="str">
            <v/>
          </cell>
          <cell r="P2178"/>
          <cell r="Q2178">
            <v>0</v>
          </cell>
        </row>
        <row r="2179">
          <cell r="C2179" t="str">
            <v>Chester</v>
          </cell>
          <cell r="D2179">
            <v>2010</v>
          </cell>
          <cell r="E2179">
            <v>0</v>
          </cell>
          <cell r="F2179">
            <v>0</v>
          </cell>
          <cell r="G2179" t="str">
            <v>N/A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/>
          <cell r="M2179">
            <v>0</v>
          </cell>
          <cell r="N2179" t="str">
            <v>N/A</v>
          </cell>
          <cell r="O2179" t="str">
            <v/>
          </cell>
          <cell r="P2179"/>
          <cell r="Q2179">
            <v>0</v>
          </cell>
        </row>
        <row r="2180">
          <cell r="C2180" t="str">
            <v>Chesterfield</v>
          </cell>
          <cell r="D2180">
            <v>2010</v>
          </cell>
          <cell r="E2180">
            <v>0</v>
          </cell>
          <cell r="F2180">
            <v>0</v>
          </cell>
          <cell r="G2180" t="str">
            <v>N/A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/>
          <cell r="M2180">
            <v>0</v>
          </cell>
          <cell r="N2180" t="str">
            <v>N/A</v>
          </cell>
          <cell r="O2180" t="str">
            <v/>
          </cell>
          <cell r="P2180"/>
          <cell r="Q2180">
            <v>0</v>
          </cell>
        </row>
        <row r="2181">
          <cell r="C2181" t="str">
            <v>Chicopee</v>
          </cell>
          <cell r="D2181">
            <v>2010</v>
          </cell>
          <cell r="E2181">
            <v>0</v>
          </cell>
          <cell r="F2181">
            <v>0</v>
          </cell>
          <cell r="G2181" t="str">
            <v>N/A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/>
          <cell r="M2181">
            <v>0</v>
          </cell>
          <cell r="N2181" t="str">
            <v>N/A</v>
          </cell>
          <cell r="O2181" t="str">
            <v/>
          </cell>
          <cell r="P2181"/>
          <cell r="Q2181">
            <v>0</v>
          </cell>
        </row>
        <row r="2182">
          <cell r="C2182" t="str">
            <v>Chilmark</v>
          </cell>
          <cell r="D2182">
            <v>2010</v>
          </cell>
          <cell r="E2182">
            <v>3</v>
          </cell>
          <cell r="F2182">
            <v>3</v>
          </cell>
          <cell r="G2182" t="str">
            <v>Yes</v>
          </cell>
          <cell r="H2182">
            <v>171493.71</v>
          </cell>
          <cell r="I2182">
            <v>920.64</v>
          </cell>
          <cell r="J2182">
            <v>0</v>
          </cell>
          <cell r="K2182">
            <v>170573.06999999998</v>
          </cell>
          <cell r="L2182"/>
          <cell r="M2182">
            <v>170573.06999999998</v>
          </cell>
          <cell r="N2182" t="str">
            <v>FORM SUBMIT</v>
          </cell>
          <cell r="O2182">
            <v>40417</v>
          </cell>
          <cell r="P2182"/>
          <cell r="Q2182">
            <v>170573.06999999998</v>
          </cell>
        </row>
        <row r="2183">
          <cell r="C2183" t="str">
            <v>Clarksburg</v>
          </cell>
          <cell r="D2183">
            <v>2010</v>
          </cell>
          <cell r="E2183">
            <v>0</v>
          </cell>
          <cell r="F2183">
            <v>0</v>
          </cell>
          <cell r="G2183" t="str">
            <v>N/A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/>
          <cell r="M2183">
            <v>0</v>
          </cell>
          <cell r="N2183" t="str">
            <v>N/A</v>
          </cell>
          <cell r="O2183" t="str">
            <v/>
          </cell>
          <cell r="P2183"/>
          <cell r="Q2183">
            <v>0</v>
          </cell>
        </row>
        <row r="2184">
          <cell r="C2184" t="str">
            <v>Clinton</v>
          </cell>
          <cell r="D2184">
            <v>2010</v>
          </cell>
          <cell r="E2184">
            <v>0</v>
          </cell>
          <cell r="F2184">
            <v>0</v>
          </cell>
          <cell r="G2184" t="str">
            <v>N/A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/>
          <cell r="M2184">
            <v>0</v>
          </cell>
          <cell r="N2184" t="str">
            <v>N/A</v>
          </cell>
          <cell r="O2184" t="str">
            <v/>
          </cell>
          <cell r="P2184"/>
          <cell r="Q2184">
            <v>0</v>
          </cell>
        </row>
        <row r="2185">
          <cell r="C2185" t="str">
            <v>Cohasset</v>
          </cell>
          <cell r="D2185">
            <v>2010</v>
          </cell>
          <cell r="E2185">
            <v>1.5</v>
          </cell>
          <cell r="F2185">
            <v>1.5</v>
          </cell>
          <cell r="G2185" t="str">
            <v>Yes</v>
          </cell>
          <cell r="H2185">
            <v>359987.93</v>
          </cell>
          <cell r="I2185">
            <v>3751.09</v>
          </cell>
          <cell r="J2185">
            <v>549.89</v>
          </cell>
          <cell r="K2185">
            <v>355686.94999999995</v>
          </cell>
          <cell r="L2185"/>
          <cell r="M2185">
            <v>355686.94999999995</v>
          </cell>
          <cell r="N2185" t="str">
            <v>FORM SUBMIT</v>
          </cell>
          <cell r="O2185">
            <v>40414</v>
          </cell>
          <cell r="P2185"/>
          <cell r="Q2185">
            <v>356236.83999999997</v>
          </cell>
        </row>
        <row r="2186">
          <cell r="C2186" t="str">
            <v>Colrain</v>
          </cell>
          <cell r="D2186">
            <v>2010</v>
          </cell>
          <cell r="E2186">
            <v>0</v>
          </cell>
          <cell r="F2186">
            <v>0</v>
          </cell>
          <cell r="G2186" t="str">
            <v>N/A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/>
          <cell r="M2186">
            <v>0</v>
          </cell>
          <cell r="N2186" t="str">
            <v>N/A</v>
          </cell>
          <cell r="O2186" t="str">
            <v/>
          </cell>
          <cell r="P2186"/>
          <cell r="Q2186">
            <v>0</v>
          </cell>
        </row>
        <row r="2187">
          <cell r="C2187" t="str">
            <v>Concord</v>
          </cell>
          <cell r="D2187">
            <v>2010</v>
          </cell>
          <cell r="E2187">
            <v>1.5</v>
          </cell>
          <cell r="F2187">
            <v>1.5</v>
          </cell>
          <cell r="G2187" t="str">
            <v>Yes</v>
          </cell>
          <cell r="H2187">
            <v>865029.38</v>
          </cell>
          <cell r="I2187">
            <v>7342.46</v>
          </cell>
          <cell r="J2187">
            <v>610</v>
          </cell>
          <cell r="K2187">
            <v>857076.92</v>
          </cell>
          <cell r="L2187"/>
          <cell r="M2187">
            <v>857076.92</v>
          </cell>
          <cell r="N2187" t="str">
            <v>FORM SUBMIT</v>
          </cell>
          <cell r="O2187">
            <v>40409</v>
          </cell>
          <cell r="P2187"/>
          <cell r="Q2187">
            <v>857686.92</v>
          </cell>
        </row>
        <row r="2188">
          <cell r="C2188" t="str">
            <v>Conway</v>
          </cell>
          <cell r="D2188">
            <v>2010</v>
          </cell>
          <cell r="E2188">
            <v>1.5</v>
          </cell>
          <cell r="F2188">
            <v>3</v>
          </cell>
          <cell r="G2188" t="str">
            <v>No</v>
          </cell>
          <cell r="H2188">
            <v>49736.65</v>
          </cell>
          <cell r="I2188">
            <v>589.17999999999995</v>
          </cell>
          <cell r="J2188">
            <v>64.03</v>
          </cell>
          <cell r="K2188">
            <v>49083.44</v>
          </cell>
          <cell r="L2188"/>
          <cell r="M2188">
            <v>49083.44</v>
          </cell>
          <cell r="N2188" t="str">
            <v>FORM SUBMIT</v>
          </cell>
          <cell r="O2188">
            <v>40436</v>
          </cell>
          <cell r="P2188"/>
          <cell r="Q2188">
            <v>49147.47</v>
          </cell>
        </row>
        <row r="2189">
          <cell r="C2189" t="str">
            <v>Cummington</v>
          </cell>
          <cell r="D2189">
            <v>2010</v>
          </cell>
          <cell r="E2189">
            <v>0</v>
          </cell>
          <cell r="F2189">
            <v>0</v>
          </cell>
          <cell r="G2189" t="str">
            <v>N/A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/>
          <cell r="M2189">
            <v>0</v>
          </cell>
          <cell r="N2189" t="str">
            <v>N/A</v>
          </cell>
          <cell r="O2189" t="str">
            <v/>
          </cell>
          <cell r="P2189"/>
          <cell r="Q2189">
            <v>0</v>
          </cell>
        </row>
        <row r="2190">
          <cell r="C2190" t="str">
            <v>Dalton</v>
          </cell>
          <cell r="D2190">
            <v>2010</v>
          </cell>
          <cell r="E2190">
            <v>0</v>
          </cell>
          <cell r="F2190">
            <v>0</v>
          </cell>
          <cell r="G2190" t="str">
            <v>N/A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/>
          <cell r="M2190">
            <v>0</v>
          </cell>
          <cell r="N2190" t="str">
            <v>N/A</v>
          </cell>
          <cell r="O2190" t="str">
            <v/>
          </cell>
          <cell r="P2190"/>
          <cell r="Q2190">
            <v>0</v>
          </cell>
        </row>
        <row r="2191">
          <cell r="C2191" t="str">
            <v>Danvers</v>
          </cell>
          <cell r="D2191">
            <v>2010</v>
          </cell>
          <cell r="E2191">
            <v>0</v>
          </cell>
          <cell r="F2191">
            <v>0</v>
          </cell>
          <cell r="G2191" t="str">
            <v>N/A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/>
          <cell r="M2191">
            <v>0</v>
          </cell>
          <cell r="N2191" t="str">
            <v>N/A</v>
          </cell>
          <cell r="O2191" t="str">
            <v/>
          </cell>
          <cell r="P2191"/>
          <cell r="Q2191">
            <v>0</v>
          </cell>
        </row>
        <row r="2192">
          <cell r="C2192" t="str">
            <v>Dartmouth</v>
          </cell>
          <cell r="D2192">
            <v>2010</v>
          </cell>
          <cell r="E2192">
            <v>1.5</v>
          </cell>
          <cell r="F2192">
            <v>1.5</v>
          </cell>
          <cell r="G2192" t="str">
            <v>Yes</v>
          </cell>
          <cell r="H2192">
            <v>516940.93</v>
          </cell>
          <cell r="I2192">
            <v>3719.86</v>
          </cell>
          <cell r="J2192">
            <v>8.7799999999999994</v>
          </cell>
          <cell r="K2192">
            <v>513212.29</v>
          </cell>
          <cell r="L2192"/>
          <cell r="M2192">
            <v>513212.29</v>
          </cell>
          <cell r="N2192" t="str">
            <v>FORM SUBMIT</v>
          </cell>
          <cell r="O2192">
            <v>40409</v>
          </cell>
          <cell r="P2192"/>
          <cell r="Q2192">
            <v>513221.07</v>
          </cell>
        </row>
        <row r="2193">
          <cell r="C2193" t="str">
            <v>Dedham</v>
          </cell>
          <cell r="D2193">
            <v>2010</v>
          </cell>
          <cell r="E2193">
            <v>0</v>
          </cell>
          <cell r="F2193">
            <v>0</v>
          </cell>
          <cell r="G2193" t="str">
            <v>N/A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/>
          <cell r="M2193">
            <v>0</v>
          </cell>
          <cell r="N2193" t="str">
            <v>N/A</v>
          </cell>
          <cell r="O2193" t="str">
            <v/>
          </cell>
          <cell r="P2193"/>
          <cell r="Q2193">
            <v>0</v>
          </cell>
        </row>
        <row r="2194">
          <cell r="C2194" t="str">
            <v>Deerfield</v>
          </cell>
          <cell r="D2194">
            <v>2010</v>
          </cell>
          <cell r="E2194">
            <v>3</v>
          </cell>
          <cell r="F2194">
            <v>3</v>
          </cell>
          <cell r="G2194" t="str">
            <v>Yes</v>
          </cell>
          <cell r="H2194">
            <v>167312.01</v>
          </cell>
          <cell r="I2194">
            <v>1553.51</v>
          </cell>
          <cell r="J2194">
            <v>0</v>
          </cell>
          <cell r="K2194">
            <v>165758.5</v>
          </cell>
          <cell r="L2194"/>
          <cell r="M2194">
            <v>165758.5</v>
          </cell>
          <cell r="N2194" t="str">
            <v>FORM SUBMIT</v>
          </cell>
          <cell r="O2194">
            <v>40422</v>
          </cell>
          <cell r="P2194"/>
          <cell r="Q2194">
            <v>165758.5</v>
          </cell>
        </row>
        <row r="2195">
          <cell r="C2195" t="str">
            <v>Dennis</v>
          </cell>
          <cell r="D2195">
            <v>2010</v>
          </cell>
          <cell r="E2195">
            <v>3</v>
          </cell>
          <cell r="F2195">
            <v>3</v>
          </cell>
          <cell r="G2195" t="str">
            <v>Yes</v>
          </cell>
          <cell r="H2195">
            <v>986041.41</v>
          </cell>
          <cell r="I2195">
            <v>5669.3</v>
          </cell>
          <cell r="J2195">
            <v>0</v>
          </cell>
          <cell r="K2195">
            <v>980372.11</v>
          </cell>
          <cell r="L2195"/>
          <cell r="M2195">
            <v>980372.11</v>
          </cell>
          <cell r="N2195" t="str">
            <v>FORM SUBMIT</v>
          </cell>
          <cell r="O2195">
            <v>40434</v>
          </cell>
          <cell r="P2195"/>
          <cell r="Q2195">
            <v>980372.11</v>
          </cell>
        </row>
        <row r="2196">
          <cell r="C2196" t="str">
            <v>Dighton</v>
          </cell>
          <cell r="D2196">
            <v>2010</v>
          </cell>
          <cell r="E2196">
            <v>0</v>
          </cell>
          <cell r="F2196">
            <v>0</v>
          </cell>
          <cell r="G2196" t="str">
            <v>N/A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/>
          <cell r="M2196">
            <v>0</v>
          </cell>
          <cell r="N2196" t="str">
            <v>N/A</v>
          </cell>
          <cell r="O2196" t="str">
            <v/>
          </cell>
          <cell r="P2196"/>
          <cell r="Q2196">
            <v>0</v>
          </cell>
        </row>
        <row r="2197">
          <cell r="C2197" t="str">
            <v>Douglas</v>
          </cell>
          <cell r="D2197">
            <v>2010</v>
          </cell>
          <cell r="E2197">
            <v>0</v>
          </cell>
          <cell r="F2197">
            <v>0</v>
          </cell>
          <cell r="G2197" t="str">
            <v>N/A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/>
          <cell r="M2197">
            <v>0</v>
          </cell>
          <cell r="N2197" t="str">
            <v>N/A</v>
          </cell>
          <cell r="O2197" t="str">
            <v/>
          </cell>
          <cell r="P2197"/>
          <cell r="Q2197">
            <v>0</v>
          </cell>
        </row>
        <row r="2198">
          <cell r="C2198" t="str">
            <v>Dover</v>
          </cell>
          <cell r="D2198">
            <v>2010</v>
          </cell>
          <cell r="E2198">
            <v>0</v>
          </cell>
          <cell r="F2198">
            <v>0</v>
          </cell>
          <cell r="G2198" t="str">
            <v>N/A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/>
          <cell r="M2198">
            <v>0</v>
          </cell>
          <cell r="N2198" t="str">
            <v>N/A</v>
          </cell>
          <cell r="O2198" t="str">
            <v/>
          </cell>
          <cell r="P2198"/>
          <cell r="Q2198">
            <v>0</v>
          </cell>
        </row>
        <row r="2199">
          <cell r="C2199" t="str">
            <v>Dracut</v>
          </cell>
          <cell r="D2199">
            <v>2010</v>
          </cell>
          <cell r="E2199">
            <v>2</v>
          </cell>
          <cell r="F2199">
            <v>2</v>
          </cell>
          <cell r="G2199" t="str">
            <v>Yes</v>
          </cell>
          <cell r="H2199">
            <v>660792.65</v>
          </cell>
          <cell r="I2199">
            <v>7845.57</v>
          </cell>
          <cell r="J2199">
            <v>206.71</v>
          </cell>
          <cell r="K2199">
            <v>652740.37000000011</v>
          </cell>
          <cell r="L2199"/>
          <cell r="M2199">
            <v>652740.37000000011</v>
          </cell>
          <cell r="N2199" t="str">
            <v>FORM SUBMIT</v>
          </cell>
          <cell r="O2199">
            <v>40415</v>
          </cell>
          <cell r="P2199"/>
          <cell r="Q2199">
            <v>652947.08000000007</v>
          </cell>
        </row>
        <row r="2200">
          <cell r="C2200" t="str">
            <v>Dudley</v>
          </cell>
          <cell r="D2200">
            <v>2010</v>
          </cell>
          <cell r="E2200">
            <v>0</v>
          </cell>
          <cell r="F2200">
            <v>0</v>
          </cell>
          <cell r="G2200" t="str">
            <v>Yes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/>
          <cell r="M2200">
            <v>0</v>
          </cell>
          <cell r="N2200" t="str">
            <v>FORM ENTERED</v>
          </cell>
          <cell r="O2200">
            <v>40429</v>
          </cell>
          <cell r="P2200"/>
          <cell r="Q2200">
            <v>0</v>
          </cell>
        </row>
        <row r="2201">
          <cell r="C2201" t="str">
            <v>Dunstable</v>
          </cell>
          <cell r="D2201">
            <v>2010</v>
          </cell>
          <cell r="E2201">
            <v>3</v>
          </cell>
          <cell r="F2201">
            <v>3</v>
          </cell>
          <cell r="G2201" t="str">
            <v>Yes</v>
          </cell>
          <cell r="H2201">
            <v>199503.59</v>
          </cell>
          <cell r="I2201">
            <v>1959.04</v>
          </cell>
          <cell r="J2201">
            <v>0</v>
          </cell>
          <cell r="K2201">
            <v>197544.55</v>
          </cell>
          <cell r="L2201"/>
          <cell r="M2201">
            <v>197544.55</v>
          </cell>
          <cell r="N2201" t="str">
            <v>FORM SUBMIT</v>
          </cell>
          <cell r="O2201">
            <v>40401</v>
          </cell>
          <cell r="P2201"/>
          <cell r="Q2201">
            <v>197544.55</v>
          </cell>
        </row>
        <row r="2202">
          <cell r="C2202" t="str">
            <v>Duxbury</v>
          </cell>
          <cell r="D2202">
            <v>2010</v>
          </cell>
          <cell r="E2202">
            <v>3</v>
          </cell>
          <cell r="F2202">
            <v>1</v>
          </cell>
          <cell r="G2202" t="str">
            <v>No</v>
          </cell>
          <cell r="H2202">
            <v>1228100.8999999999</v>
          </cell>
          <cell r="I2202">
            <v>36547.08</v>
          </cell>
          <cell r="J2202">
            <v>57.37</v>
          </cell>
          <cell r="K2202">
            <v>1191496.4499999997</v>
          </cell>
          <cell r="L2202"/>
          <cell r="M2202">
            <v>1191496.4499999997</v>
          </cell>
          <cell r="N2202" t="str">
            <v>FORM SUBMIT</v>
          </cell>
          <cell r="O2202">
            <v>40435</v>
          </cell>
          <cell r="P2202"/>
          <cell r="Q2202">
            <v>1191553.8199999998</v>
          </cell>
        </row>
        <row r="2203">
          <cell r="C2203" t="str">
            <v>East Bridgewater</v>
          </cell>
          <cell r="D2203">
            <v>2010</v>
          </cell>
          <cell r="E2203">
            <v>0</v>
          </cell>
          <cell r="F2203">
            <v>0</v>
          </cell>
          <cell r="G2203" t="str">
            <v>N/A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/>
          <cell r="M2203">
            <v>0</v>
          </cell>
          <cell r="N2203" t="str">
            <v>N/A</v>
          </cell>
          <cell r="O2203" t="str">
            <v/>
          </cell>
          <cell r="P2203"/>
          <cell r="Q2203">
            <v>0</v>
          </cell>
        </row>
        <row r="2204">
          <cell r="C2204" t="str">
            <v>East Brookfield</v>
          </cell>
          <cell r="D2204">
            <v>2010</v>
          </cell>
          <cell r="E2204">
            <v>0</v>
          </cell>
          <cell r="F2204">
            <v>0</v>
          </cell>
          <cell r="G2204" t="str">
            <v>N/A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/>
          <cell r="M2204">
            <v>0</v>
          </cell>
          <cell r="N2204" t="str">
            <v>N/A</v>
          </cell>
          <cell r="O2204" t="str">
            <v/>
          </cell>
          <cell r="P2204"/>
          <cell r="Q2204">
            <v>0</v>
          </cell>
        </row>
        <row r="2205">
          <cell r="C2205" t="str">
            <v>East Longmeadow</v>
          </cell>
          <cell r="D2205">
            <v>2010</v>
          </cell>
          <cell r="E2205">
            <v>1</v>
          </cell>
          <cell r="F2205">
            <v>1</v>
          </cell>
          <cell r="G2205" t="str">
            <v>Yes</v>
          </cell>
          <cell r="H2205">
            <v>202541.08</v>
          </cell>
          <cell r="I2205">
            <v>1361.95</v>
          </cell>
          <cell r="J2205">
            <v>260.05</v>
          </cell>
          <cell r="K2205">
            <v>200919.08</v>
          </cell>
          <cell r="L2205"/>
          <cell r="M2205">
            <v>200919.08</v>
          </cell>
          <cell r="N2205" t="str">
            <v>FORM SUBMIT</v>
          </cell>
          <cell r="O2205">
            <v>40422</v>
          </cell>
          <cell r="P2205"/>
          <cell r="Q2205">
            <v>201179.12999999998</v>
          </cell>
        </row>
        <row r="2206">
          <cell r="C2206" t="str">
            <v>Eastham</v>
          </cell>
          <cell r="D2206">
            <v>2010</v>
          </cell>
          <cell r="E2206">
            <v>3</v>
          </cell>
          <cell r="F2206">
            <v>3</v>
          </cell>
          <cell r="G2206" t="str">
            <v>Yes</v>
          </cell>
          <cell r="H2206">
            <v>474807.02</v>
          </cell>
          <cell r="I2206">
            <v>3764.17</v>
          </cell>
          <cell r="J2206">
            <v>0</v>
          </cell>
          <cell r="K2206">
            <v>471042.85000000003</v>
          </cell>
          <cell r="L2206"/>
          <cell r="M2206">
            <v>471042.85000000003</v>
          </cell>
          <cell r="N2206" t="str">
            <v>FORM SUBMIT</v>
          </cell>
          <cell r="O2206">
            <v>40441</v>
          </cell>
          <cell r="P2206"/>
          <cell r="Q2206">
            <v>471042.85000000003</v>
          </cell>
        </row>
        <row r="2207">
          <cell r="C2207" t="str">
            <v>Easthampton</v>
          </cell>
          <cell r="D2207">
            <v>2010</v>
          </cell>
          <cell r="E2207">
            <v>3</v>
          </cell>
          <cell r="F2207">
            <v>3</v>
          </cell>
          <cell r="G2207" t="str">
            <v>Yes</v>
          </cell>
          <cell r="H2207">
            <v>301050.64</v>
          </cell>
          <cell r="I2207">
            <v>525.82000000000005</v>
          </cell>
          <cell r="J2207">
            <v>147.16999999999999</v>
          </cell>
          <cell r="K2207">
            <v>300377.65000000002</v>
          </cell>
          <cell r="L2207"/>
          <cell r="M2207">
            <v>300377.65000000002</v>
          </cell>
          <cell r="N2207" t="str">
            <v>FORM SUBMIT</v>
          </cell>
          <cell r="O2207">
            <v>40441</v>
          </cell>
          <cell r="P2207"/>
          <cell r="Q2207">
            <v>300524.82</v>
          </cell>
        </row>
        <row r="2208">
          <cell r="C2208" t="str">
            <v>Easton</v>
          </cell>
          <cell r="D2208">
            <v>2010</v>
          </cell>
          <cell r="E2208">
            <v>3</v>
          </cell>
          <cell r="F2208">
            <v>3</v>
          </cell>
          <cell r="G2208" t="str">
            <v>Yes</v>
          </cell>
          <cell r="H2208">
            <v>915757</v>
          </cell>
          <cell r="I2208">
            <v>8598</v>
          </cell>
          <cell r="J2208">
            <v>1296</v>
          </cell>
          <cell r="K2208">
            <v>905863</v>
          </cell>
          <cell r="L2208"/>
          <cell r="M2208">
            <v>905863</v>
          </cell>
          <cell r="N2208" t="str">
            <v>FORM SUBMIT</v>
          </cell>
          <cell r="O2208">
            <v>40434</v>
          </cell>
          <cell r="P2208"/>
          <cell r="Q2208">
            <v>907159</v>
          </cell>
        </row>
        <row r="2209">
          <cell r="C2209" t="str">
            <v>Edgartown</v>
          </cell>
          <cell r="D2209">
            <v>2010</v>
          </cell>
          <cell r="E2209">
            <v>3</v>
          </cell>
          <cell r="F2209">
            <v>3</v>
          </cell>
          <cell r="G2209" t="str">
            <v>Yes</v>
          </cell>
          <cell r="H2209">
            <v>569099.88</v>
          </cell>
          <cell r="I2209">
            <v>2512.75</v>
          </cell>
          <cell r="J2209">
            <v>476.39</v>
          </cell>
          <cell r="K2209">
            <v>566110.74</v>
          </cell>
          <cell r="L2209"/>
          <cell r="M2209">
            <v>566110.74</v>
          </cell>
          <cell r="N2209" t="str">
            <v>FORM SUBMIT</v>
          </cell>
          <cell r="O2209">
            <v>40434</v>
          </cell>
          <cell r="P2209"/>
          <cell r="Q2209">
            <v>566587.13</v>
          </cell>
        </row>
        <row r="2210">
          <cell r="C2210" t="str">
            <v>Egremont</v>
          </cell>
          <cell r="D2210">
            <v>2010</v>
          </cell>
          <cell r="E2210">
            <v>0</v>
          </cell>
          <cell r="F2210">
            <v>0</v>
          </cell>
          <cell r="G2210" t="str">
            <v>N/A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/>
          <cell r="M2210">
            <v>0</v>
          </cell>
          <cell r="N2210" t="str">
            <v>N/A</v>
          </cell>
          <cell r="O2210" t="str">
            <v/>
          </cell>
          <cell r="P2210"/>
          <cell r="Q2210">
            <v>0</v>
          </cell>
        </row>
        <row r="2211">
          <cell r="C2211" t="str">
            <v>Erving</v>
          </cell>
          <cell r="D2211">
            <v>2010</v>
          </cell>
          <cell r="E2211">
            <v>0</v>
          </cell>
          <cell r="F2211">
            <v>0</v>
          </cell>
          <cell r="G2211" t="str">
            <v>N/A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/>
          <cell r="M2211">
            <v>0</v>
          </cell>
          <cell r="N2211" t="str">
            <v>N/A</v>
          </cell>
          <cell r="O2211" t="str">
            <v/>
          </cell>
          <cell r="P2211"/>
          <cell r="Q2211">
            <v>0</v>
          </cell>
        </row>
        <row r="2212">
          <cell r="C2212" t="str">
            <v>Essex</v>
          </cell>
          <cell r="D2212">
            <v>2010</v>
          </cell>
          <cell r="E2212">
            <v>0.5</v>
          </cell>
          <cell r="F2212">
            <v>0.5</v>
          </cell>
          <cell r="G2212" t="str">
            <v>Yes</v>
          </cell>
          <cell r="H2212">
            <v>41186.14</v>
          </cell>
          <cell r="I2212">
            <v>546.79999999999995</v>
          </cell>
          <cell r="J2212">
            <v>20.100000000000001</v>
          </cell>
          <cell r="K2212">
            <v>40619.24</v>
          </cell>
          <cell r="L2212"/>
          <cell r="M2212">
            <v>40619.24</v>
          </cell>
          <cell r="N2212" t="str">
            <v>FORM SUBMIT</v>
          </cell>
          <cell r="O2212">
            <v>40435</v>
          </cell>
          <cell r="P2212"/>
          <cell r="Q2212">
            <v>40639.339999999997</v>
          </cell>
        </row>
        <row r="2213">
          <cell r="C2213" t="str">
            <v>Everett</v>
          </cell>
          <cell r="D2213">
            <v>2010</v>
          </cell>
          <cell r="E2213">
            <v>0</v>
          </cell>
          <cell r="F2213">
            <v>0</v>
          </cell>
          <cell r="G2213" t="str">
            <v>N/A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/>
          <cell r="M2213">
            <v>0</v>
          </cell>
          <cell r="N2213" t="str">
            <v>N/A</v>
          </cell>
          <cell r="O2213" t="str">
            <v/>
          </cell>
          <cell r="P2213"/>
          <cell r="Q2213">
            <v>0</v>
          </cell>
        </row>
        <row r="2214">
          <cell r="C2214" t="str">
            <v>Fairhaven</v>
          </cell>
          <cell r="D2214">
            <v>2010</v>
          </cell>
          <cell r="E2214">
            <v>2</v>
          </cell>
          <cell r="F2214">
            <v>2</v>
          </cell>
          <cell r="G2214" t="str">
            <v>Yes</v>
          </cell>
          <cell r="H2214">
            <v>304610.26</v>
          </cell>
          <cell r="I2214">
            <v>3238.54</v>
          </cell>
          <cell r="J2214">
            <v>489.49</v>
          </cell>
          <cell r="K2214">
            <v>300882.23000000004</v>
          </cell>
          <cell r="L2214"/>
          <cell r="M2214">
            <v>300882.23000000004</v>
          </cell>
          <cell r="N2214" t="str">
            <v>FORM SUBMIT</v>
          </cell>
          <cell r="O2214">
            <v>40417</v>
          </cell>
          <cell r="P2214"/>
          <cell r="Q2214">
            <v>301371.72000000003</v>
          </cell>
        </row>
        <row r="2215">
          <cell r="C2215" t="str">
            <v>Fall River</v>
          </cell>
          <cell r="D2215">
            <v>2010</v>
          </cell>
          <cell r="E2215">
            <v>0</v>
          </cell>
          <cell r="F2215">
            <v>0</v>
          </cell>
          <cell r="G2215" t="str">
            <v>N/A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/>
          <cell r="M2215">
            <v>0</v>
          </cell>
          <cell r="N2215" t="str">
            <v>N/A</v>
          </cell>
          <cell r="O2215" t="str">
            <v/>
          </cell>
          <cell r="P2215"/>
          <cell r="Q2215">
            <v>0</v>
          </cell>
        </row>
        <row r="2216">
          <cell r="C2216" t="str">
            <v>Falmouth</v>
          </cell>
          <cell r="D2216">
            <v>2010</v>
          </cell>
          <cell r="E2216">
            <v>3</v>
          </cell>
          <cell r="F2216">
            <v>3</v>
          </cell>
          <cell r="G2216" t="str">
            <v>Yes</v>
          </cell>
          <cell r="H2216">
            <v>2223975.11</v>
          </cell>
          <cell r="I2216">
            <v>13204.6</v>
          </cell>
          <cell r="J2216">
            <v>385.16</v>
          </cell>
          <cell r="K2216">
            <v>2210385.3499999996</v>
          </cell>
          <cell r="L2216"/>
          <cell r="M2216">
            <v>2210385.3499999996</v>
          </cell>
          <cell r="N2216" t="str">
            <v>FORM SUBMIT</v>
          </cell>
          <cell r="O2216">
            <v>40407</v>
          </cell>
          <cell r="P2216"/>
          <cell r="Q2216">
            <v>2210770.5099999998</v>
          </cell>
        </row>
        <row r="2217">
          <cell r="C2217" t="str">
            <v>Fitchburg</v>
          </cell>
          <cell r="D2217">
            <v>2010</v>
          </cell>
          <cell r="E2217">
            <v>0</v>
          </cell>
          <cell r="F2217">
            <v>0</v>
          </cell>
          <cell r="G2217" t="str">
            <v>N/A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/>
          <cell r="M2217">
            <v>0</v>
          </cell>
          <cell r="N2217" t="str">
            <v>N/A</v>
          </cell>
          <cell r="O2217" t="str">
            <v/>
          </cell>
          <cell r="P2217"/>
          <cell r="Q2217">
            <v>0</v>
          </cell>
        </row>
        <row r="2218">
          <cell r="C2218" t="str">
            <v>Florida</v>
          </cell>
          <cell r="D2218">
            <v>2010</v>
          </cell>
          <cell r="E2218">
            <v>0</v>
          </cell>
          <cell r="F2218">
            <v>0</v>
          </cell>
          <cell r="G2218" t="str">
            <v>N/A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/>
          <cell r="M2218">
            <v>0</v>
          </cell>
          <cell r="N2218" t="str">
            <v>N/A</v>
          </cell>
          <cell r="O2218" t="str">
            <v/>
          </cell>
          <cell r="P2218"/>
          <cell r="Q2218">
            <v>0</v>
          </cell>
        </row>
        <row r="2219">
          <cell r="C2219" t="str">
            <v>Foxborough</v>
          </cell>
          <cell r="D2219">
            <v>2010</v>
          </cell>
          <cell r="E2219">
            <v>0</v>
          </cell>
          <cell r="F2219">
            <v>0</v>
          </cell>
          <cell r="G2219" t="str">
            <v>N/A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/>
          <cell r="M2219">
            <v>0</v>
          </cell>
          <cell r="N2219" t="str">
            <v>N/A</v>
          </cell>
          <cell r="O2219" t="str">
            <v/>
          </cell>
          <cell r="P2219"/>
          <cell r="Q2219">
            <v>0</v>
          </cell>
        </row>
        <row r="2220">
          <cell r="C2220" t="str">
            <v>Framingham</v>
          </cell>
          <cell r="D2220">
            <v>2010</v>
          </cell>
          <cell r="E2220">
            <v>0</v>
          </cell>
          <cell r="F2220">
            <v>0</v>
          </cell>
          <cell r="G2220" t="str">
            <v>N/A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/>
          <cell r="M2220">
            <v>0</v>
          </cell>
          <cell r="N2220" t="str">
            <v>N/A</v>
          </cell>
          <cell r="O2220" t="str">
            <v/>
          </cell>
          <cell r="P2220"/>
          <cell r="Q2220">
            <v>0</v>
          </cell>
        </row>
        <row r="2221">
          <cell r="C2221" t="str">
            <v>Franklin</v>
          </cell>
          <cell r="D2221">
            <v>2010</v>
          </cell>
          <cell r="E2221">
            <v>0</v>
          </cell>
          <cell r="F2221">
            <v>0</v>
          </cell>
          <cell r="G2221" t="str">
            <v>N/A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/>
          <cell r="M2221">
            <v>0</v>
          </cell>
          <cell r="N2221" t="str">
            <v>N/A</v>
          </cell>
          <cell r="O2221" t="str">
            <v/>
          </cell>
          <cell r="P2221"/>
          <cell r="Q2221">
            <v>0</v>
          </cell>
        </row>
        <row r="2222">
          <cell r="C2222" t="str">
            <v>Freetown</v>
          </cell>
          <cell r="D2222">
            <v>2010</v>
          </cell>
          <cell r="E2222">
            <v>0</v>
          </cell>
          <cell r="F2222">
            <v>0</v>
          </cell>
          <cell r="G2222" t="str">
            <v>N/A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/>
          <cell r="M2222">
            <v>0</v>
          </cell>
          <cell r="N2222" t="str">
            <v>N/A</v>
          </cell>
          <cell r="O2222" t="str">
            <v/>
          </cell>
          <cell r="P2222"/>
          <cell r="Q2222">
            <v>0</v>
          </cell>
        </row>
        <row r="2223">
          <cell r="C2223" t="str">
            <v>Gardner</v>
          </cell>
          <cell r="D2223">
            <v>2010</v>
          </cell>
          <cell r="E2223">
            <v>0</v>
          </cell>
          <cell r="F2223">
            <v>0</v>
          </cell>
          <cell r="G2223" t="str">
            <v>N/A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/>
          <cell r="M2223">
            <v>0</v>
          </cell>
          <cell r="N2223" t="str">
            <v>N/A</v>
          </cell>
          <cell r="O2223" t="str">
            <v/>
          </cell>
          <cell r="P2223"/>
          <cell r="Q2223">
            <v>0</v>
          </cell>
        </row>
        <row r="2224">
          <cell r="C2224" t="str">
            <v>Aquinnah</v>
          </cell>
          <cell r="D2224">
            <v>2010</v>
          </cell>
          <cell r="E2224">
            <v>3</v>
          </cell>
          <cell r="F2224">
            <v>3</v>
          </cell>
          <cell r="G2224" t="str">
            <v>Yes</v>
          </cell>
          <cell r="H2224">
            <v>71145.899999999994</v>
          </cell>
          <cell r="I2224">
            <v>139.9</v>
          </cell>
          <cell r="J2224">
            <v>193.37</v>
          </cell>
          <cell r="K2224">
            <v>70812.63</v>
          </cell>
          <cell r="L2224"/>
          <cell r="M2224">
            <v>70812.63</v>
          </cell>
          <cell r="N2224" t="str">
            <v>FORM SUBMIT</v>
          </cell>
          <cell r="O2224">
            <v>40428</v>
          </cell>
          <cell r="P2224"/>
          <cell r="Q2224">
            <v>71006</v>
          </cell>
        </row>
        <row r="2225">
          <cell r="C2225" t="str">
            <v>Georgetown</v>
          </cell>
          <cell r="D2225">
            <v>2010</v>
          </cell>
          <cell r="E2225">
            <v>3</v>
          </cell>
          <cell r="F2225">
            <v>3</v>
          </cell>
          <cell r="G2225" t="str">
            <v>Yes</v>
          </cell>
          <cell r="H2225">
            <v>295528.90000000002</v>
          </cell>
          <cell r="I2225">
            <v>1753.92</v>
          </cell>
          <cell r="J2225">
            <v>1169.6099999999999</v>
          </cell>
          <cell r="K2225">
            <v>292605.37000000005</v>
          </cell>
          <cell r="L2225"/>
          <cell r="M2225">
            <v>292605.37000000005</v>
          </cell>
          <cell r="N2225" t="str">
            <v>FORM SUBMIT</v>
          </cell>
          <cell r="O2225">
            <v>40408</v>
          </cell>
          <cell r="P2225"/>
          <cell r="Q2225">
            <v>293774.98000000004</v>
          </cell>
        </row>
        <row r="2226">
          <cell r="C2226" t="str">
            <v>Gill</v>
          </cell>
          <cell r="D2226">
            <v>2010</v>
          </cell>
          <cell r="E2226">
            <v>0</v>
          </cell>
          <cell r="F2226">
            <v>0</v>
          </cell>
          <cell r="G2226" t="str">
            <v>N/A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/>
          <cell r="M2226">
            <v>0</v>
          </cell>
          <cell r="N2226" t="str">
            <v>N/A</v>
          </cell>
          <cell r="O2226" t="str">
            <v/>
          </cell>
          <cell r="P2226"/>
          <cell r="Q2226">
            <v>0</v>
          </cell>
        </row>
        <row r="2227">
          <cell r="C2227" t="str">
            <v>Gloucester</v>
          </cell>
          <cell r="D2227">
            <v>2010</v>
          </cell>
          <cell r="E2227">
            <v>1</v>
          </cell>
          <cell r="F2227">
            <v>1</v>
          </cell>
          <cell r="G2227" t="str">
            <v>Yes</v>
          </cell>
          <cell r="H2227">
            <v>440539.27</v>
          </cell>
          <cell r="I2227">
            <v>4244.87</v>
          </cell>
          <cell r="J2227">
            <v>0</v>
          </cell>
          <cell r="K2227">
            <v>436294.40000000002</v>
          </cell>
          <cell r="L2227"/>
          <cell r="M2227">
            <v>436294.40000000002</v>
          </cell>
          <cell r="N2227" t="str">
            <v>FORM SUBMIT</v>
          </cell>
          <cell r="O2227">
            <v>40434</v>
          </cell>
          <cell r="P2227"/>
          <cell r="Q2227">
            <v>436294.40000000002</v>
          </cell>
        </row>
        <row r="2228">
          <cell r="C2228" t="str">
            <v>Goshen</v>
          </cell>
          <cell r="D2228">
            <v>2010</v>
          </cell>
          <cell r="E2228">
            <v>3</v>
          </cell>
          <cell r="F2228">
            <v>3</v>
          </cell>
          <cell r="G2228" t="str">
            <v>Yes</v>
          </cell>
          <cell r="H2228">
            <v>53097.88</v>
          </cell>
          <cell r="I2228">
            <v>1126.3499999999999</v>
          </cell>
          <cell r="J2228">
            <v>0</v>
          </cell>
          <cell r="K2228">
            <v>51971.53</v>
          </cell>
          <cell r="L2228"/>
          <cell r="M2228">
            <v>51971.53</v>
          </cell>
          <cell r="N2228" t="str">
            <v>FORM SUBMIT</v>
          </cell>
          <cell r="O2228">
            <v>40429</v>
          </cell>
          <cell r="P2228"/>
          <cell r="Q2228">
            <v>51971.53</v>
          </cell>
        </row>
        <row r="2229">
          <cell r="C2229" t="str">
            <v>Gosnold</v>
          </cell>
          <cell r="D2229">
            <v>2010</v>
          </cell>
          <cell r="E2229">
            <v>0</v>
          </cell>
          <cell r="F2229">
            <v>0</v>
          </cell>
          <cell r="G2229" t="str">
            <v>N/A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/>
          <cell r="M2229">
            <v>0</v>
          </cell>
          <cell r="N2229" t="str">
            <v>N/A</v>
          </cell>
          <cell r="O2229" t="str">
            <v/>
          </cell>
          <cell r="P2229"/>
          <cell r="Q2229">
            <v>0</v>
          </cell>
        </row>
        <row r="2230">
          <cell r="C2230" t="str">
            <v>Grafton</v>
          </cell>
          <cell r="D2230">
            <v>2010</v>
          </cell>
          <cell r="E2230">
            <v>1.5</v>
          </cell>
          <cell r="F2230">
            <v>1.5</v>
          </cell>
          <cell r="G2230" t="str">
            <v>Yes</v>
          </cell>
          <cell r="H2230">
            <v>274516.84000000003</v>
          </cell>
          <cell r="I2230">
            <v>2138.44</v>
          </cell>
          <cell r="J2230">
            <v>95.18</v>
          </cell>
          <cell r="K2230">
            <v>272283.22000000003</v>
          </cell>
          <cell r="L2230"/>
          <cell r="M2230">
            <v>272283.22000000003</v>
          </cell>
          <cell r="N2230" t="str">
            <v>FORM SUBMIT</v>
          </cell>
          <cell r="O2230">
            <v>40407</v>
          </cell>
          <cell r="P2230"/>
          <cell r="Q2230">
            <v>272378.40000000002</v>
          </cell>
        </row>
        <row r="2231">
          <cell r="C2231" t="str">
            <v>Granby</v>
          </cell>
          <cell r="D2231">
            <v>2010</v>
          </cell>
          <cell r="E2231">
            <v>0</v>
          </cell>
          <cell r="F2231">
            <v>0</v>
          </cell>
          <cell r="G2231" t="str">
            <v>N/A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/>
          <cell r="M2231">
            <v>0</v>
          </cell>
          <cell r="N2231" t="str">
            <v>N/A</v>
          </cell>
          <cell r="O2231" t="str">
            <v/>
          </cell>
          <cell r="P2231"/>
          <cell r="Q2231">
            <v>0</v>
          </cell>
        </row>
        <row r="2232">
          <cell r="C2232" t="str">
            <v>Granville</v>
          </cell>
          <cell r="D2232">
            <v>2010</v>
          </cell>
          <cell r="E2232">
            <v>1.5</v>
          </cell>
          <cell r="F2232">
            <v>1.5</v>
          </cell>
          <cell r="G2232" t="str">
            <v>Yes</v>
          </cell>
          <cell r="H2232">
            <v>20661.759999999998</v>
          </cell>
          <cell r="I2232">
            <v>429.51</v>
          </cell>
          <cell r="J2232">
            <v>0</v>
          </cell>
          <cell r="K2232">
            <v>20232.25</v>
          </cell>
          <cell r="L2232"/>
          <cell r="M2232">
            <v>20232.25</v>
          </cell>
          <cell r="N2232" t="str">
            <v>FORM SUBMIT</v>
          </cell>
          <cell r="O2232">
            <v>40434</v>
          </cell>
          <cell r="P2232"/>
          <cell r="Q2232">
            <v>20232.25</v>
          </cell>
        </row>
        <row r="2233">
          <cell r="C2233" t="str">
            <v>Great Barrington</v>
          </cell>
          <cell r="D2233">
            <v>2010</v>
          </cell>
          <cell r="E2233">
            <v>0</v>
          </cell>
          <cell r="F2233">
            <v>0</v>
          </cell>
          <cell r="G2233" t="str">
            <v>N/A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/>
          <cell r="M2233">
            <v>0</v>
          </cell>
          <cell r="N2233" t="str">
            <v>N/A</v>
          </cell>
          <cell r="O2233" t="str">
            <v/>
          </cell>
          <cell r="P2233"/>
          <cell r="Q2233">
            <v>0</v>
          </cell>
        </row>
        <row r="2234">
          <cell r="C2234" t="str">
            <v>Greenfield</v>
          </cell>
          <cell r="D2234">
            <v>2010</v>
          </cell>
          <cell r="E2234">
            <v>0</v>
          </cell>
          <cell r="F2234">
            <v>0</v>
          </cell>
          <cell r="G2234" t="str">
            <v>N/A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/>
          <cell r="M2234">
            <v>0</v>
          </cell>
          <cell r="N2234" t="str">
            <v>N/A</v>
          </cell>
          <cell r="O2234" t="str">
            <v/>
          </cell>
          <cell r="P2234"/>
          <cell r="Q2234">
            <v>0</v>
          </cell>
        </row>
        <row r="2235">
          <cell r="C2235" t="str">
            <v>Groton</v>
          </cell>
          <cell r="D2235">
            <v>2010</v>
          </cell>
          <cell r="E2235">
            <v>3</v>
          </cell>
          <cell r="F2235">
            <v>3</v>
          </cell>
          <cell r="G2235" t="str">
            <v>Yes</v>
          </cell>
          <cell r="H2235">
            <v>535871.03</v>
          </cell>
          <cell r="I2235">
            <v>8540.4</v>
          </cell>
          <cell r="J2235">
            <v>82.92</v>
          </cell>
          <cell r="K2235">
            <v>527247.71</v>
          </cell>
          <cell r="L2235"/>
          <cell r="M2235">
            <v>527247.71</v>
          </cell>
          <cell r="N2235" t="str">
            <v>FORM SUBMIT</v>
          </cell>
          <cell r="O2235">
            <v>40401</v>
          </cell>
          <cell r="P2235"/>
          <cell r="Q2235">
            <v>527330.63</v>
          </cell>
        </row>
        <row r="2236">
          <cell r="C2236" t="str">
            <v>Groveland</v>
          </cell>
          <cell r="D2236">
            <v>2010</v>
          </cell>
          <cell r="E2236">
            <v>3</v>
          </cell>
          <cell r="F2236">
            <v>3</v>
          </cell>
          <cell r="G2236" t="str">
            <v>Yes</v>
          </cell>
          <cell r="H2236">
            <v>220184.51</v>
          </cell>
          <cell r="I2236">
            <v>1181.5999999999999</v>
          </cell>
          <cell r="J2236">
            <v>0</v>
          </cell>
          <cell r="K2236">
            <v>219002.91</v>
          </cell>
          <cell r="L2236"/>
          <cell r="M2236">
            <v>219002.91</v>
          </cell>
          <cell r="N2236" t="str">
            <v>FORM SUBMIT</v>
          </cell>
          <cell r="O2236">
            <v>40421</v>
          </cell>
          <cell r="P2236"/>
          <cell r="Q2236">
            <v>219002.91</v>
          </cell>
        </row>
        <row r="2237">
          <cell r="C2237" t="str">
            <v>Hadley</v>
          </cell>
          <cell r="D2237">
            <v>2010</v>
          </cell>
          <cell r="E2237">
            <v>3</v>
          </cell>
          <cell r="F2237">
            <v>3</v>
          </cell>
          <cell r="G2237" t="str">
            <v>Yes</v>
          </cell>
          <cell r="H2237">
            <v>197394</v>
          </cell>
          <cell r="I2237">
            <v>1611</v>
          </cell>
          <cell r="J2237">
            <v>0</v>
          </cell>
          <cell r="K2237">
            <v>195783</v>
          </cell>
          <cell r="L2237"/>
          <cell r="M2237">
            <v>195783</v>
          </cell>
          <cell r="N2237" t="str">
            <v>FORM SUBMIT</v>
          </cell>
          <cell r="O2237">
            <v>40394</v>
          </cell>
          <cell r="P2237"/>
          <cell r="Q2237">
            <v>195783</v>
          </cell>
        </row>
        <row r="2238">
          <cell r="C2238" t="str">
            <v>Halifax</v>
          </cell>
          <cell r="D2238">
            <v>2010</v>
          </cell>
          <cell r="E2238">
            <v>0</v>
          </cell>
          <cell r="F2238">
            <v>0</v>
          </cell>
          <cell r="G2238" t="str">
            <v>N/A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/>
          <cell r="M2238">
            <v>0</v>
          </cell>
          <cell r="N2238" t="str">
            <v>N/A</v>
          </cell>
          <cell r="O2238" t="str">
            <v/>
          </cell>
          <cell r="P2238"/>
          <cell r="Q2238">
            <v>0</v>
          </cell>
        </row>
        <row r="2239">
          <cell r="C2239" t="str">
            <v>Hamilton</v>
          </cell>
          <cell r="D2239">
            <v>2010</v>
          </cell>
          <cell r="E2239">
            <v>2</v>
          </cell>
          <cell r="F2239">
            <v>2</v>
          </cell>
          <cell r="G2239" t="str">
            <v>Yes</v>
          </cell>
          <cell r="H2239">
            <v>359695.64</v>
          </cell>
          <cell r="I2239">
            <v>7407.15</v>
          </cell>
          <cell r="J2239">
            <v>134.35</v>
          </cell>
          <cell r="K2239">
            <v>352154.14</v>
          </cell>
          <cell r="L2239"/>
          <cell r="M2239">
            <v>352154.14</v>
          </cell>
          <cell r="N2239" t="str">
            <v>FORM SUBMIT</v>
          </cell>
          <cell r="O2239">
            <v>40434</v>
          </cell>
          <cell r="P2239"/>
          <cell r="Q2239">
            <v>352288.49</v>
          </cell>
        </row>
        <row r="2240">
          <cell r="C2240" t="str">
            <v>Hampden</v>
          </cell>
          <cell r="D2240">
            <v>2010</v>
          </cell>
          <cell r="E2240">
            <v>1</v>
          </cell>
          <cell r="F2240">
            <v>1</v>
          </cell>
          <cell r="G2240" t="str">
            <v>Yes</v>
          </cell>
          <cell r="H2240">
            <v>54901.37</v>
          </cell>
          <cell r="I2240">
            <v>414.46</v>
          </cell>
          <cell r="J2240">
            <v>4.68</v>
          </cell>
          <cell r="K2240">
            <v>54482.23</v>
          </cell>
          <cell r="L2240"/>
          <cell r="M2240">
            <v>54482.23</v>
          </cell>
          <cell r="N2240" t="str">
            <v>FORM SUBMIT</v>
          </cell>
          <cell r="O2240">
            <v>40435</v>
          </cell>
          <cell r="P2240"/>
          <cell r="Q2240">
            <v>54486.91</v>
          </cell>
        </row>
        <row r="2241">
          <cell r="C2241" t="str">
            <v>Hancock</v>
          </cell>
          <cell r="D2241">
            <v>2010</v>
          </cell>
          <cell r="E2241">
            <v>0</v>
          </cell>
          <cell r="F2241">
            <v>0</v>
          </cell>
          <cell r="G2241" t="str">
            <v>N/A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/>
          <cell r="M2241">
            <v>0</v>
          </cell>
          <cell r="N2241" t="str">
            <v>N/A</v>
          </cell>
          <cell r="O2241" t="str">
            <v/>
          </cell>
          <cell r="P2241"/>
          <cell r="Q2241">
            <v>0</v>
          </cell>
        </row>
        <row r="2242">
          <cell r="C2242" t="str">
            <v>Hanover</v>
          </cell>
          <cell r="D2242">
            <v>2010</v>
          </cell>
          <cell r="E2242">
            <v>3</v>
          </cell>
          <cell r="F2242">
            <v>3</v>
          </cell>
          <cell r="G2242" t="str">
            <v>Yes</v>
          </cell>
          <cell r="H2242">
            <v>754438.45</v>
          </cell>
          <cell r="I2242">
            <v>20219.14</v>
          </cell>
          <cell r="J2242">
            <v>455.53</v>
          </cell>
          <cell r="K2242">
            <v>733763.77999999991</v>
          </cell>
          <cell r="L2242"/>
          <cell r="M2242">
            <v>733763.77999999991</v>
          </cell>
          <cell r="N2242" t="str">
            <v>FORM SUBMIT</v>
          </cell>
          <cell r="O2242">
            <v>40430</v>
          </cell>
          <cell r="P2242"/>
          <cell r="Q2242">
            <v>734219.30999999994</v>
          </cell>
        </row>
        <row r="2243">
          <cell r="C2243" t="str">
            <v>Hanson</v>
          </cell>
          <cell r="D2243">
            <v>2010</v>
          </cell>
          <cell r="E2243">
            <v>1.5</v>
          </cell>
          <cell r="F2243">
            <v>1.5</v>
          </cell>
          <cell r="G2243" t="str">
            <v>Yes</v>
          </cell>
          <cell r="H2243">
            <v>149669.37</v>
          </cell>
          <cell r="I2243">
            <v>3501.16</v>
          </cell>
          <cell r="J2243">
            <v>0</v>
          </cell>
          <cell r="K2243">
            <v>146168.21</v>
          </cell>
          <cell r="L2243"/>
          <cell r="M2243">
            <v>146168.21</v>
          </cell>
          <cell r="N2243" t="str">
            <v>FORM SUBMIT</v>
          </cell>
          <cell r="O2243">
            <v>40403</v>
          </cell>
          <cell r="P2243"/>
          <cell r="Q2243">
            <v>146168.21</v>
          </cell>
        </row>
        <row r="2244">
          <cell r="C2244" t="str">
            <v>Hardwick</v>
          </cell>
          <cell r="D2244">
            <v>2010</v>
          </cell>
          <cell r="E2244">
            <v>0</v>
          </cell>
          <cell r="F2244">
            <v>0</v>
          </cell>
          <cell r="G2244" t="str">
            <v>N/A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/>
          <cell r="M2244">
            <v>0</v>
          </cell>
          <cell r="N2244" t="str">
            <v>N/A</v>
          </cell>
          <cell r="O2244" t="str">
            <v/>
          </cell>
          <cell r="P2244"/>
          <cell r="Q2244">
            <v>0</v>
          </cell>
        </row>
        <row r="2245">
          <cell r="C2245" t="str">
            <v>Harvard</v>
          </cell>
          <cell r="D2245">
            <v>2010</v>
          </cell>
          <cell r="E2245">
            <v>1.1000000000000001</v>
          </cell>
          <cell r="F2245">
            <v>1.1000000000000001</v>
          </cell>
          <cell r="G2245" t="str">
            <v>Yes</v>
          </cell>
          <cell r="H2245">
            <v>177182.46</v>
          </cell>
          <cell r="I2245">
            <v>432.19</v>
          </cell>
          <cell r="J2245">
            <v>326.45</v>
          </cell>
          <cell r="K2245">
            <v>176423.81999999998</v>
          </cell>
          <cell r="L2245"/>
          <cell r="M2245">
            <v>176423.81999999998</v>
          </cell>
          <cell r="N2245" t="str">
            <v>FORM SUBMIT</v>
          </cell>
          <cell r="O2245">
            <v>40424</v>
          </cell>
          <cell r="P2245"/>
          <cell r="Q2245">
            <v>176750.27</v>
          </cell>
        </row>
        <row r="2246">
          <cell r="C2246" t="str">
            <v>Harwich</v>
          </cell>
          <cell r="D2246">
            <v>2010</v>
          </cell>
          <cell r="E2246">
            <v>3</v>
          </cell>
          <cell r="F2246">
            <v>3</v>
          </cell>
          <cell r="G2246" t="str">
            <v>Yes</v>
          </cell>
          <cell r="H2246">
            <v>1029840.34</v>
          </cell>
          <cell r="I2246">
            <v>8444.9699999999993</v>
          </cell>
          <cell r="J2246">
            <v>0</v>
          </cell>
          <cell r="K2246">
            <v>1021395.37</v>
          </cell>
          <cell r="L2246"/>
          <cell r="M2246">
            <v>1021395.37</v>
          </cell>
          <cell r="N2246" t="str">
            <v>FORM SUBMIT</v>
          </cell>
          <cell r="O2246">
            <v>40428</v>
          </cell>
          <cell r="P2246"/>
          <cell r="Q2246">
            <v>1021395.37</v>
          </cell>
        </row>
        <row r="2247">
          <cell r="C2247" t="str">
            <v>Hatfield</v>
          </cell>
          <cell r="D2247">
            <v>2010</v>
          </cell>
          <cell r="E2247">
            <v>3</v>
          </cell>
          <cell r="F2247">
            <v>3</v>
          </cell>
          <cell r="G2247" t="str">
            <v>Yes</v>
          </cell>
          <cell r="H2247">
            <v>128522.27</v>
          </cell>
          <cell r="I2247">
            <v>242.47</v>
          </cell>
          <cell r="J2247">
            <v>0</v>
          </cell>
          <cell r="K2247">
            <v>128279.8</v>
          </cell>
          <cell r="L2247"/>
          <cell r="M2247">
            <v>128279.8</v>
          </cell>
          <cell r="N2247" t="str">
            <v>FORM SUBMIT</v>
          </cell>
          <cell r="O2247">
            <v>40434</v>
          </cell>
          <cell r="P2247"/>
          <cell r="Q2247">
            <v>128279.8</v>
          </cell>
        </row>
        <row r="2248">
          <cell r="C2248" t="str">
            <v>Haverhill</v>
          </cell>
          <cell r="D2248">
            <v>2010</v>
          </cell>
          <cell r="E2248">
            <v>0</v>
          </cell>
          <cell r="F2248">
            <v>0</v>
          </cell>
          <cell r="G2248" t="str">
            <v>N/A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/>
          <cell r="M2248">
            <v>0</v>
          </cell>
          <cell r="N2248" t="str">
            <v>N/A</v>
          </cell>
          <cell r="O2248" t="str">
            <v/>
          </cell>
          <cell r="P2248"/>
          <cell r="Q2248">
            <v>0</v>
          </cell>
        </row>
        <row r="2249">
          <cell r="C2249" t="str">
            <v>Hawley</v>
          </cell>
          <cell r="D2249">
            <v>2010</v>
          </cell>
          <cell r="E2249">
            <v>0</v>
          </cell>
          <cell r="F2249">
            <v>0</v>
          </cell>
          <cell r="G2249" t="str">
            <v>N/A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/>
          <cell r="M2249">
            <v>0</v>
          </cell>
          <cell r="N2249" t="str">
            <v>N/A</v>
          </cell>
          <cell r="O2249" t="str">
            <v/>
          </cell>
          <cell r="P2249"/>
          <cell r="Q2249">
            <v>0</v>
          </cell>
        </row>
        <row r="2250">
          <cell r="C2250" t="str">
            <v>Heath</v>
          </cell>
          <cell r="D2250">
            <v>2010</v>
          </cell>
          <cell r="E2250">
            <v>0</v>
          </cell>
          <cell r="F2250">
            <v>0</v>
          </cell>
          <cell r="G2250" t="str">
            <v>N/A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/>
          <cell r="M2250">
            <v>0</v>
          </cell>
          <cell r="N2250" t="str">
            <v>N/A</v>
          </cell>
          <cell r="O2250" t="str">
            <v/>
          </cell>
          <cell r="P2250"/>
          <cell r="Q2250">
            <v>0</v>
          </cell>
        </row>
        <row r="2251">
          <cell r="C2251" t="str">
            <v>Hingham</v>
          </cell>
          <cell r="D2251">
            <v>2010</v>
          </cell>
          <cell r="E2251">
            <v>1.5</v>
          </cell>
          <cell r="F2251">
            <v>1.5</v>
          </cell>
          <cell r="G2251" t="str">
            <v>Yes</v>
          </cell>
          <cell r="H2251">
            <v>776364.56</v>
          </cell>
          <cell r="I2251">
            <v>15037.54</v>
          </cell>
          <cell r="J2251">
            <v>2371.61</v>
          </cell>
          <cell r="K2251">
            <v>758955.41</v>
          </cell>
          <cell r="L2251"/>
          <cell r="M2251">
            <v>758955.41</v>
          </cell>
          <cell r="N2251" t="str">
            <v>FORM SUBMIT</v>
          </cell>
          <cell r="O2251">
            <v>40424</v>
          </cell>
          <cell r="P2251"/>
          <cell r="Q2251">
            <v>761327.02</v>
          </cell>
        </row>
        <row r="2252">
          <cell r="C2252" t="str">
            <v>Hinsdale</v>
          </cell>
          <cell r="D2252">
            <v>2010</v>
          </cell>
          <cell r="E2252">
            <v>0</v>
          </cell>
          <cell r="F2252">
            <v>0</v>
          </cell>
          <cell r="G2252" t="str">
            <v>N/A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/>
          <cell r="M2252">
            <v>0</v>
          </cell>
          <cell r="N2252" t="str">
            <v>N/A</v>
          </cell>
          <cell r="O2252" t="str">
            <v/>
          </cell>
          <cell r="P2252"/>
          <cell r="Q2252">
            <v>0</v>
          </cell>
        </row>
        <row r="2253">
          <cell r="C2253" t="str">
            <v>Holbrook</v>
          </cell>
          <cell r="D2253">
            <v>2010</v>
          </cell>
          <cell r="E2253">
            <v>0</v>
          </cell>
          <cell r="F2253">
            <v>0</v>
          </cell>
          <cell r="G2253" t="str">
            <v>N/A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/>
          <cell r="M2253">
            <v>0</v>
          </cell>
          <cell r="N2253" t="str">
            <v>N/A</v>
          </cell>
          <cell r="O2253" t="str">
            <v/>
          </cell>
          <cell r="P2253"/>
          <cell r="Q2253">
            <v>0</v>
          </cell>
        </row>
        <row r="2254">
          <cell r="C2254" t="str">
            <v>Holden</v>
          </cell>
          <cell r="D2254">
            <v>2010</v>
          </cell>
          <cell r="E2254">
            <v>0</v>
          </cell>
          <cell r="F2254">
            <v>0</v>
          </cell>
          <cell r="G2254" t="str">
            <v>N/A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/>
          <cell r="M2254">
            <v>0</v>
          </cell>
          <cell r="N2254" t="str">
            <v>N/A</v>
          </cell>
          <cell r="O2254" t="str">
            <v/>
          </cell>
          <cell r="P2254"/>
          <cell r="Q2254">
            <v>0</v>
          </cell>
        </row>
        <row r="2255">
          <cell r="C2255" t="str">
            <v>Holland</v>
          </cell>
          <cell r="D2255">
            <v>2010</v>
          </cell>
          <cell r="E2255">
            <v>0</v>
          </cell>
          <cell r="F2255">
            <v>0</v>
          </cell>
          <cell r="G2255" t="str">
            <v>N/A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/>
          <cell r="M2255">
            <v>0</v>
          </cell>
          <cell r="N2255" t="str">
            <v>N/A</v>
          </cell>
          <cell r="O2255" t="str">
            <v/>
          </cell>
          <cell r="P2255"/>
          <cell r="Q2255">
            <v>0</v>
          </cell>
        </row>
        <row r="2256">
          <cell r="C2256" t="str">
            <v>Holliston</v>
          </cell>
          <cell r="D2256">
            <v>2010</v>
          </cell>
          <cell r="E2256">
            <v>1.5</v>
          </cell>
          <cell r="F2256">
            <v>1.5</v>
          </cell>
          <cell r="G2256" t="str">
            <v>Yes</v>
          </cell>
          <cell r="H2256">
            <v>372748.72</v>
          </cell>
          <cell r="I2256">
            <v>4293.8999999999996</v>
          </cell>
          <cell r="J2256">
            <v>0</v>
          </cell>
          <cell r="K2256">
            <v>368454.81999999995</v>
          </cell>
          <cell r="L2256"/>
          <cell r="M2256">
            <v>368454.81999999995</v>
          </cell>
          <cell r="N2256" t="str">
            <v>FORM SUBMIT</v>
          </cell>
          <cell r="O2256">
            <v>40434</v>
          </cell>
          <cell r="P2256"/>
          <cell r="Q2256">
            <v>368454.81999999995</v>
          </cell>
        </row>
        <row r="2257">
          <cell r="C2257" t="str">
            <v>Holyoke</v>
          </cell>
          <cell r="D2257">
            <v>2010</v>
          </cell>
          <cell r="E2257">
            <v>0</v>
          </cell>
          <cell r="F2257">
            <v>0</v>
          </cell>
          <cell r="G2257" t="str">
            <v>N/A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/>
          <cell r="M2257">
            <v>0</v>
          </cell>
          <cell r="N2257" t="str">
            <v>N/A</v>
          </cell>
          <cell r="O2257" t="str">
            <v/>
          </cell>
          <cell r="P2257"/>
          <cell r="Q2257">
            <v>0</v>
          </cell>
        </row>
        <row r="2258">
          <cell r="C2258" t="str">
            <v>Hopedale</v>
          </cell>
          <cell r="D2258">
            <v>2010</v>
          </cell>
          <cell r="E2258">
            <v>0</v>
          </cell>
          <cell r="F2258">
            <v>0</v>
          </cell>
          <cell r="G2258" t="str">
            <v>N/A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/>
          <cell r="M2258">
            <v>0</v>
          </cell>
          <cell r="N2258" t="str">
            <v>N/A</v>
          </cell>
          <cell r="O2258" t="str">
            <v/>
          </cell>
          <cell r="P2258"/>
          <cell r="Q2258">
            <v>0</v>
          </cell>
        </row>
        <row r="2259">
          <cell r="C2259" t="str">
            <v>Hopkinton</v>
          </cell>
          <cell r="D2259">
            <v>2010</v>
          </cell>
          <cell r="E2259">
            <v>2</v>
          </cell>
          <cell r="F2259">
            <v>2</v>
          </cell>
          <cell r="G2259" t="str">
            <v>Yes</v>
          </cell>
          <cell r="H2259">
            <v>696944.99</v>
          </cell>
          <cell r="I2259">
            <v>8060.81</v>
          </cell>
          <cell r="J2259">
            <v>0</v>
          </cell>
          <cell r="K2259">
            <v>688884.17999999993</v>
          </cell>
          <cell r="L2259"/>
          <cell r="M2259">
            <v>688884.17999999993</v>
          </cell>
          <cell r="N2259" t="str">
            <v>FORM SUBMIT</v>
          </cell>
          <cell r="O2259">
            <v>40422</v>
          </cell>
          <cell r="P2259"/>
          <cell r="Q2259">
            <v>688884.17999999993</v>
          </cell>
        </row>
        <row r="2260">
          <cell r="C2260" t="str">
            <v>Hubbardston</v>
          </cell>
          <cell r="D2260">
            <v>2010</v>
          </cell>
          <cell r="E2260">
            <v>1.5</v>
          </cell>
          <cell r="F2260">
            <v>1.5</v>
          </cell>
          <cell r="G2260" t="str">
            <v>Yes</v>
          </cell>
          <cell r="H2260">
            <v>47580.14</v>
          </cell>
          <cell r="I2260">
            <v>334.03</v>
          </cell>
          <cell r="J2260">
            <v>1507.62</v>
          </cell>
          <cell r="K2260">
            <v>45738.49</v>
          </cell>
          <cell r="L2260"/>
          <cell r="M2260">
            <v>45738.49</v>
          </cell>
          <cell r="N2260" t="str">
            <v>FORM SUBMIT</v>
          </cell>
          <cell r="O2260">
            <v>40429</v>
          </cell>
          <cell r="P2260"/>
          <cell r="Q2260">
            <v>47246.11</v>
          </cell>
        </row>
        <row r="2261">
          <cell r="C2261" t="str">
            <v>Hudson</v>
          </cell>
          <cell r="D2261">
            <v>2010</v>
          </cell>
          <cell r="E2261">
            <v>1</v>
          </cell>
          <cell r="F2261">
            <v>1</v>
          </cell>
          <cell r="G2261" t="str">
            <v>Yes</v>
          </cell>
          <cell r="H2261">
            <v>347748</v>
          </cell>
          <cell r="I2261">
            <v>1510</v>
          </cell>
          <cell r="J2261">
            <v>0</v>
          </cell>
          <cell r="K2261">
            <v>346238</v>
          </cell>
          <cell r="L2261"/>
          <cell r="M2261">
            <v>346238</v>
          </cell>
          <cell r="N2261" t="str">
            <v>FORM SUBMIT</v>
          </cell>
          <cell r="O2261">
            <v>40434</v>
          </cell>
          <cell r="P2261"/>
          <cell r="Q2261">
            <v>346238</v>
          </cell>
        </row>
        <row r="2262">
          <cell r="C2262" t="str">
            <v>Hull</v>
          </cell>
          <cell r="D2262">
            <v>2010</v>
          </cell>
          <cell r="E2262">
            <v>0</v>
          </cell>
          <cell r="F2262">
            <v>0</v>
          </cell>
          <cell r="G2262" t="str">
            <v>N/A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/>
          <cell r="M2262">
            <v>0</v>
          </cell>
          <cell r="N2262" t="str">
            <v>N/A</v>
          </cell>
          <cell r="O2262" t="str">
            <v/>
          </cell>
          <cell r="P2262"/>
          <cell r="Q2262">
            <v>0</v>
          </cell>
        </row>
        <row r="2263">
          <cell r="C2263" t="str">
            <v>Huntington</v>
          </cell>
          <cell r="D2263">
            <v>2010</v>
          </cell>
          <cell r="E2263">
            <v>0</v>
          </cell>
          <cell r="F2263">
            <v>0</v>
          </cell>
          <cell r="G2263" t="str">
            <v>N/A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/>
          <cell r="M2263">
            <v>0</v>
          </cell>
          <cell r="N2263" t="str">
            <v>N/A</v>
          </cell>
          <cell r="O2263" t="str">
            <v/>
          </cell>
          <cell r="P2263"/>
          <cell r="Q2263">
            <v>0</v>
          </cell>
        </row>
        <row r="2264">
          <cell r="C2264" t="str">
            <v>Ipswich</v>
          </cell>
          <cell r="D2264">
            <v>2010</v>
          </cell>
          <cell r="E2264">
            <v>0</v>
          </cell>
          <cell r="F2264">
            <v>0</v>
          </cell>
          <cell r="G2264" t="str">
            <v>N/A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/>
          <cell r="M2264">
            <v>0</v>
          </cell>
          <cell r="N2264" t="str">
            <v>N/A</v>
          </cell>
          <cell r="O2264" t="str">
            <v/>
          </cell>
          <cell r="P2264"/>
          <cell r="Q2264">
            <v>0</v>
          </cell>
        </row>
        <row r="2265">
          <cell r="C2265" t="str">
            <v>Kingston</v>
          </cell>
          <cell r="D2265">
            <v>2010</v>
          </cell>
          <cell r="E2265">
            <v>3</v>
          </cell>
          <cell r="F2265">
            <v>1</v>
          </cell>
          <cell r="G2265" t="str">
            <v>No</v>
          </cell>
          <cell r="H2265">
            <v>538996</v>
          </cell>
          <cell r="I2265">
            <v>12383</v>
          </cell>
          <cell r="J2265">
            <v>253</v>
          </cell>
          <cell r="K2265">
            <v>526360</v>
          </cell>
          <cell r="L2265"/>
          <cell r="M2265">
            <v>526360</v>
          </cell>
          <cell r="N2265" t="str">
            <v>FORM SUBMIT</v>
          </cell>
          <cell r="O2265">
            <v>40407</v>
          </cell>
          <cell r="P2265"/>
          <cell r="Q2265">
            <v>526613</v>
          </cell>
        </row>
        <row r="2266">
          <cell r="C2266" t="str">
            <v>Lakeville</v>
          </cell>
          <cell r="D2266">
            <v>2010</v>
          </cell>
          <cell r="E2266">
            <v>0</v>
          </cell>
          <cell r="F2266">
            <v>0</v>
          </cell>
          <cell r="G2266" t="str">
            <v>N/A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/>
          <cell r="M2266">
            <v>0</v>
          </cell>
          <cell r="N2266" t="str">
            <v>N/A</v>
          </cell>
          <cell r="O2266" t="str">
            <v/>
          </cell>
          <cell r="P2266"/>
          <cell r="Q2266">
            <v>0</v>
          </cell>
        </row>
        <row r="2267">
          <cell r="C2267" t="str">
            <v>Lancaster</v>
          </cell>
          <cell r="D2267">
            <v>2010</v>
          </cell>
          <cell r="E2267">
            <v>0</v>
          </cell>
          <cell r="F2267">
            <v>0</v>
          </cell>
          <cell r="G2267" t="str">
            <v>N/A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/>
          <cell r="M2267">
            <v>0</v>
          </cell>
          <cell r="N2267" t="str">
            <v>N/A</v>
          </cell>
          <cell r="O2267" t="str">
            <v/>
          </cell>
          <cell r="P2267"/>
          <cell r="Q2267">
            <v>0</v>
          </cell>
        </row>
        <row r="2268">
          <cell r="C2268" t="str">
            <v>Lanesborough</v>
          </cell>
          <cell r="D2268">
            <v>2010</v>
          </cell>
          <cell r="E2268">
            <v>0</v>
          </cell>
          <cell r="F2268">
            <v>0</v>
          </cell>
          <cell r="G2268" t="str">
            <v>N/A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/>
          <cell r="M2268">
            <v>0</v>
          </cell>
          <cell r="N2268" t="str">
            <v>N/A</v>
          </cell>
          <cell r="O2268" t="str">
            <v/>
          </cell>
          <cell r="P2268"/>
          <cell r="Q2268">
            <v>0</v>
          </cell>
        </row>
        <row r="2269">
          <cell r="C2269" t="str">
            <v>Lawrence</v>
          </cell>
          <cell r="D2269">
            <v>2010</v>
          </cell>
          <cell r="E2269">
            <v>0</v>
          </cell>
          <cell r="F2269">
            <v>0</v>
          </cell>
          <cell r="G2269" t="str">
            <v>N/A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/>
          <cell r="M2269">
            <v>0</v>
          </cell>
          <cell r="N2269" t="str">
            <v>N/A</v>
          </cell>
          <cell r="O2269" t="str">
            <v/>
          </cell>
          <cell r="P2269"/>
          <cell r="Q2269">
            <v>0</v>
          </cell>
        </row>
        <row r="2270">
          <cell r="C2270" t="str">
            <v>Lee</v>
          </cell>
          <cell r="D2270">
            <v>2010</v>
          </cell>
          <cell r="E2270">
            <v>0</v>
          </cell>
          <cell r="F2270">
            <v>0</v>
          </cell>
          <cell r="G2270" t="str">
            <v>N/A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/>
          <cell r="M2270">
            <v>0</v>
          </cell>
          <cell r="N2270" t="str">
            <v>N/A</v>
          </cell>
          <cell r="O2270" t="str">
            <v/>
          </cell>
          <cell r="P2270"/>
          <cell r="Q2270">
            <v>0</v>
          </cell>
        </row>
        <row r="2271">
          <cell r="C2271" t="str">
            <v>Leicester</v>
          </cell>
          <cell r="D2271">
            <v>2010</v>
          </cell>
          <cell r="E2271">
            <v>0</v>
          </cell>
          <cell r="F2271">
            <v>0</v>
          </cell>
          <cell r="G2271" t="str">
            <v>N/A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/>
          <cell r="M2271">
            <v>0</v>
          </cell>
          <cell r="N2271" t="str">
            <v>N/A</v>
          </cell>
          <cell r="O2271" t="str">
            <v/>
          </cell>
          <cell r="P2271"/>
          <cell r="Q2271">
            <v>0</v>
          </cell>
        </row>
        <row r="2272">
          <cell r="C2272" t="str">
            <v>Lenox</v>
          </cell>
          <cell r="D2272">
            <v>2010</v>
          </cell>
          <cell r="E2272">
            <v>3</v>
          </cell>
          <cell r="F2272">
            <v>3</v>
          </cell>
          <cell r="G2272" t="str">
            <v>Yes</v>
          </cell>
          <cell r="H2272">
            <v>291804.39</v>
          </cell>
          <cell r="I2272">
            <v>2762.77</v>
          </cell>
          <cell r="J2272">
            <v>63.55</v>
          </cell>
          <cell r="K2272">
            <v>288978.07</v>
          </cell>
          <cell r="L2272"/>
          <cell r="M2272">
            <v>288978.07</v>
          </cell>
          <cell r="N2272" t="str">
            <v>FORM SUBMIT</v>
          </cell>
          <cell r="O2272">
            <v>40436</v>
          </cell>
          <cell r="P2272"/>
          <cell r="Q2272">
            <v>289041.62</v>
          </cell>
        </row>
        <row r="2273">
          <cell r="C2273" t="str">
            <v>Leominster</v>
          </cell>
          <cell r="D2273">
            <v>2010</v>
          </cell>
          <cell r="E2273">
            <v>0</v>
          </cell>
          <cell r="F2273">
            <v>0</v>
          </cell>
          <cell r="G2273" t="str">
            <v>N/A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/>
          <cell r="M2273">
            <v>0</v>
          </cell>
          <cell r="N2273" t="str">
            <v>N/A</v>
          </cell>
          <cell r="O2273" t="str">
            <v/>
          </cell>
          <cell r="P2273"/>
          <cell r="Q2273">
            <v>0</v>
          </cell>
        </row>
        <row r="2274">
          <cell r="C2274" t="str">
            <v>Leverett</v>
          </cell>
          <cell r="D2274">
            <v>2010</v>
          </cell>
          <cell r="E2274">
            <v>3</v>
          </cell>
          <cell r="F2274">
            <v>3</v>
          </cell>
          <cell r="G2274" t="str">
            <v>Yes</v>
          </cell>
          <cell r="H2274">
            <v>81724.42</v>
          </cell>
          <cell r="I2274">
            <v>2061.7199999999998</v>
          </cell>
          <cell r="J2274">
            <v>0</v>
          </cell>
          <cell r="K2274">
            <v>79662.7</v>
          </cell>
          <cell r="L2274"/>
          <cell r="M2274">
            <v>79662.7</v>
          </cell>
          <cell r="N2274" t="str">
            <v>FORM SUBMIT</v>
          </cell>
          <cell r="O2274">
            <v>40434</v>
          </cell>
          <cell r="P2274"/>
          <cell r="Q2274">
            <v>79662.7</v>
          </cell>
        </row>
        <row r="2275">
          <cell r="C2275" t="str">
            <v>Lexington</v>
          </cell>
          <cell r="D2275">
            <v>2010</v>
          </cell>
          <cell r="E2275">
            <v>3</v>
          </cell>
          <cell r="F2275">
            <v>3</v>
          </cell>
          <cell r="G2275" t="str">
            <v>Yes</v>
          </cell>
          <cell r="H2275">
            <v>3079396.83</v>
          </cell>
          <cell r="I2275">
            <v>31059.38</v>
          </cell>
          <cell r="J2275">
            <v>5750.31</v>
          </cell>
          <cell r="K2275">
            <v>3042587.14</v>
          </cell>
          <cell r="L2275"/>
          <cell r="M2275">
            <v>3042587.14</v>
          </cell>
          <cell r="N2275" t="str">
            <v>FORM SUBMIT</v>
          </cell>
          <cell r="O2275">
            <v>40429</v>
          </cell>
          <cell r="P2275"/>
          <cell r="Q2275">
            <v>3048337.45</v>
          </cell>
        </row>
        <row r="2276">
          <cell r="C2276" t="str">
            <v>Leyden</v>
          </cell>
          <cell r="D2276">
            <v>2010</v>
          </cell>
          <cell r="E2276">
            <v>0</v>
          </cell>
          <cell r="F2276">
            <v>0</v>
          </cell>
          <cell r="G2276" t="str">
            <v>N/A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/>
          <cell r="M2276">
            <v>0</v>
          </cell>
          <cell r="N2276" t="str">
            <v>N/A</v>
          </cell>
          <cell r="O2276" t="str">
            <v/>
          </cell>
          <cell r="P2276"/>
          <cell r="Q2276">
            <v>0</v>
          </cell>
        </row>
        <row r="2277">
          <cell r="C2277" t="str">
            <v>Lincoln</v>
          </cell>
          <cell r="D2277">
            <v>2010</v>
          </cell>
          <cell r="E2277">
            <v>3</v>
          </cell>
          <cell r="F2277">
            <v>3</v>
          </cell>
          <cell r="G2277" t="str">
            <v>Yes</v>
          </cell>
          <cell r="H2277">
            <v>562546.84</v>
          </cell>
          <cell r="I2277">
            <v>2244.31</v>
          </cell>
          <cell r="J2277">
            <v>0</v>
          </cell>
          <cell r="K2277">
            <v>560302.52999999991</v>
          </cell>
          <cell r="L2277"/>
          <cell r="M2277">
            <v>560302.52999999991</v>
          </cell>
          <cell r="N2277" t="str">
            <v>FORM SUBMIT</v>
          </cell>
          <cell r="O2277">
            <v>40415</v>
          </cell>
          <cell r="P2277"/>
          <cell r="Q2277">
            <v>560302.52999999991</v>
          </cell>
        </row>
        <row r="2278">
          <cell r="C2278" t="str">
            <v>Littleton</v>
          </cell>
          <cell r="D2278">
            <v>2010</v>
          </cell>
          <cell r="E2278">
            <v>1</v>
          </cell>
          <cell r="F2278">
            <v>1</v>
          </cell>
          <cell r="G2278" t="str">
            <v>Yes</v>
          </cell>
          <cell r="H2278">
            <v>122189.44</v>
          </cell>
          <cell r="I2278">
            <v>1486.95</v>
          </cell>
          <cell r="J2278">
            <v>0</v>
          </cell>
          <cell r="K2278">
            <v>120702.49</v>
          </cell>
          <cell r="L2278"/>
          <cell r="M2278">
            <v>120702.49</v>
          </cell>
          <cell r="N2278" t="str">
            <v>FORM SUBMIT</v>
          </cell>
          <cell r="O2278">
            <v>40435</v>
          </cell>
          <cell r="P2278"/>
          <cell r="Q2278">
            <v>120702.49</v>
          </cell>
        </row>
        <row r="2279">
          <cell r="C2279" t="str">
            <v>Longmeadow</v>
          </cell>
          <cell r="D2279">
            <v>2010</v>
          </cell>
          <cell r="E2279">
            <v>1</v>
          </cell>
          <cell r="F2279">
            <v>1</v>
          </cell>
          <cell r="G2279" t="str">
            <v>Yes</v>
          </cell>
          <cell r="H2279">
            <v>272960.86</v>
          </cell>
          <cell r="I2279">
            <v>959.45</v>
          </cell>
          <cell r="J2279">
            <v>34.9</v>
          </cell>
          <cell r="K2279">
            <v>271966.50999999995</v>
          </cell>
          <cell r="L2279"/>
          <cell r="M2279">
            <v>271966.50999999995</v>
          </cell>
          <cell r="N2279" t="str">
            <v>FORM SUBMIT</v>
          </cell>
          <cell r="O2279">
            <v>40413</v>
          </cell>
          <cell r="P2279"/>
          <cell r="Q2279">
            <v>272001.40999999997</v>
          </cell>
        </row>
        <row r="2280">
          <cell r="C2280" t="str">
            <v>Lowell</v>
          </cell>
          <cell r="D2280">
            <v>2010</v>
          </cell>
          <cell r="E2280">
            <v>0</v>
          </cell>
          <cell r="F2280">
            <v>0</v>
          </cell>
          <cell r="G2280" t="str">
            <v>N/A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/>
          <cell r="M2280">
            <v>0</v>
          </cell>
          <cell r="N2280" t="str">
            <v>N/A</v>
          </cell>
          <cell r="O2280" t="str">
            <v/>
          </cell>
          <cell r="P2280"/>
          <cell r="Q2280">
            <v>0</v>
          </cell>
        </row>
        <row r="2281">
          <cell r="C2281" t="str">
            <v>Ludlow</v>
          </cell>
          <cell r="D2281">
            <v>2010</v>
          </cell>
          <cell r="E2281">
            <v>0</v>
          </cell>
          <cell r="F2281">
            <v>0</v>
          </cell>
          <cell r="G2281" t="str">
            <v>N/A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/>
          <cell r="M2281">
            <v>0</v>
          </cell>
          <cell r="N2281" t="str">
            <v>N/A</v>
          </cell>
          <cell r="O2281" t="str">
            <v/>
          </cell>
          <cell r="P2281"/>
          <cell r="Q2281">
            <v>0</v>
          </cell>
        </row>
        <row r="2282">
          <cell r="C2282" t="str">
            <v>Lunenburg</v>
          </cell>
          <cell r="D2282">
            <v>2010</v>
          </cell>
          <cell r="E2282">
            <v>0</v>
          </cell>
          <cell r="F2282">
            <v>0</v>
          </cell>
          <cell r="G2282" t="str">
            <v>N/A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/>
          <cell r="M2282">
            <v>0</v>
          </cell>
          <cell r="N2282" t="str">
            <v>N/A</v>
          </cell>
          <cell r="O2282" t="str">
            <v/>
          </cell>
          <cell r="P2282"/>
          <cell r="Q2282">
            <v>0</v>
          </cell>
        </row>
        <row r="2283">
          <cell r="C2283" t="str">
            <v>Lynn</v>
          </cell>
          <cell r="D2283">
            <v>2010</v>
          </cell>
          <cell r="E2283">
            <v>0</v>
          </cell>
          <cell r="F2283">
            <v>0</v>
          </cell>
          <cell r="G2283" t="str">
            <v>N/A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/>
          <cell r="M2283">
            <v>0</v>
          </cell>
          <cell r="N2283" t="str">
            <v>N/A</v>
          </cell>
          <cell r="O2283" t="str">
            <v/>
          </cell>
          <cell r="P2283"/>
          <cell r="Q2283">
            <v>0</v>
          </cell>
        </row>
        <row r="2284">
          <cell r="C2284" t="str">
            <v>Lynnfield</v>
          </cell>
          <cell r="D2284">
            <v>2010</v>
          </cell>
          <cell r="E2284">
            <v>0</v>
          </cell>
          <cell r="F2284">
            <v>0</v>
          </cell>
          <cell r="G2284" t="str">
            <v>N/A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/>
          <cell r="M2284">
            <v>0</v>
          </cell>
          <cell r="N2284" t="str">
            <v>N/A</v>
          </cell>
          <cell r="O2284" t="str">
            <v/>
          </cell>
          <cell r="P2284"/>
          <cell r="Q2284">
            <v>0</v>
          </cell>
        </row>
        <row r="2285">
          <cell r="C2285" t="str">
            <v>Malden</v>
          </cell>
          <cell r="D2285">
            <v>2010</v>
          </cell>
          <cell r="E2285">
            <v>0</v>
          </cell>
          <cell r="F2285">
            <v>0</v>
          </cell>
          <cell r="G2285" t="str">
            <v>N/A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/>
          <cell r="M2285">
            <v>0</v>
          </cell>
          <cell r="N2285" t="str">
            <v>N/A</v>
          </cell>
          <cell r="O2285" t="str">
            <v/>
          </cell>
          <cell r="P2285"/>
          <cell r="Q2285">
            <v>0</v>
          </cell>
        </row>
        <row r="2286">
          <cell r="C2286" t="str">
            <v>Manchester By The Sea</v>
          </cell>
          <cell r="D2286">
            <v>2010</v>
          </cell>
          <cell r="E2286">
            <v>0.5</v>
          </cell>
          <cell r="F2286">
            <v>1.5</v>
          </cell>
          <cell r="G2286" t="str">
            <v>No</v>
          </cell>
          <cell r="H2286">
            <v>83547.039999999994</v>
          </cell>
          <cell r="I2286">
            <v>447.56</v>
          </cell>
          <cell r="J2286">
            <v>31.85</v>
          </cell>
          <cell r="K2286">
            <v>83067.62999999999</v>
          </cell>
          <cell r="L2286"/>
          <cell r="M2286">
            <v>83067.62999999999</v>
          </cell>
          <cell r="N2286" t="str">
            <v>FORM SUBMIT</v>
          </cell>
          <cell r="O2286">
            <v>40407</v>
          </cell>
          <cell r="P2286"/>
          <cell r="Q2286">
            <v>83099.48</v>
          </cell>
        </row>
        <row r="2287">
          <cell r="C2287" t="str">
            <v>Mansfield</v>
          </cell>
          <cell r="D2287">
            <v>2010</v>
          </cell>
          <cell r="E2287">
            <v>0</v>
          </cell>
          <cell r="F2287">
            <v>0</v>
          </cell>
          <cell r="G2287" t="str">
            <v>N/A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/>
          <cell r="M2287">
            <v>0</v>
          </cell>
          <cell r="N2287" t="str">
            <v>N/A</v>
          </cell>
          <cell r="O2287" t="str">
            <v/>
          </cell>
          <cell r="P2287"/>
          <cell r="Q2287">
            <v>0</v>
          </cell>
        </row>
        <row r="2288">
          <cell r="C2288" t="str">
            <v>Marblehead</v>
          </cell>
          <cell r="D2288">
            <v>2010</v>
          </cell>
          <cell r="E2288">
            <v>0</v>
          </cell>
          <cell r="F2288">
            <v>0</v>
          </cell>
          <cell r="G2288" t="str">
            <v>N/A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/>
          <cell r="M2288">
            <v>0</v>
          </cell>
          <cell r="N2288" t="str">
            <v>N/A</v>
          </cell>
          <cell r="O2288" t="str">
            <v/>
          </cell>
          <cell r="P2288"/>
          <cell r="Q2288">
            <v>0</v>
          </cell>
        </row>
        <row r="2289">
          <cell r="C2289" t="str">
            <v>Marion</v>
          </cell>
          <cell r="D2289">
            <v>2010</v>
          </cell>
          <cell r="E2289">
            <v>2</v>
          </cell>
          <cell r="F2289">
            <v>2</v>
          </cell>
          <cell r="G2289" t="str">
            <v>Yes</v>
          </cell>
          <cell r="H2289">
            <v>232888.04</v>
          </cell>
          <cell r="I2289">
            <v>1676.53</v>
          </cell>
          <cell r="J2289">
            <v>163.79</v>
          </cell>
          <cell r="K2289">
            <v>231047.72</v>
          </cell>
          <cell r="L2289"/>
          <cell r="M2289">
            <v>231047.72</v>
          </cell>
          <cell r="N2289" t="str">
            <v>FORM SUBMIT</v>
          </cell>
          <cell r="O2289">
            <v>40431</v>
          </cell>
          <cell r="P2289"/>
          <cell r="Q2289">
            <v>231211.51</v>
          </cell>
        </row>
        <row r="2290">
          <cell r="C2290" t="str">
            <v>Marlborough</v>
          </cell>
          <cell r="D2290">
            <v>2010</v>
          </cell>
          <cell r="E2290">
            <v>0</v>
          </cell>
          <cell r="F2290">
            <v>0</v>
          </cell>
          <cell r="G2290" t="str">
            <v>N/A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/>
          <cell r="M2290">
            <v>0</v>
          </cell>
          <cell r="N2290" t="str">
            <v>N/A</v>
          </cell>
          <cell r="O2290" t="str">
            <v/>
          </cell>
          <cell r="P2290"/>
          <cell r="Q2290">
            <v>0</v>
          </cell>
        </row>
        <row r="2291">
          <cell r="C2291" t="str">
            <v>Marshfield</v>
          </cell>
          <cell r="D2291">
            <v>2010</v>
          </cell>
          <cell r="E2291">
            <v>3</v>
          </cell>
          <cell r="F2291">
            <v>3</v>
          </cell>
          <cell r="G2291" t="str">
            <v>Yes</v>
          </cell>
          <cell r="H2291">
            <v>1022875</v>
          </cell>
          <cell r="I2291">
            <v>32578.11</v>
          </cell>
          <cell r="J2291">
            <v>0</v>
          </cell>
          <cell r="K2291">
            <v>990296.89</v>
          </cell>
          <cell r="L2291"/>
          <cell r="M2291">
            <v>990296.89</v>
          </cell>
          <cell r="N2291" t="str">
            <v>FORM SUBMIT</v>
          </cell>
          <cell r="O2291">
            <v>40424</v>
          </cell>
          <cell r="P2291"/>
          <cell r="Q2291">
            <v>990296.89</v>
          </cell>
        </row>
        <row r="2292">
          <cell r="C2292" t="str">
            <v>Mashpee</v>
          </cell>
          <cell r="D2292">
            <v>2010</v>
          </cell>
          <cell r="E2292">
            <v>3</v>
          </cell>
          <cell r="F2292">
            <v>3</v>
          </cell>
          <cell r="G2292" t="str">
            <v>Yes</v>
          </cell>
          <cell r="H2292">
            <v>1082784</v>
          </cell>
          <cell r="I2292">
            <v>9668</v>
          </cell>
          <cell r="J2292">
            <v>413</v>
          </cell>
          <cell r="K2292">
            <v>1072703</v>
          </cell>
          <cell r="L2292"/>
          <cell r="M2292">
            <v>1072703</v>
          </cell>
          <cell r="N2292" t="str">
            <v>FORM SUBMIT</v>
          </cell>
          <cell r="O2292">
            <v>40415</v>
          </cell>
          <cell r="P2292"/>
          <cell r="Q2292">
            <v>1073116</v>
          </cell>
        </row>
        <row r="2293">
          <cell r="C2293" t="str">
            <v>Mattapoisett</v>
          </cell>
          <cell r="D2293">
            <v>2010</v>
          </cell>
          <cell r="E2293">
            <v>1</v>
          </cell>
          <cell r="F2293">
            <v>1</v>
          </cell>
          <cell r="G2293" t="str">
            <v>Yes</v>
          </cell>
          <cell r="H2293">
            <v>135077.39000000001</v>
          </cell>
          <cell r="I2293">
            <v>1043.48</v>
          </cell>
          <cell r="J2293">
            <v>652.13</v>
          </cell>
          <cell r="K2293">
            <v>133381.78</v>
          </cell>
          <cell r="L2293"/>
          <cell r="M2293">
            <v>133381.78</v>
          </cell>
          <cell r="N2293" t="str">
            <v>FORM SUBMIT</v>
          </cell>
          <cell r="O2293">
            <v>40431</v>
          </cell>
          <cell r="P2293"/>
          <cell r="Q2293">
            <v>134033.91</v>
          </cell>
        </row>
        <row r="2294">
          <cell r="C2294" t="str">
            <v>Maynard</v>
          </cell>
          <cell r="D2294">
            <v>2010</v>
          </cell>
          <cell r="E2294">
            <v>1.5</v>
          </cell>
          <cell r="F2294">
            <v>1.5</v>
          </cell>
          <cell r="G2294" t="str">
            <v>Yes</v>
          </cell>
          <cell r="H2294">
            <v>180528.26</v>
          </cell>
          <cell r="I2294">
            <v>4149.88</v>
          </cell>
          <cell r="J2294">
            <v>36.19</v>
          </cell>
          <cell r="K2294">
            <v>176342.19</v>
          </cell>
          <cell r="L2294"/>
          <cell r="M2294">
            <v>176342.19</v>
          </cell>
          <cell r="N2294" t="str">
            <v>FORM SUBMIT</v>
          </cell>
          <cell r="O2294">
            <v>40434</v>
          </cell>
          <cell r="P2294"/>
          <cell r="Q2294">
            <v>176378.38</v>
          </cell>
        </row>
        <row r="2295">
          <cell r="C2295" t="str">
            <v>Medfield</v>
          </cell>
          <cell r="D2295">
            <v>2010</v>
          </cell>
          <cell r="E2295">
            <v>0</v>
          </cell>
          <cell r="F2295">
            <v>0</v>
          </cell>
          <cell r="G2295" t="str">
            <v>N/A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/>
          <cell r="M2295">
            <v>0</v>
          </cell>
          <cell r="N2295" t="str">
            <v>N/A</v>
          </cell>
          <cell r="O2295" t="str">
            <v/>
          </cell>
          <cell r="P2295"/>
          <cell r="Q2295">
            <v>0</v>
          </cell>
        </row>
        <row r="2296">
          <cell r="C2296" t="str">
            <v>Medford</v>
          </cell>
          <cell r="D2296">
            <v>2010</v>
          </cell>
          <cell r="E2296">
            <v>0</v>
          </cell>
          <cell r="F2296">
            <v>0</v>
          </cell>
          <cell r="G2296" t="str">
            <v>N/A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/>
          <cell r="M2296">
            <v>0</v>
          </cell>
          <cell r="N2296" t="str">
            <v>N/A</v>
          </cell>
          <cell r="O2296" t="str">
            <v/>
          </cell>
          <cell r="P2296"/>
          <cell r="Q2296">
            <v>0</v>
          </cell>
        </row>
        <row r="2297">
          <cell r="C2297" t="str">
            <v>Medway</v>
          </cell>
          <cell r="D2297">
            <v>2010</v>
          </cell>
          <cell r="E2297">
            <v>3</v>
          </cell>
          <cell r="F2297">
            <v>3</v>
          </cell>
          <cell r="G2297" t="str">
            <v>Yes</v>
          </cell>
          <cell r="H2297">
            <v>560821.43000000005</v>
          </cell>
          <cell r="I2297">
            <v>9824.07</v>
          </cell>
          <cell r="J2297">
            <v>46.22</v>
          </cell>
          <cell r="K2297">
            <v>550951.14000000013</v>
          </cell>
          <cell r="L2297"/>
          <cell r="M2297">
            <v>550951.14000000013</v>
          </cell>
          <cell r="N2297" t="str">
            <v>FORM SUBMIT</v>
          </cell>
          <cell r="O2297">
            <v>40420</v>
          </cell>
          <cell r="P2297"/>
          <cell r="Q2297">
            <v>550997.3600000001</v>
          </cell>
        </row>
        <row r="2298">
          <cell r="C2298" t="str">
            <v>Melrose</v>
          </cell>
          <cell r="D2298">
            <v>2010</v>
          </cell>
          <cell r="E2298">
            <v>0</v>
          </cell>
          <cell r="F2298">
            <v>0</v>
          </cell>
          <cell r="G2298" t="str">
            <v>N/A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/>
          <cell r="M2298">
            <v>0</v>
          </cell>
          <cell r="N2298" t="str">
            <v>N/A</v>
          </cell>
          <cell r="O2298" t="str">
            <v/>
          </cell>
          <cell r="P2298"/>
          <cell r="Q2298">
            <v>0</v>
          </cell>
        </row>
        <row r="2299">
          <cell r="C2299" t="str">
            <v>Mendon</v>
          </cell>
          <cell r="D2299">
            <v>2010</v>
          </cell>
          <cell r="E2299">
            <v>3</v>
          </cell>
          <cell r="F2299">
            <v>3</v>
          </cell>
          <cell r="G2299" t="str">
            <v>Yes</v>
          </cell>
          <cell r="H2299">
            <v>218653.67</v>
          </cell>
          <cell r="I2299">
            <v>1658.47</v>
          </cell>
          <cell r="J2299">
            <v>0</v>
          </cell>
          <cell r="K2299">
            <v>216995.20000000001</v>
          </cell>
          <cell r="L2299"/>
          <cell r="M2299">
            <v>216995.20000000001</v>
          </cell>
          <cell r="N2299" t="str">
            <v>FORM SUBMIT</v>
          </cell>
          <cell r="O2299">
            <v>40415</v>
          </cell>
          <cell r="P2299"/>
          <cell r="Q2299">
            <v>216995.20000000001</v>
          </cell>
        </row>
        <row r="2300">
          <cell r="C2300" t="str">
            <v>Merrimac</v>
          </cell>
          <cell r="D2300">
            <v>2010</v>
          </cell>
          <cell r="E2300">
            <v>0</v>
          </cell>
          <cell r="F2300">
            <v>0</v>
          </cell>
          <cell r="G2300" t="str">
            <v>N/A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/>
          <cell r="M2300">
            <v>0</v>
          </cell>
          <cell r="N2300" t="str">
            <v>N/A</v>
          </cell>
          <cell r="O2300" t="str">
            <v/>
          </cell>
          <cell r="P2300"/>
          <cell r="Q2300">
            <v>0</v>
          </cell>
        </row>
        <row r="2301">
          <cell r="C2301" t="str">
            <v>Methuen</v>
          </cell>
          <cell r="D2301">
            <v>2010</v>
          </cell>
          <cell r="E2301">
            <v>0</v>
          </cell>
          <cell r="F2301">
            <v>0</v>
          </cell>
          <cell r="G2301" t="str">
            <v>N/A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/>
          <cell r="M2301">
            <v>0</v>
          </cell>
          <cell r="N2301" t="str">
            <v>N/A</v>
          </cell>
          <cell r="O2301" t="str">
            <v/>
          </cell>
          <cell r="P2301"/>
          <cell r="Q2301">
            <v>0</v>
          </cell>
        </row>
        <row r="2302">
          <cell r="C2302" t="str">
            <v>Middleborough</v>
          </cell>
          <cell r="D2302">
            <v>2010</v>
          </cell>
          <cell r="E2302">
            <v>0</v>
          </cell>
          <cell r="F2302">
            <v>0</v>
          </cell>
          <cell r="G2302" t="str">
            <v>N/A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/>
          <cell r="M2302">
            <v>0</v>
          </cell>
          <cell r="N2302" t="str">
            <v>N/A</v>
          </cell>
          <cell r="O2302" t="str">
            <v/>
          </cell>
          <cell r="P2302"/>
          <cell r="Q2302">
            <v>0</v>
          </cell>
        </row>
        <row r="2303">
          <cell r="C2303" t="str">
            <v>Middlefield</v>
          </cell>
          <cell r="D2303">
            <v>2010</v>
          </cell>
          <cell r="E2303">
            <v>0</v>
          </cell>
          <cell r="F2303">
            <v>0</v>
          </cell>
          <cell r="G2303" t="str">
            <v>N/A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/>
          <cell r="M2303">
            <v>0</v>
          </cell>
          <cell r="N2303" t="str">
            <v>N/A</v>
          </cell>
          <cell r="O2303" t="str">
            <v/>
          </cell>
          <cell r="P2303"/>
          <cell r="Q2303">
            <v>0</v>
          </cell>
        </row>
        <row r="2304">
          <cell r="C2304" t="str">
            <v>Middleton</v>
          </cell>
          <cell r="D2304">
            <v>2010</v>
          </cell>
          <cell r="E2304">
            <v>1</v>
          </cell>
          <cell r="F2304">
            <v>1</v>
          </cell>
          <cell r="G2304" t="str">
            <v>Yes</v>
          </cell>
          <cell r="H2304">
            <v>145320.54999999999</v>
          </cell>
          <cell r="I2304">
            <v>2129.31</v>
          </cell>
          <cell r="J2304">
            <v>0</v>
          </cell>
          <cell r="K2304">
            <v>143191.24</v>
          </cell>
          <cell r="L2304"/>
          <cell r="M2304">
            <v>143191.24</v>
          </cell>
          <cell r="N2304" t="str">
            <v>FORM SUBMIT</v>
          </cell>
          <cell r="O2304">
            <v>40414</v>
          </cell>
          <cell r="P2304"/>
          <cell r="Q2304">
            <v>143191.24</v>
          </cell>
        </row>
        <row r="2305">
          <cell r="C2305" t="str">
            <v>Milford</v>
          </cell>
          <cell r="D2305">
            <v>2010</v>
          </cell>
          <cell r="E2305">
            <v>0</v>
          </cell>
          <cell r="F2305">
            <v>0</v>
          </cell>
          <cell r="G2305" t="str">
            <v>N/A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/>
          <cell r="M2305">
            <v>0</v>
          </cell>
          <cell r="N2305" t="str">
            <v>N/A</v>
          </cell>
          <cell r="O2305" t="str">
            <v/>
          </cell>
          <cell r="P2305"/>
          <cell r="Q2305">
            <v>0</v>
          </cell>
        </row>
        <row r="2306">
          <cell r="C2306" t="str">
            <v>Millbury</v>
          </cell>
          <cell r="D2306">
            <v>2010</v>
          </cell>
          <cell r="E2306">
            <v>0</v>
          </cell>
          <cell r="F2306">
            <v>0</v>
          </cell>
          <cell r="G2306" t="str">
            <v>N/A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/>
          <cell r="M2306">
            <v>0</v>
          </cell>
          <cell r="N2306" t="str">
            <v>N/A</v>
          </cell>
          <cell r="O2306" t="str">
            <v/>
          </cell>
          <cell r="P2306"/>
          <cell r="Q2306">
            <v>0</v>
          </cell>
        </row>
        <row r="2307">
          <cell r="C2307" t="str">
            <v>Millis</v>
          </cell>
          <cell r="D2307">
            <v>2010</v>
          </cell>
          <cell r="E2307">
            <v>1</v>
          </cell>
          <cell r="F2307">
            <v>1</v>
          </cell>
          <cell r="G2307" t="str">
            <v>Yes</v>
          </cell>
          <cell r="H2307">
            <v>104199</v>
          </cell>
          <cell r="I2307">
            <v>923</v>
          </cell>
          <cell r="J2307">
            <v>8</v>
          </cell>
          <cell r="K2307">
            <v>103268</v>
          </cell>
          <cell r="L2307"/>
          <cell r="M2307">
            <v>103268</v>
          </cell>
          <cell r="N2307" t="str">
            <v>FORM SUBMIT</v>
          </cell>
          <cell r="O2307">
            <v>40435</v>
          </cell>
          <cell r="P2307"/>
          <cell r="Q2307">
            <v>103276</v>
          </cell>
        </row>
        <row r="2308">
          <cell r="C2308" t="str">
            <v>Millville</v>
          </cell>
          <cell r="D2308">
            <v>2010</v>
          </cell>
          <cell r="E2308">
            <v>0</v>
          </cell>
          <cell r="F2308">
            <v>0</v>
          </cell>
          <cell r="G2308" t="str">
            <v>N/A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/>
          <cell r="M2308">
            <v>0</v>
          </cell>
          <cell r="N2308" t="str">
            <v>N/A</v>
          </cell>
          <cell r="O2308" t="str">
            <v/>
          </cell>
          <cell r="P2308"/>
          <cell r="Q2308">
            <v>0</v>
          </cell>
        </row>
        <row r="2309">
          <cell r="C2309" t="str">
            <v>Milton</v>
          </cell>
          <cell r="D2309">
            <v>2010</v>
          </cell>
          <cell r="E2309">
            <v>0</v>
          </cell>
          <cell r="F2309">
            <v>0</v>
          </cell>
          <cell r="G2309" t="str">
            <v>N/A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/>
          <cell r="M2309">
            <v>0</v>
          </cell>
          <cell r="N2309" t="str">
            <v>N/A</v>
          </cell>
          <cell r="O2309" t="str">
            <v/>
          </cell>
          <cell r="P2309"/>
          <cell r="Q2309">
            <v>0</v>
          </cell>
        </row>
        <row r="2310">
          <cell r="C2310" t="str">
            <v>Monroe</v>
          </cell>
          <cell r="D2310">
            <v>2010</v>
          </cell>
          <cell r="E2310">
            <v>0</v>
          </cell>
          <cell r="F2310">
            <v>0</v>
          </cell>
          <cell r="G2310" t="str">
            <v>N/A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/>
          <cell r="M2310">
            <v>0</v>
          </cell>
          <cell r="N2310" t="str">
            <v>N/A</v>
          </cell>
          <cell r="O2310" t="str">
            <v/>
          </cell>
          <cell r="P2310"/>
          <cell r="Q2310">
            <v>0</v>
          </cell>
        </row>
        <row r="2311">
          <cell r="C2311" t="str">
            <v>Monson</v>
          </cell>
          <cell r="D2311">
            <v>2010</v>
          </cell>
          <cell r="E2311">
            <v>3</v>
          </cell>
          <cell r="F2311">
            <v>3</v>
          </cell>
          <cell r="G2311" t="str">
            <v>Yes</v>
          </cell>
          <cell r="H2311">
            <v>167432.75</v>
          </cell>
          <cell r="I2311">
            <v>1668.72</v>
          </cell>
          <cell r="J2311">
            <v>0</v>
          </cell>
          <cell r="K2311">
            <v>165764.03</v>
          </cell>
          <cell r="L2311"/>
          <cell r="M2311">
            <v>165764.03</v>
          </cell>
          <cell r="N2311" t="str">
            <v>FORM SUBMIT</v>
          </cell>
          <cell r="O2311">
            <v>40415</v>
          </cell>
          <cell r="P2311"/>
          <cell r="Q2311">
            <v>165764.03</v>
          </cell>
        </row>
        <row r="2312">
          <cell r="C2312" t="str">
            <v>Montague</v>
          </cell>
          <cell r="D2312">
            <v>2010</v>
          </cell>
          <cell r="E2312">
            <v>0</v>
          </cell>
          <cell r="F2312">
            <v>0</v>
          </cell>
          <cell r="G2312" t="str">
            <v>N/A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/>
          <cell r="M2312">
            <v>0</v>
          </cell>
          <cell r="N2312" t="str">
            <v>N/A</v>
          </cell>
          <cell r="O2312" t="str">
            <v/>
          </cell>
          <cell r="P2312"/>
          <cell r="Q2312">
            <v>0</v>
          </cell>
        </row>
        <row r="2313">
          <cell r="C2313" t="str">
            <v>Monterey</v>
          </cell>
          <cell r="D2313">
            <v>2010</v>
          </cell>
          <cell r="E2313">
            <v>0</v>
          </cell>
          <cell r="F2313">
            <v>0</v>
          </cell>
          <cell r="G2313" t="str">
            <v>N/A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/>
          <cell r="M2313">
            <v>0</v>
          </cell>
          <cell r="N2313" t="str">
            <v>N/A</v>
          </cell>
          <cell r="O2313" t="str">
            <v/>
          </cell>
          <cell r="P2313"/>
          <cell r="Q2313">
            <v>0</v>
          </cell>
        </row>
        <row r="2314">
          <cell r="C2314" t="str">
            <v>Montgomery</v>
          </cell>
          <cell r="D2314">
            <v>2010</v>
          </cell>
          <cell r="E2314">
            <v>0</v>
          </cell>
          <cell r="F2314">
            <v>0</v>
          </cell>
          <cell r="G2314" t="str">
            <v>N/A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/>
          <cell r="M2314">
            <v>0</v>
          </cell>
          <cell r="N2314" t="str">
            <v>N/A</v>
          </cell>
          <cell r="O2314" t="str">
            <v/>
          </cell>
          <cell r="P2314"/>
          <cell r="Q2314">
            <v>0</v>
          </cell>
        </row>
        <row r="2315">
          <cell r="C2315" t="str">
            <v>Mount Washington</v>
          </cell>
          <cell r="D2315">
            <v>2010</v>
          </cell>
          <cell r="E2315">
            <v>0</v>
          </cell>
          <cell r="F2315">
            <v>0</v>
          </cell>
          <cell r="G2315" t="str">
            <v>N/A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/>
          <cell r="M2315">
            <v>0</v>
          </cell>
          <cell r="N2315" t="str">
            <v>N/A</v>
          </cell>
          <cell r="O2315" t="str">
            <v/>
          </cell>
          <cell r="P2315"/>
          <cell r="Q2315">
            <v>0</v>
          </cell>
        </row>
        <row r="2316">
          <cell r="C2316" t="str">
            <v>Nahant</v>
          </cell>
          <cell r="D2316">
            <v>2010</v>
          </cell>
          <cell r="E2316">
            <v>3</v>
          </cell>
          <cell r="F2316">
            <v>3</v>
          </cell>
          <cell r="G2316" t="str">
            <v>Yes</v>
          </cell>
          <cell r="H2316">
            <v>177213.88</v>
          </cell>
          <cell r="I2316">
            <v>8774</v>
          </cell>
          <cell r="J2316">
            <v>855.09</v>
          </cell>
          <cell r="K2316">
            <v>167584.79</v>
          </cell>
          <cell r="L2316"/>
          <cell r="M2316">
            <v>167584.79</v>
          </cell>
          <cell r="N2316" t="str">
            <v>FORM SUBMIT</v>
          </cell>
          <cell r="O2316">
            <v>40399</v>
          </cell>
          <cell r="P2316"/>
          <cell r="Q2316">
            <v>168439.88</v>
          </cell>
        </row>
        <row r="2317">
          <cell r="C2317" t="str">
            <v>Nantucket</v>
          </cell>
          <cell r="D2317">
            <v>2010</v>
          </cell>
          <cell r="E2317">
            <v>3</v>
          </cell>
          <cell r="F2317">
            <v>3</v>
          </cell>
          <cell r="G2317" t="str">
            <v>Yes</v>
          </cell>
          <cell r="H2317">
            <v>1717272</v>
          </cell>
          <cell r="I2317">
            <v>11555.14</v>
          </cell>
          <cell r="J2317">
            <v>2917.49</v>
          </cell>
          <cell r="K2317">
            <v>1702799.37</v>
          </cell>
          <cell r="L2317"/>
          <cell r="M2317">
            <v>1702799.37</v>
          </cell>
          <cell r="N2317" t="str">
            <v>FORM SUBMIT</v>
          </cell>
          <cell r="O2317">
            <v>40434</v>
          </cell>
          <cell r="P2317"/>
          <cell r="Q2317">
            <v>1705716.86</v>
          </cell>
        </row>
        <row r="2318">
          <cell r="C2318" t="str">
            <v>Natick</v>
          </cell>
          <cell r="D2318">
            <v>2010</v>
          </cell>
          <cell r="E2318">
            <v>0</v>
          </cell>
          <cell r="F2318">
            <v>0</v>
          </cell>
          <cell r="G2318" t="str">
            <v>N/A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/>
          <cell r="M2318">
            <v>0</v>
          </cell>
          <cell r="N2318" t="str">
            <v>N/A</v>
          </cell>
          <cell r="O2318" t="str">
            <v/>
          </cell>
          <cell r="P2318"/>
          <cell r="Q2318">
            <v>0</v>
          </cell>
        </row>
        <row r="2319">
          <cell r="C2319" t="str">
            <v>Needham</v>
          </cell>
          <cell r="D2319">
            <v>2010</v>
          </cell>
          <cell r="E2319">
            <v>2</v>
          </cell>
          <cell r="F2319">
            <v>2</v>
          </cell>
          <cell r="G2319" t="str">
            <v>Yes</v>
          </cell>
          <cell r="H2319">
            <v>1493951.52</v>
          </cell>
          <cell r="I2319">
            <v>18920.21</v>
          </cell>
          <cell r="J2319">
            <v>137.74</v>
          </cell>
          <cell r="K2319">
            <v>1474893.57</v>
          </cell>
          <cell r="L2319"/>
          <cell r="M2319">
            <v>1474893.57</v>
          </cell>
          <cell r="N2319" t="str">
            <v>FORM SUBMIT</v>
          </cell>
          <cell r="O2319">
            <v>40421</v>
          </cell>
          <cell r="P2319"/>
          <cell r="Q2319">
            <v>1475031.31</v>
          </cell>
        </row>
        <row r="2320">
          <cell r="C2320" t="str">
            <v>New Ashford</v>
          </cell>
          <cell r="D2320">
            <v>2010</v>
          </cell>
          <cell r="E2320">
            <v>0</v>
          </cell>
          <cell r="F2320">
            <v>0</v>
          </cell>
          <cell r="G2320" t="str">
            <v>N/A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/>
          <cell r="M2320">
            <v>0</v>
          </cell>
          <cell r="N2320" t="str">
            <v>N/A</v>
          </cell>
          <cell r="O2320" t="str">
            <v/>
          </cell>
          <cell r="P2320"/>
          <cell r="Q2320">
            <v>0</v>
          </cell>
        </row>
        <row r="2321">
          <cell r="C2321" t="str">
            <v>New Bedford</v>
          </cell>
          <cell r="D2321">
            <v>2010</v>
          </cell>
          <cell r="E2321">
            <v>0</v>
          </cell>
          <cell r="F2321">
            <v>0</v>
          </cell>
          <cell r="G2321" t="str">
            <v>N/A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/>
          <cell r="M2321">
            <v>0</v>
          </cell>
          <cell r="N2321" t="str">
            <v>N/A</v>
          </cell>
          <cell r="O2321" t="str">
            <v/>
          </cell>
          <cell r="P2321"/>
          <cell r="Q2321">
            <v>0</v>
          </cell>
        </row>
        <row r="2322">
          <cell r="C2322" t="str">
            <v>New Braintree</v>
          </cell>
          <cell r="D2322">
            <v>2010</v>
          </cell>
          <cell r="E2322">
            <v>0</v>
          </cell>
          <cell r="F2322">
            <v>0</v>
          </cell>
          <cell r="G2322" t="str">
            <v>N/A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/>
          <cell r="M2322">
            <v>0</v>
          </cell>
          <cell r="N2322" t="str">
            <v>N/A</v>
          </cell>
          <cell r="O2322" t="str">
            <v/>
          </cell>
          <cell r="P2322"/>
          <cell r="Q2322">
            <v>0</v>
          </cell>
        </row>
        <row r="2323">
          <cell r="C2323" t="str">
            <v>New Marlborough</v>
          </cell>
          <cell r="D2323">
            <v>2010</v>
          </cell>
          <cell r="E2323">
            <v>0</v>
          </cell>
          <cell r="F2323">
            <v>0</v>
          </cell>
          <cell r="G2323" t="str">
            <v>N/A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/>
          <cell r="M2323">
            <v>0</v>
          </cell>
          <cell r="N2323" t="str">
            <v>N/A</v>
          </cell>
          <cell r="O2323" t="str">
            <v/>
          </cell>
          <cell r="P2323"/>
          <cell r="Q2323">
            <v>0</v>
          </cell>
        </row>
        <row r="2324">
          <cell r="C2324" t="str">
            <v>New Salem</v>
          </cell>
          <cell r="D2324">
            <v>2010</v>
          </cell>
          <cell r="E2324">
            <v>0</v>
          </cell>
          <cell r="F2324">
            <v>0</v>
          </cell>
          <cell r="G2324" t="str">
            <v>N/A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/>
          <cell r="M2324">
            <v>0</v>
          </cell>
          <cell r="N2324" t="str">
            <v>N/A</v>
          </cell>
          <cell r="O2324" t="str">
            <v/>
          </cell>
          <cell r="P2324"/>
          <cell r="Q2324">
            <v>0</v>
          </cell>
        </row>
        <row r="2325">
          <cell r="C2325" t="str">
            <v>Newbury</v>
          </cell>
          <cell r="D2325">
            <v>2010</v>
          </cell>
          <cell r="E2325">
            <v>0</v>
          </cell>
          <cell r="F2325">
            <v>0</v>
          </cell>
          <cell r="G2325" t="str">
            <v>N/A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/>
          <cell r="M2325">
            <v>0</v>
          </cell>
          <cell r="N2325" t="str">
            <v>N/A</v>
          </cell>
          <cell r="O2325" t="str">
            <v/>
          </cell>
          <cell r="P2325"/>
          <cell r="Q2325">
            <v>0</v>
          </cell>
        </row>
        <row r="2326">
          <cell r="C2326" t="str">
            <v>Newburyport</v>
          </cell>
          <cell r="D2326">
            <v>2010</v>
          </cell>
          <cell r="E2326">
            <v>2</v>
          </cell>
          <cell r="F2326">
            <v>2</v>
          </cell>
          <cell r="G2326" t="str">
            <v>Yes</v>
          </cell>
          <cell r="H2326">
            <v>606983.79</v>
          </cell>
          <cell r="I2326">
            <v>10156.77</v>
          </cell>
          <cell r="J2326">
            <v>61.42</v>
          </cell>
          <cell r="K2326">
            <v>596765.6</v>
          </cell>
          <cell r="L2326"/>
          <cell r="M2326">
            <v>596765.6</v>
          </cell>
          <cell r="N2326" t="str">
            <v>FORM SUBMIT</v>
          </cell>
          <cell r="O2326">
            <v>40414</v>
          </cell>
          <cell r="P2326"/>
          <cell r="Q2326">
            <v>596827.02</v>
          </cell>
        </row>
        <row r="2327">
          <cell r="C2327" t="str">
            <v>Newton</v>
          </cell>
          <cell r="D2327">
            <v>2010</v>
          </cell>
          <cell r="E2327">
            <v>1</v>
          </cell>
          <cell r="F2327">
            <v>1</v>
          </cell>
          <cell r="G2327" t="str">
            <v>Yes</v>
          </cell>
          <cell r="H2327">
            <v>2278210.19</v>
          </cell>
          <cell r="I2327">
            <v>6732.82</v>
          </cell>
          <cell r="J2327">
            <v>4767.24</v>
          </cell>
          <cell r="K2327">
            <v>2266710.13</v>
          </cell>
          <cell r="L2327"/>
          <cell r="M2327">
            <v>2266710.13</v>
          </cell>
          <cell r="N2327" t="str">
            <v>FORM SUBMIT</v>
          </cell>
          <cell r="O2327">
            <v>40365</v>
          </cell>
          <cell r="P2327"/>
          <cell r="Q2327">
            <v>2271477.37</v>
          </cell>
        </row>
        <row r="2328">
          <cell r="C2328" t="str">
            <v>Norfolk</v>
          </cell>
          <cell r="D2328">
            <v>2010</v>
          </cell>
          <cell r="E2328">
            <v>3</v>
          </cell>
          <cell r="F2328">
            <v>1</v>
          </cell>
          <cell r="G2328" t="str">
            <v>No</v>
          </cell>
          <cell r="H2328">
            <v>481147.42</v>
          </cell>
          <cell r="I2328">
            <v>6989.84</v>
          </cell>
          <cell r="J2328">
            <v>540.98</v>
          </cell>
          <cell r="K2328">
            <v>473616.6</v>
          </cell>
          <cell r="L2328"/>
          <cell r="M2328">
            <v>473616.6</v>
          </cell>
          <cell r="N2328" t="str">
            <v>FORM SUBMIT</v>
          </cell>
          <cell r="O2328">
            <v>40414</v>
          </cell>
          <cell r="P2328"/>
          <cell r="Q2328">
            <v>474157.57999999996</v>
          </cell>
        </row>
        <row r="2329">
          <cell r="C2329" t="str">
            <v>North Adams</v>
          </cell>
          <cell r="D2329">
            <v>2010</v>
          </cell>
          <cell r="E2329">
            <v>0</v>
          </cell>
          <cell r="F2329">
            <v>0</v>
          </cell>
          <cell r="G2329" t="str">
            <v>N/A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/>
          <cell r="M2329">
            <v>0</v>
          </cell>
          <cell r="N2329" t="str">
            <v>N/A</v>
          </cell>
          <cell r="O2329" t="str">
            <v/>
          </cell>
          <cell r="P2329"/>
          <cell r="Q2329">
            <v>0</v>
          </cell>
        </row>
        <row r="2330">
          <cell r="C2330" t="str">
            <v>North Andover</v>
          </cell>
          <cell r="D2330">
            <v>2010</v>
          </cell>
          <cell r="E2330">
            <v>3</v>
          </cell>
          <cell r="F2330">
            <v>3</v>
          </cell>
          <cell r="G2330" t="str">
            <v>Yes</v>
          </cell>
          <cell r="H2330">
            <v>1295465.18</v>
          </cell>
          <cell r="I2330">
            <v>10279.69</v>
          </cell>
          <cell r="J2330">
            <v>2939.27</v>
          </cell>
          <cell r="K2330">
            <v>1282246.22</v>
          </cell>
          <cell r="L2330"/>
          <cell r="M2330">
            <v>1282246.22</v>
          </cell>
          <cell r="N2330" t="str">
            <v>FORM SUBMIT</v>
          </cell>
          <cell r="O2330">
            <v>40420</v>
          </cell>
          <cell r="P2330"/>
          <cell r="Q2330">
            <v>1285185.49</v>
          </cell>
        </row>
        <row r="2331">
          <cell r="C2331" t="str">
            <v>North Attleborough</v>
          </cell>
          <cell r="D2331">
            <v>2010</v>
          </cell>
          <cell r="E2331">
            <v>0</v>
          </cell>
          <cell r="F2331">
            <v>0</v>
          </cell>
          <cell r="G2331" t="str">
            <v>N/A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/>
          <cell r="M2331">
            <v>0</v>
          </cell>
          <cell r="N2331" t="str">
            <v>N/A</v>
          </cell>
          <cell r="O2331" t="str">
            <v/>
          </cell>
          <cell r="P2331"/>
          <cell r="Q2331">
            <v>0</v>
          </cell>
        </row>
        <row r="2332">
          <cell r="C2332" t="str">
            <v>North Brookfield</v>
          </cell>
          <cell r="D2332">
            <v>2010</v>
          </cell>
          <cell r="E2332">
            <v>0</v>
          </cell>
          <cell r="F2332">
            <v>0</v>
          </cell>
          <cell r="G2332" t="str">
            <v>N/A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/>
          <cell r="M2332">
            <v>0</v>
          </cell>
          <cell r="N2332" t="str">
            <v>N/A</v>
          </cell>
          <cell r="O2332" t="str">
            <v/>
          </cell>
          <cell r="P2332"/>
          <cell r="Q2332">
            <v>0</v>
          </cell>
        </row>
        <row r="2333">
          <cell r="C2333" t="str">
            <v>North Reading</v>
          </cell>
          <cell r="D2333">
            <v>2010</v>
          </cell>
          <cell r="E2333">
            <v>0</v>
          </cell>
          <cell r="F2333">
            <v>0</v>
          </cell>
          <cell r="G2333" t="str">
            <v>N/A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/>
          <cell r="M2333">
            <v>0</v>
          </cell>
          <cell r="N2333" t="str">
            <v>N/A</v>
          </cell>
          <cell r="O2333" t="str">
            <v/>
          </cell>
          <cell r="P2333"/>
          <cell r="Q2333">
            <v>0</v>
          </cell>
        </row>
        <row r="2334">
          <cell r="C2334" t="str">
            <v>Northampton</v>
          </cell>
          <cell r="D2334">
            <v>2010</v>
          </cell>
          <cell r="E2334">
            <v>3</v>
          </cell>
          <cell r="F2334">
            <v>3</v>
          </cell>
          <cell r="G2334" t="str">
            <v>Yes</v>
          </cell>
          <cell r="H2334">
            <v>848377.51</v>
          </cell>
          <cell r="I2334">
            <v>19164.78</v>
          </cell>
          <cell r="J2334">
            <v>0</v>
          </cell>
          <cell r="K2334">
            <v>829212.73</v>
          </cell>
          <cell r="L2334"/>
          <cell r="M2334">
            <v>829212.73</v>
          </cell>
          <cell r="N2334" t="str">
            <v>FORM SUBMIT</v>
          </cell>
          <cell r="O2334">
            <v>40408</v>
          </cell>
          <cell r="P2334"/>
          <cell r="Q2334">
            <v>829212.73</v>
          </cell>
        </row>
        <row r="2335">
          <cell r="C2335" t="str">
            <v>Northborough</v>
          </cell>
          <cell r="D2335">
            <v>2010</v>
          </cell>
          <cell r="E2335">
            <v>1.5</v>
          </cell>
          <cell r="F2335">
            <v>1.5</v>
          </cell>
          <cell r="G2335" t="str">
            <v>Yes</v>
          </cell>
          <cell r="H2335">
            <v>411009.31</v>
          </cell>
          <cell r="I2335">
            <v>6325.16</v>
          </cell>
          <cell r="J2335">
            <v>451.44</v>
          </cell>
          <cell r="K2335">
            <v>404232.71</v>
          </cell>
          <cell r="L2335"/>
          <cell r="M2335">
            <v>404232.71</v>
          </cell>
          <cell r="N2335" t="str">
            <v>FORM SUBMIT</v>
          </cell>
          <cell r="O2335">
            <v>40416</v>
          </cell>
          <cell r="P2335"/>
          <cell r="Q2335">
            <v>404684.15</v>
          </cell>
        </row>
        <row r="2336">
          <cell r="C2336" t="str">
            <v>Northbridge</v>
          </cell>
          <cell r="D2336">
            <v>2010</v>
          </cell>
          <cell r="E2336">
            <v>0</v>
          </cell>
          <cell r="F2336">
            <v>0</v>
          </cell>
          <cell r="G2336" t="str">
            <v>N/A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/>
          <cell r="M2336">
            <v>0</v>
          </cell>
          <cell r="N2336" t="str">
            <v>N/A</v>
          </cell>
          <cell r="O2336" t="str">
            <v/>
          </cell>
          <cell r="P2336"/>
          <cell r="Q2336">
            <v>0</v>
          </cell>
        </row>
        <row r="2337">
          <cell r="C2337" t="str">
            <v>Northfield</v>
          </cell>
          <cell r="D2337">
            <v>2010</v>
          </cell>
          <cell r="E2337">
            <v>0.5</v>
          </cell>
          <cell r="F2337">
            <v>0.5</v>
          </cell>
          <cell r="G2337" t="str">
            <v>Yes</v>
          </cell>
          <cell r="H2337">
            <v>16488.48</v>
          </cell>
          <cell r="I2337">
            <v>258.08999999999997</v>
          </cell>
          <cell r="J2337">
            <v>0</v>
          </cell>
          <cell r="K2337">
            <v>16230.39</v>
          </cell>
          <cell r="L2337"/>
          <cell r="M2337">
            <v>16230.39</v>
          </cell>
          <cell r="N2337" t="str">
            <v>FORM SUBMIT</v>
          </cell>
          <cell r="O2337">
            <v>40428</v>
          </cell>
          <cell r="P2337"/>
          <cell r="Q2337">
            <v>16230.39</v>
          </cell>
        </row>
        <row r="2338">
          <cell r="C2338" t="str">
            <v>Norton</v>
          </cell>
          <cell r="D2338">
            <v>2010</v>
          </cell>
          <cell r="E2338">
            <v>0</v>
          </cell>
          <cell r="F2338">
            <v>0</v>
          </cell>
          <cell r="G2338" t="str">
            <v>N/A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/>
          <cell r="M2338">
            <v>0</v>
          </cell>
          <cell r="N2338" t="str">
            <v>N/A</v>
          </cell>
          <cell r="O2338" t="str">
            <v/>
          </cell>
          <cell r="P2338"/>
          <cell r="Q2338">
            <v>0</v>
          </cell>
        </row>
        <row r="2339">
          <cell r="C2339" t="str">
            <v>Norwell</v>
          </cell>
          <cell r="D2339">
            <v>2010</v>
          </cell>
          <cell r="E2339">
            <v>3</v>
          </cell>
          <cell r="F2339">
            <v>3</v>
          </cell>
          <cell r="G2339" t="str">
            <v>Yes</v>
          </cell>
          <cell r="H2339">
            <v>752545.16</v>
          </cell>
          <cell r="I2339">
            <v>1597.31</v>
          </cell>
          <cell r="J2339">
            <v>24.04</v>
          </cell>
          <cell r="K2339">
            <v>750923.80999999994</v>
          </cell>
          <cell r="L2339"/>
          <cell r="M2339">
            <v>750923.80999999994</v>
          </cell>
          <cell r="N2339" t="str">
            <v>FORM SUBMIT</v>
          </cell>
          <cell r="O2339">
            <v>40421</v>
          </cell>
          <cell r="P2339"/>
          <cell r="Q2339">
            <v>750947.85</v>
          </cell>
        </row>
        <row r="2340">
          <cell r="C2340" t="str">
            <v>Norwood</v>
          </cell>
          <cell r="D2340">
            <v>2010</v>
          </cell>
          <cell r="E2340">
            <v>0</v>
          </cell>
          <cell r="F2340">
            <v>0</v>
          </cell>
          <cell r="G2340" t="str">
            <v>N/A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/>
          <cell r="M2340">
            <v>0</v>
          </cell>
          <cell r="N2340" t="str">
            <v>N/A</v>
          </cell>
          <cell r="O2340" t="str">
            <v/>
          </cell>
          <cell r="P2340"/>
          <cell r="Q2340">
            <v>0</v>
          </cell>
        </row>
        <row r="2341">
          <cell r="C2341" t="str">
            <v>Oak Bluffs</v>
          </cell>
          <cell r="D2341">
            <v>2010</v>
          </cell>
          <cell r="E2341">
            <v>3</v>
          </cell>
          <cell r="F2341">
            <v>3</v>
          </cell>
          <cell r="G2341" t="str">
            <v>Yes</v>
          </cell>
          <cell r="H2341">
            <v>447120.8</v>
          </cell>
          <cell r="I2341">
            <v>2812.22</v>
          </cell>
          <cell r="J2341">
            <v>0</v>
          </cell>
          <cell r="K2341">
            <v>444308.58</v>
          </cell>
          <cell r="L2341"/>
          <cell r="M2341">
            <v>444308.58</v>
          </cell>
          <cell r="N2341" t="str">
            <v>FORM SUBMIT</v>
          </cell>
          <cell r="O2341">
            <v>40428</v>
          </cell>
          <cell r="P2341"/>
          <cell r="Q2341">
            <v>444308.58</v>
          </cell>
        </row>
        <row r="2342">
          <cell r="C2342" t="str">
            <v>Oakham</v>
          </cell>
          <cell r="D2342">
            <v>2010</v>
          </cell>
          <cell r="E2342">
            <v>0</v>
          </cell>
          <cell r="F2342">
            <v>0</v>
          </cell>
          <cell r="G2342" t="str">
            <v>N/A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/>
          <cell r="M2342">
            <v>0</v>
          </cell>
          <cell r="N2342" t="str">
            <v>N/A</v>
          </cell>
          <cell r="O2342" t="str">
            <v/>
          </cell>
          <cell r="P2342"/>
          <cell r="Q2342">
            <v>0</v>
          </cell>
        </row>
        <row r="2343">
          <cell r="C2343" t="str">
            <v>Orange</v>
          </cell>
          <cell r="D2343">
            <v>2010</v>
          </cell>
          <cell r="E2343">
            <v>0</v>
          </cell>
          <cell r="F2343">
            <v>0</v>
          </cell>
          <cell r="G2343" t="str">
            <v>N/A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/>
          <cell r="M2343">
            <v>0</v>
          </cell>
          <cell r="N2343" t="str">
            <v>N/A</v>
          </cell>
          <cell r="O2343" t="str">
            <v/>
          </cell>
          <cell r="P2343"/>
          <cell r="Q2343">
            <v>0</v>
          </cell>
        </row>
        <row r="2344">
          <cell r="C2344" t="str">
            <v>Orleans</v>
          </cell>
          <cell r="D2344">
            <v>2010</v>
          </cell>
          <cell r="E2344">
            <v>3</v>
          </cell>
          <cell r="F2344">
            <v>3</v>
          </cell>
          <cell r="G2344" t="str">
            <v>Yes</v>
          </cell>
          <cell r="H2344">
            <v>577843.27</v>
          </cell>
          <cell r="I2344">
            <v>3004.2</v>
          </cell>
          <cell r="J2344">
            <v>255.66</v>
          </cell>
          <cell r="K2344">
            <v>574583.41</v>
          </cell>
          <cell r="L2344"/>
          <cell r="M2344">
            <v>574583.41</v>
          </cell>
          <cell r="N2344" t="str">
            <v>FORM SUBMIT</v>
          </cell>
          <cell r="O2344">
            <v>40394</v>
          </cell>
          <cell r="P2344"/>
          <cell r="Q2344">
            <v>574839.07000000007</v>
          </cell>
        </row>
        <row r="2345">
          <cell r="C2345" t="str">
            <v>Otis</v>
          </cell>
          <cell r="D2345">
            <v>2010</v>
          </cell>
          <cell r="E2345">
            <v>0</v>
          </cell>
          <cell r="F2345">
            <v>0</v>
          </cell>
          <cell r="G2345" t="str">
            <v>N/A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/>
          <cell r="M2345">
            <v>0</v>
          </cell>
          <cell r="N2345" t="str">
            <v>N/A</v>
          </cell>
          <cell r="O2345" t="str">
            <v/>
          </cell>
          <cell r="P2345"/>
          <cell r="Q2345">
            <v>0</v>
          </cell>
        </row>
        <row r="2346">
          <cell r="C2346" t="str">
            <v>Oxford</v>
          </cell>
          <cell r="D2346">
            <v>2010</v>
          </cell>
          <cell r="E2346">
            <v>0</v>
          </cell>
          <cell r="F2346">
            <v>0</v>
          </cell>
          <cell r="G2346" t="str">
            <v>N/A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/>
          <cell r="M2346">
            <v>0</v>
          </cell>
          <cell r="N2346" t="str">
            <v>N/A</v>
          </cell>
          <cell r="O2346" t="str">
            <v/>
          </cell>
          <cell r="P2346"/>
          <cell r="Q2346">
            <v>0</v>
          </cell>
        </row>
        <row r="2347">
          <cell r="C2347" t="str">
            <v>Palmer</v>
          </cell>
          <cell r="D2347">
            <v>2010</v>
          </cell>
          <cell r="E2347">
            <v>0</v>
          </cell>
          <cell r="F2347">
            <v>0</v>
          </cell>
          <cell r="G2347" t="str">
            <v>N/A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/>
          <cell r="M2347">
            <v>0</v>
          </cell>
          <cell r="N2347" t="str">
            <v>N/A</v>
          </cell>
          <cell r="O2347" t="str">
            <v/>
          </cell>
          <cell r="P2347"/>
          <cell r="Q2347">
            <v>0</v>
          </cell>
        </row>
        <row r="2348">
          <cell r="C2348" t="str">
            <v>Paxton</v>
          </cell>
          <cell r="D2348">
            <v>2010</v>
          </cell>
          <cell r="E2348">
            <v>0</v>
          </cell>
          <cell r="F2348">
            <v>0</v>
          </cell>
          <cell r="G2348" t="str">
            <v>N/A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/>
          <cell r="M2348">
            <v>0</v>
          </cell>
          <cell r="N2348" t="str">
            <v>N/A</v>
          </cell>
          <cell r="O2348" t="str">
            <v/>
          </cell>
          <cell r="P2348"/>
          <cell r="Q2348">
            <v>0</v>
          </cell>
        </row>
        <row r="2349">
          <cell r="C2349" t="str">
            <v>Peabody</v>
          </cell>
          <cell r="D2349">
            <v>2010</v>
          </cell>
          <cell r="E2349">
            <v>1</v>
          </cell>
          <cell r="F2349">
            <v>1</v>
          </cell>
          <cell r="G2349" t="str">
            <v>Yes</v>
          </cell>
          <cell r="H2349">
            <v>649691.81999999995</v>
          </cell>
          <cell r="I2349">
            <v>8728.4699999999993</v>
          </cell>
          <cell r="J2349">
            <v>3246.24</v>
          </cell>
          <cell r="K2349">
            <v>637717.11</v>
          </cell>
          <cell r="L2349"/>
          <cell r="M2349">
            <v>637717.11</v>
          </cell>
          <cell r="N2349" t="str">
            <v>FORM SUBMIT</v>
          </cell>
          <cell r="O2349">
            <v>40406</v>
          </cell>
          <cell r="P2349"/>
          <cell r="Q2349">
            <v>640963.35</v>
          </cell>
        </row>
        <row r="2350">
          <cell r="C2350" t="str">
            <v>Pelham</v>
          </cell>
          <cell r="D2350">
            <v>2010</v>
          </cell>
          <cell r="E2350">
            <v>0</v>
          </cell>
          <cell r="F2350">
            <v>0</v>
          </cell>
          <cell r="G2350" t="str">
            <v>N/A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/>
          <cell r="M2350">
            <v>0</v>
          </cell>
          <cell r="N2350" t="str">
            <v>N/A</v>
          </cell>
          <cell r="O2350" t="str">
            <v/>
          </cell>
          <cell r="P2350"/>
          <cell r="Q2350">
            <v>0</v>
          </cell>
        </row>
        <row r="2351">
          <cell r="C2351" t="str">
            <v>Pembroke</v>
          </cell>
          <cell r="D2351">
            <v>2010</v>
          </cell>
          <cell r="E2351">
            <v>1</v>
          </cell>
          <cell r="F2351">
            <v>1</v>
          </cell>
          <cell r="G2351" t="str">
            <v>Yes</v>
          </cell>
          <cell r="H2351">
            <v>218287.89</v>
          </cell>
          <cell r="I2351">
            <v>3724.31</v>
          </cell>
          <cell r="J2351">
            <v>0</v>
          </cell>
          <cell r="K2351">
            <v>214563.58000000002</v>
          </cell>
          <cell r="L2351"/>
          <cell r="M2351">
            <v>214563.58000000002</v>
          </cell>
          <cell r="N2351" t="str">
            <v>FORM SUBMIT</v>
          </cell>
          <cell r="O2351">
            <v>40428</v>
          </cell>
          <cell r="P2351"/>
          <cell r="Q2351">
            <v>214563.58000000002</v>
          </cell>
        </row>
        <row r="2352">
          <cell r="C2352" t="str">
            <v>Pepperell</v>
          </cell>
          <cell r="D2352">
            <v>2010</v>
          </cell>
          <cell r="E2352">
            <v>0</v>
          </cell>
          <cell r="F2352">
            <v>0</v>
          </cell>
          <cell r="G2352" t="str">
            <v>N/A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/>
          <cell r="M2352">
            <v>0</v>
          </cell>
          <cell r="N2352" t="str">
            <v>N/A</v>
          </cell>
          <cell r="O2352" t="str">
            <v/>
          </cell>
          <cell r="P2352"/>
          <cell r="Q2352">
            <v>0</v>
          </cell>
        </row>
        <row r="2353">
          <cell r="C2353" t="str">
            <v>Peru</v>
          </cell>
          <cell r="D2353">
            <v>2010</v>
          </cell>
          <cell r="E2353">
            <v>0</v>
          </cell>
          <cell r="F2353">
            <v>0</v>
          </cell>
          <cell r="G2353" t="str">
            <v>N/A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/>
          <cell r="M2353">
            <v>0</v>
          </cell>
          <cell r="N2353" t="str">
            <v>N/A</v>
          </cell>
          <cell r="O2353" t="str">
            <v/>
          </cell>
          <cell r="P2353"/>
          <cell r="Q2353">
            <v>0</v>
          </cell>
        </row>
        <row r="2354">
          <cell r="C2354" t="str">
            <v>Petersham</v>
          </cell>
          <cell r="D2354">
            <v>2010</v>
          </cell>
          <cell r="E2354">
            <v>0</v>
          </cell>
          <cell r="F2354">
            <v>0</v>
          </cell>
          <cell r="G2354" t="str">
            <v>N/A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/>
          <cell r="M2354">
            <v>0</v>
          </cell>
          <cell r="N2354" t="str">
            <v>N/A</v>
          </cell>
          <cell r="O2354" t="str">
            <v/>
          </cell>
          <cell r="P2354"/>
          <cell r="Q2354">
            <v>0</v>
          </cell>
        </row>
        <row r="2355">
          <cell r="C2355" t="str">
            <v>Phillipston</v>
          </cell>
          <cell r="D2355">
            <v>2010</v>
          </cell>
          <cell r="E2355">
            <v>3</v>
          </cell>
          <cell r="F2355">
            <v>3</v>
          </cell>
          <cell r="G2355" t="str">
            <v>Yes</v>
          </cell>
          <cell r="H2355">
            <v>39940.959999999999</v>
          </cell>
          <cell r="I2355">
            <v>1131.75</v>
          </cell>
          <cell r="J2355">
            <v>51.29</v>
          </cell>
          <cell r="K2355">
            <v>38757.919999999998</v>
          </cell>
          <cell r="L2355"/>
          <cell r="M2355">
            <v>38757.919999999998</v>
          </cell>
          <cell r="N2355" t="str">
            <v>FORM SUBMIT</v>
          </cell>
          <cell r="O2355">
            <v>40434</v>
          </cell>
          <cell r="P2355"/>
          <cell r="Q2355">
            <v>38809.21</v>
          </cell>
        </row>
        <row r="2356">
          <cell r="C2356" t="str">
            <v>Pittsfield</v>
          </cell>
          <cell r="D2356">
            <v>2010</v>
          </cell>
          <cell r="E2356">
            <v>0</v>
          </cell>
          <cell r="F2356">
            <v>0</v>
          </cell>
          <cell r="G2356" t="str">
            <v>N/A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/>
          <cell r="M2356">
            <v>0</v>
          </cell>
          <cell r="N2356" t="str">
            <v>N/A</v>
          </cell>
          <cell r="O2356" t="str">
            <v/>
          </cell>
          <cell r="P2356"/>
          <cell r="Q2356">
            <v>0</v>
          </cell>
        </row>
        <row r="2357">
          <cell r="C2357" t="str">
            <v>Plainfield</v>
          </cell>
          <cell r="D2357">
            <v>2010</v>
          </cell>
          <cell r="E2357">
            <v>0</v>
          </cell>
          <cell r="F2357">
            <v>0</v>
          </cell>
          <cell r="G2357" t="str">
            <v>N/A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/>
          <cell r="M2357">
            <v>0</v>
          </cell>
          <cell r="N2357" t="str">
            <v>N/A</v>
          </cell>
          <cell r="O2357" t="str">
            <v/>
          </cell>
          <cell r="P2357"/>
          <cell r="Q2357">
            <v>0</v>
          </cell>
        </row>
        <row r="2358">
          <cell r="C2358" t="str">
            <v>Plainville</v>
          </cell>
          <cell r="D2358">
            <v>2010</v>
          </cell>
          <cell r="E2358">
            <v>0</v>
          </cell>
          <cell r="F2358">
            <v>0</v>
          </cell>
          <cell r="G2358" t="str">
            <v>N/A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/>
          <cell r="M2358">
            <v>0</v>
          </cell>
          <cell r="N2358" t="str">
            <v>N/A</v>
          </cell>
          <cell r="O2358" t="str">
            <v/>
          </cell>
          <cell r="P2358"/>
          <cell r="Q2358">
            <v>0</v>
          </cell>
        </row>
        <row r="2359">
          <cell r="C2359" t="str">
            <v>Plymouth</v>
          </cell>
          <cell r="D2359">
            <v>2010</v>
          </cell>
          <cell r="E2359">
            <v>1.5</v>
          </cell>
          <cell r="F2359">
            <v>1.5</v>
          </cell>
          <cell r="G2359" t="str">
            <v>Yes</v>
          </cell>
          <cell r="H2359">
            <v>1625055.22</v>
          </cell>
          <cell r="I2359">
            <v>7346.09</v>
          </cell>
          <cell r="J2359">
            <v>1094.74</v>
          </cell>
          <cell r="K2359">
            <v>1616614.39</v>
          </cell>
          <cell r="L2359"/>
          <cell r="M2359">
            <v>1616614.39</v>
          </cell>
          <cell r="N2359" t="str">
            <v>FORM SUBMIT</v>
          </cell>
          <cell r="O2359">
            <v>40434</v>
          </cell>
          <cell r="P2359"/>
          <cell r="Q2359">
            <v>1617709.13</v>
          </cell>
        </row>
        <row r="2360">
          <cell r="C2360" t="str">
            <v>Plympton</v>
          </cell>
          <cell r="D2360">
            <v>2010</v>
          </cell>
          <cell r="E2360">
            <v>1.5</v>
          </cell>
          <cell r="F2360">
            <v>1.5</v>
          </cell>
          <cell r="G2360" t="str">
            <v>Yes</v>
          </cell>
          <cell r="H2360">
            <v>58183.83</v>
          </cell>
          <cell r="I2360">
            <v>976.2</v>
          </cell>
          <cell r="J2360">
            <v>0</v>
          </cell>
          <cell r="K2360">
            <v>57207.630000000005</v>
          </cell>
          <cell r="L2360"/>
          <cell r="M2360">
            <v>57207.630000000005</v>
          </cell>
          <cell r="N2360" t="str">
            <v>FORM SUBMIT</v>
          </cell>
          <cell r="O2360">
            <v>40436</v>
          </cell>
          <cell r="P2360"/>
          <cell r="Q2360">
            <v>57207.630000000005</v>
          </cell>
        </row>
        <row r="2361">
          <cell r="C2361" t="str">
            <v>Princeton</v>
          </cell>
          <cell r="D2361">
            <v>2010</v>
          </cell>
          <cell r="E2361">
            <v>0</v>
          </cell>
          <cell r="F2361">
            <v>0</v>
          </cell>
          <cell r="G2361" t="str">
            <v>N/A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/>
          <cell r="M2361">
            <v>0</v>
          </cell>
          <cell r="N2361" t="str">
            <v>N/A</v>
          </cell>
          <cell r="O2361" t="str">
            <v/>
          </cell>
          <cell r="P2361"/>
          <cell r="Q2361">
            <v>0</v>
          </cell>
        </row>
        <row r="2362">
          <cell r="C2362" t="str">
            <v>Provincetown</v>
          </cell>
          <cell r="D2362">
            <v>2010</v>
          </cell>
          <cell r="E2362">
            <v>3</v>
          </cell>
          <cell r="F2362">
            <v>3</v>
          </cell>
          <cell r="G2362" t="str">
            <v>Yes</v>
          </cell>
          <cell r="H2362">
            <v>370368.75</v>
          </cell>
          <cell r="I2362">
            <v>5107.16</v>
          </cell>
          <cell r="J2362">
            <v>690.81</v>
          </cell>
          <cell r="K2362">
            <v>364570.78</v>
          </cell>
          <cell r="L2362"/>
          <cell r="M2362">
            <v>364570.78</v>
          </cell>
          <cell r="N2362" t="str">
            <v>FORM SUBMIT</v>
          </cell>
          <cell r="O2362">
            <v>40413</v>
          </cell>
          <cell r="P2362"/>
          <cell r="Q2362">
            <v>365261.59</v>
          </cell>
        </row>
        <row r="2363">
          <cell r="C2363" t="str">
            <v>Quincy</v>
          </cell>
          <cell r="D2363">
            <v>2010</v>
          </cell>
          <cell r="E2363">
            <v>1</v>
          </cell>
          <cell r="F2363">
            <v>1</v>
          </cell>
          <cell r="G2363" t="str">
            <v>Yes</v>
          </cell>
          <cell r="H2363">
            <v>1268416.48</v>
          </cell>
          <cell r="I2363">
            <v>12587.18</v>
          </cell>
          <cell r="J2363">
            <v>17549.71</v>
          </cell>
          <cell r="K2363">
            <v>1238279.5900000001</v>
          </cell>
          <cell r="L2363"/>
          <cell r="M2363">
            <v>1238279.5900000001</v>
          </cell>
          <cell r="N2363" t="str">
            <v>FORM SUBMIT</v>
          </cell>
          <cell r="O2363">
            <v>40435</v>
          </cell>
          <cell r="P2363"/>
          <cell r="Q2363">
            <v>1255829.3</v>
          </cell>
        </row>
        <row r="2364">
          <cell r="C2364" t="str">
            <v>Randolph</v>
          </cell>
          <cell r="D2364">
            <v>2010</v>
          </cell>
          <cell r="E2364">
            <v>2</v>
          </cell>
          <cell r="F2364">
            <v>2</v>
          </cell>
          <cell r="G2364" t="str">
            <v>Yes</v>
          </cell>
          <cell r="H2364">
            <v>638707.5</v>
          </cell>
          <cell r="I2364">
            <v>9044.5400000000009</v>
          </cell>
          <cell r="J2364">
            <v>4190.83</v>
          </cell>
          <cell r="K2364">
            <v>625472.13</v>
          </cell>
          <cell r="L2364"/>
          <cell r="M2364">
            <v>625472.13</v>
          </cell>
          <cell r="N2364" t="str">
            <v>FORM SUBMIT</v>
          </cell>
          <cell r="O2364">
            <v>40441</v>
          </cell>
          <cell r="P2364"/>
          <cell r="Q2364">
            <v>629662.96</v>
          </cell>
        </row>
        <row r="2365">
          <cell r="C2365" t="str">
            <v>Raynham</v>
          </cell>
          <cell r="D2365">
            <v>2010</v>
          </cell>
          <cell r="E2365">
            <v>0</v>
          </cell>
          <cell r="F2365">
            <v>0</v>
          </cell>
          <cell r="G2365" t="str">
            <v>N/A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/>
          <cell r="M2365">
            <v>0</v>
          </cell>
          <cell r="N2365" t="str">
            <v>N/A</v>
          </cell>
          <cell r="O2365" t="str">
            <v/>
          </cell>
          <cell r="P2365"/>
          <cell r="Q2365">
            <v>0</v>
          </cell>
        </row>
        <row r="2366">
          <cell r="C2366" t="str">
            <v>Reading</v>
          </cell>
          <cell r="D2366">
            <v>2010</v>
          </cell>
          <cell r="E2366">
            <v>0</v>
          </cell>
          <cell r="F2366">
            <v>0</v>
          </cell>
          <cell r="G2366" t="str">
            <v>N/A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/>
          <cell r="M2366">
            <v>0</v>
          </cell>
          <cell r="N2366" t="str">
            <v>N/A</v>
          </cell>
          <cell r="O2366" t="str">
            <v/>
          </cell>
          <cell r="P2366"/>
          <cell r="Q2366">
            <v>0</v>
          </cell>
        </row>
        <row r="2367">
          <cell r="C2367" t="str">
            <v>Rehoboth</v>
          </cell>
          <cell r="D2367">
            <v>2010</v>
          </cell>
          <cell r="E2367">
            <v>1</v>
          </cell>
          <cell r="F2367">
            <v>1</v>
          </cell>
          <cell r="G2367" t="str">
            <v>Yes</v>
          </cell>
          <cell r="H2367">
            <v>160944.14000000001</v>
          </cell>
          <cell r="I2367">
            <v>2416.0500000000002</v>
          </cell>
          <cell r="J2367">
            <v>0</v>
          </cell>
          <cell r="K2367">
            <v>158528.09000000003</v>
          </cell>
          <cell r="L2367"/>
          <cell r="M2367">
            <v>158528.09000000003</v>
          </cell>
          <cell r="N2367" t="str">
            <v>FORM SUBMIT</v>
          </cell>
          <cell r="O2367">
            <v>40428</v>
          </cell>
          <cell r="P2367"/>
          <cell r="Q2367">
            <v>158528.09000000003</v>
          </cell>
        </row>
        <row r="2368">
          <cell r="C2368" t="str">
            <v>Revere</v>
          </cell>
          <cell r="D2368">
            <v>2010</v>
          </cell>
          <cell r="E2368">
            <v>0</v>
          </cell>
          <cell r="F2368">
            <v>0</v>
          </cell>
          <cell r="G2368" t="str">
            <v>N/A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/>
          <cell r="M2368">
            <v>0</v>
          </cell>
          <cell r="N2368" t="str">
            <v>N/A</v>
          </cell>
          <cell r="O2368" t="str">
            <v/>
          </cell>
          <cell r="P2368"/>
          <cell r="Q2368">
            <v>0</v>
          </cell>
        </row>
        <row r="2369">
          <cell r="C2369" t="str">
            <v>Richmond</v>
          </cell>
          <cell r="D2369">
            <v>2010</v>
          </cell>
          <cell r="E2369">
            <v>0</v>
          </cell>
          <cell r="F2369">
            <v>0</v>
          </cell>
          <cell r="G2369" t="str">
            <v>N/A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/>
          <cell r="M2369">
            <v>0</v>
          </cell>
          <cell r="N2369" t="str">
            <v>N/A</v>
          </cell>
          <cell r="O2369" t="str">
            <v/>
          </cell>
          <cell r="P2369"/>
          <cell r="Q2369">
            <v>0</v>
          </cell>
        </row>
        <row r="2370">
          <cell r="C2370" t="str">
            <v>Rochester</v>
          </cell>
          <cell r="D2370">
            <v>2010</v>
          </cell>
          <cell r="E2370">
            <v>0</v>
          </cell>
          <cell r="F2370">
            <v>0</v>
          </cell>
          <cell r="G2370" t="str">
            <v>N/A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/>
          <cell r="M2370">
            <v>0</v>
          </cell>
          <cell r="N2370" t="str">
            <v>N/A</v>
          </cell>
          <cell r="O2370" t="str">
            <v/>
          </cell>
          <cell r="P2370"/>
          <cell r="Q2370">
            <v>0</v>
          </cell>
        </row>
        <row r="2371">
          <cell r="C2371" t="str">
            <v>Rockland</v>
          </cell>
          <cell r="D2371">
            <v>2010</v>
          </cell>
          <cell r="E2371">
            <v>0</v>
          </cell>
          <cell r="F2371">
            <v>0</v>
          </cell>
          <cell r="G2371" t="str">
            <v>N/A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/>
          <cell r="M2371">
            <v>0</v>
          </cell>
          <cell r="N2371" t="str">
            <v>N/A</v>
          </cell>
          <cell r="O2371" t="str">
            <v/>
          </cell>
          <cell r="P2371"/>
          <cell r="Q2371">
            <v>0</v>
          </cell>
        </row>
        <row r="2372">
          <cell r="C2372" t="str">
            <v>Rockport</v>
          </cell>
          <cell r="D2372">
            <v>2010</v>
          </cell>
          <cell r="E2372">
            <v>3</v>
          </cell>
          <cell r="F2372">
            <v>3</v>
          </cell>
          <cell r="G2372" t="str">
            <v>Yes</v>
          </cell>
          <cell r="H2372">
            <v>399443.97</v>
          </cell>
          <cell r="I2372">
            <v>9129.64</v>
          </cell>
          <cell r="J2372">
            <v>100</v>
          </cell>
          <cell r="K2372">
            <v>390214.32999999996</v>
          </cell>
          <cell r="L2372"/>
          <cell r="M2372">
            <v>390214.32999999996</v>
          </cell>
          <cell r="N2372" t="str">
            <v>FORM SUBMIT</v>
          </cell>
          <cell r="O2372">
            <v>40434</v>
          </cell>
          <cell r="P2372"/>
          <cell r="Q2372">
            <v>390314.32999999996</v>
          </cell>
        </row>
        <row r="2373">
          <cell r="C2373" t="str">
            <v>Rowe</v>
          </cell>
          <cell r="D2373">
            <v>2010</v>
          </cell>
          <cell r="E2373">
            <v>0</v>
          </cell>
          <cell r="F2373">
            <v>0</v>
          </cell>
          <cell r="G2373" t="str">
            <v>N/A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/>
          <cell r="M2373">
            <v>0</v>
          </cell>
          <cell r="N2373" t="str">
            <v>N/A</v>
          </cell>
          <cell r="O2373" t="str">
            <v/>
          </cell>
          <cell r="P2373"/>
          <cell r="Q2373">
            <v>0</v>
          </cell>
        </row>
        <row r="2374">
          <cell r="C2374" t="str">
            <v>Rowley</v>
          </cell>
          <cell r="D2374">
            <v>2010</v>
          </cell>
          <cell r="E2374">
            <v>3</v>
          </cell>
          <cell r="F2374">
            <v>3</v>
          </cell>
          <cell r="G2374" t="str">
            <v>Yes</v>
          </cell>
          <cell r="H2374">
            <v>322644.02</v>
          </cell>
          <cell r="I2374">
            <v>6101.69</v>
          </cell>
          <cell r="J2374">
            <v>0</v>
          </cell>
          <cell r="K2374">
            <v>316542.33</v>
          </cell>
          <cell r="L2374"/>
          <cell r="M2374">
            <v>316542.33</v>
          </cell>
          <cell r="N2374" t="str">
            <v>FORM SUBMIT</v>
          </cell>
          <cell r="O2374">
            <v>40422</v>
          </cell>
          <cell r="P2374"/>
          <cell r="Q2374">
            <v>316542.33</v>
          </cell>
        </row>
        <row r="2375">
          <cell r="C2375" t="str">
            <v>Royalston</v>
          </cell>
          <cell r="D2375">
            <v>2010</v>
          </cell>
          <cell r="E2375">
            <v>3</v>
          </cell>
          <cell r="F2375">
            <v>3</v>
          </cell>
          <cell r="G2375" t="str">
            <v>Yes</v>
          </cell>
          <cell r="H2375">
            <v>18783.060000000001</v>
          </cell>
          <cell r="I2375">
            <v>196.96</v>
          </cell>
          <cell r="J2375">
            <v>0</v>
          </cell>
          <cell r="K2375">
            <v>18586.100000000002</v>
          </cell>
          <cell r="L2375"/>
          <cell r="M2375">
            <v>18586.100000000002</v>
          </cell>
          <cell r="N2375" t="str">
            <v>FORM SUBMIT</v>
          </cell>
          <cell r="O2375">
            <v>40438</v>
          </cell>
          <cell r="P2375"/>
          <cell r="Q2375">
            <v>18586.100000000002</v>
          </cell>
        </row>
        <row r="2376">
          <cell r="C2376" t="str">
            <v>Russell</v>
          </cell>
          <cell r="D2376">
            <v>2010</v>
          </cell>
          <cell r="E2376">
            <v>0</v>
          </cell>
          <cell r="F2376">
            <v>0</v>
          </cell>
          <cell r="G2376" t="str">
            <v>N/A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/>
          <cell r="M2376">
            <v>0</v>
          </cell>
          <cell r="N2376" t="str">
            <v>N/A</v>
          </cell>
          <cell r="O2376" t="str">
            <v/>
          </cell>
          <cell r="P2376"/>
          <cell r="Q2376">
            <v>0</v>
          </cell>
        </row>
        <row r="2377">
          <cell r="C2377" t="str">
            <v>Rutland</v>
          </cell>
          <cell r="D2377">
            <v>2010</v>
          </cell>
          <cell r="E2377">
            <v>0</v>
          </cell>
          <cell r="F2377">
            <v>0</v>
          </cell>
          <cell r="G2377" t="str">
            <v>N/A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/>
          <cell r="M2377">
            <v>0</v>
          </cell>
          <cell r="N2377" t="str">
            <v>N/A</v>
          </cell>
          <cell r="O2377" t="str">
            <v/>
          </cell>
          <cell r="P2377"/>
          <cell r="Q2377">
            <v>0</v>
          </cell>
        </row>
        <row r="2378">
          <cell r="C2378" t="str">
            <v>Salem</v>
          </cell>
          <cell r="D2378">
            <v>2010</v>
          </cell>
          <cell r="E2378">
            <v>0</v>
          </cell>
          <cell r="F2378">
            <v>0</v>
          </cell>
          <cell r="G2378" t="str">
            <v>N/A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/>
          <cell r="M2378">
            <v>0</v>
          </cell>
          <cell r="N2378" t="str">
            <v>N/A</v>
          </cell>
          <cell r="O2378" t="str">
            <v/>
          </cell>
          <cell r="P2378"/>
          <cell r="Q2378">
            <v>0</v>
          </cell>
        </row>
        <row r="2379">
          <cell r="C2379" t="str">
            <v>Salisbury</v>
          </cell>
          <cell r="D2379">
            <v>2010</v>
          </cell>
          <cell r="E2379">
            <v>0</v>
          </cell>
          <cell r="F2379">
            <v>0</v>
          </cell>
          <cell r="G2379" t="str">
            <v>N/A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/>
          <cell r="M2379">
            <v>0</v>
          </cell>
          <cell r="N2379" t="str">
            <v>N/A</v>
          </cell>
          <cell r="O2379" t="str">
            <v/>
          </cell>
          <cell r="P2379"/>
          <cell r="Q2379">
            <v>0</v>
          </cell>
        </row>
        <row r="2380">
          <cell r="C2380" t="str">
            <v>Sandisfield</v>
          </cell>
          <cell r="D2380">
            <v>2010</v>
          </cell>
          <cell r="E2380">
            <v>0</v>
          </cell>
          <cell r="F2380">
            <v>0</v>
          </cell>
          <cell r="G2380" t="str">
            <v>N/A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/>
          <cell r="M2380">
            <v>0</v>
          </cell>
          <cell r="N2380" t="str">
            <v>N/A</v>
          </cell>
          <cell r="O2380" t="str">
            <v/>
          </cell>
          <cell r="P2380"/>
          <cell r="Q2380">
            <v>0</v>
          </cell>
        </row>
        <row r="2381">
          <cell r="C2381" t="str">
            <v>Sandwich</v>
          </cell>
          <cell r="D2381">
            <v>2010</v>
          </cell>
          <cell r="E2381">
            <v>3</v>
          </cell>
          <cell r="F2381">
            <v>3</v>
          </cell>
          <cell r="G2381" t="str">
            <v>Yes</v>
          </cell>
          <cell r="H2381">
            <v>1266411.26</v>
          </cell>
          <cell r="I2381">
            <v>6617.93</v>
          </cell>
          <cell r="J2381">
            <v>746.85</v>
          </cell>
          <cell r="K2381">
            <v>1259046.48</v>
          </cell>
          <cell r="L2381"/>
          <cell r="M2381">
            <v>1259046.48</v>
          </cell>
          <cell r="N2381" t="str">
            <v>FORM SUBMIT</v>
          </cell>
          <cell r="O2381">
            <v>40429</v>
          </cell>
          <cell r="P2381"/>
          <cell r="Q2381">
            <v>1259793.33</v>
          </cell>
        </row>
        <row r="2382">
          <cell r="C2382" t="str">
            <v>Saugus</v>
          </cell>
          <cell r="D2382">
            <v>2010</v>
          </cell>
          <cell r="E2382">
            <v>0</v>
          </cell>
          <cell r="F2382">
            <v>0</v>
          </cell>
          <cell r="G2382" t="str">
            <v>N/A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/>
          <cell r="M2382">
            <v>0</v>
          </cell>
          <cell r="N2382" t="str">
            <v>N/A</v>
          </cell>
          <cell r="O2382" t="str">
            <v/>
          </cell>
          <cell r="P2382"/>
          <cell r="Q2382">
            <v>0</v>
          </cell>
        </row>
        <row r="2383">
          <cell r="C2383" t="str">
            <v>Savoy</v>
          </cell>
          <cell r="D2383">
            <v>2010</v>
          </cell>
          <cell r="E2383">
            <v>0</v>
          </cell>
          <cell r="F2383">
            <v>0</v>
          </cell>
          <cell r="G2383" t="str">
            <v>N/A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/>
          <cell r="M2383">
            <v>0</v>
          </cell>
          <cell r="N2383" t="str">
            <v>N/A</v>
          </cell>
          <cell r="O2383" t="str">
            <v/>
          </cell>
          <cell r="P2383"/>
          <cell r="Q2383">
            <v>0</v>
          </cell>
        </row>
        <row r="2384">
          <cell r="C2384" t="str">
            <v>Scituate</v>
          </cell>
          <cell r="D2384">
            <v>2010</v>
          </cell>
          <cell r="E2384">
            <v>3</v>
          </cell>
          <cell r="F2384">
            <v>3</v>
          </cell>
          <cell r="G2384" t="str">
            <v>Yes</v>
          </cell>
          <cell r="H2384">
            <v>1000167.38</v>
          </cell>
          <cell r="I2384">
            <v>11892.58</v>
          </cell>
          <cell r="J2384">
            <v>36.96</v>
          </cell>
          <cell r="K2384">
            <v>988237.84000000008</v>
          </cell>
          <cell r="L2384"/>
          <cell r="M2384">
            <v>988237.84000000008</v>
          </cell>
          <cell r="N2384" t="str">
            <v>FORM SUBMIT</v>
          </cell>
          <cell r="O2384">
            <v>40428</v>
          </cell>
          <cell r="P2384"/>
          <cell r="Q2384">
            <v>988274.8</v>
          </cell>
        </row>
        <row r="2385">
          <cell r="C2385" t="str">
            <v>Seekonk</v>
          </cell>
          <cell r="D2385">
            <v>2010</v>
          </cell>
          <cell r="E2385">
            <v>1.25</v>
          </cell>
          <cell r="F2385">
            <v>1.25</v>
          </cell>
          <cell r="G2385" t="str">
            <v>Yes</v>
          </cell>
          <cell r="H2385">
            <v>274917.25</v>
          </cell>
          <cell r="I2385">
            <v>4499.07</v>
          </cell>
          <cell r="J2385">
            <v>0</v>
          </cell>
          <cell r="K2385">
            <v>270418.18</v>
          </cell>
          <cell r="L2385"/>
          <cell r="M2385">
            <v>270418.18</v>
          </cell>
          <cell r="N2385" t="str">
            <v>FORM SUBMIT</v>
          </cell>
          <cell r="O2385">
            <v>40415</v>
          </cell>
          <cell r="P2385"/>
          <cell r="Q2385">
            <v>270418.18</v>
          </cell>
        </row>
        <row r="2386">
          <cell r="C2386" t="str">
            <v>Sharon</v>
          </cell>
          <cell r="D2386">
            <v>2010</v>
          </cell>
          <cell r="E2386">
            <v>1</v>
          </cell>
          <cell r="F2386">
            <v>1</v>
          </cell>
          <cell r="G2386" t="str">
            <v>Yes</v>
          </cell>
          <cell r="H2386">
            <v>364542.33</v>
          </cell>
          <cell r="I2386">
            <v>2249.98</v>
          </cell>
          <cell r="J2386">
            <v>55.71</v>
          </cell>
          <cell r="K2386">
            <v>362236.64</v>
          </cell>
          <cell r="L2386"/>
          <cell r="M2386">
            <v>362236.64</v>
          </cell>
          <cell r="N2386" t="str">
            <v>FORM SUBMIT</v>
          </cell>
          <cell r="O2386">
            <v>40436</v>
          </cell>
          <cell r="P2386"/>
          <cell r="Q2386">
            <v>362292.35000000003</v>
          </cell>
        </row>
        <row r="2387">
          <cell r="C2387" t="str">
            <v>Sheffield</v>
          </cell>
          <cell r="D2387">
            <v>2010</v>
          </cell>
          <cell r="E2387">
            <v>0</v>
          </cell>
          <cell r="F2387">
            <v>0</v>
          </cell>
          <cell r="G2387" t="str">
            <v>N/A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/>
          <cell r="M2387">
            <v>0</v>
          </cell>
          <cell r="N2387" t="str">
            <v>N/A</v>
          </cell>
          <cell r="O2387" t="str">
            <v/>
          </cell>
          <cell r="P2387"/>
          <cell r="Q2387">
            <v>0</v>
          </cell>
        </row>
        <row r="2388">
          <cell r="C2388" t="str">
            <v>Shelburne</v>
          </cell>
          <cell r="D2388">
            <v>2010</v>
          </cell>
          <cell r="E2388">
            <v>0</v>
          </cell>
          <cell r="F2388">
            <v>0</v>
          </cell>
          <cell r="G2388" t="str">
            <v>N/A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/>
          <cell r="M2388">
            <v>0</v>
          </cell>
          <cell r="N2388" t="str">
            <v>N/A</v>
          </cell>
          <cell r="O2388" t="str">
            <v/>
          </cell>
          <cell r="P2388"/>
          <cell r="Q2388">
            <v>0</v>
          </cell>
        </row>
        <row r="2389">
          <cell r="C2389" t="str">
            <v>Sherborn</v>
          </cell>
          <cell r="D2389">
            <v>2010</v>
          </cell>
          <cell r="E2389">
            <v>0</v>
          </cell>
          <cell r="F2389">
            <v>0</v>
          </cell>
          <cell r="G2389" t="str">
            <v>N/A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/>
          <cell r="M2389">
            <v>0</v>
          </cell>
          <cell r="N2389" t="str">
            <v>N/A</v>
          </cell>
          <cell r="O2389" t="str">
            <v/>
          </cell>
          <cell r="P2389"/>
          <cell r="Q2389">
            <v>0</v>
          </cell>
        </row>
        <row r="2390">
          <cell r="C2390" t="str">
            <v>Shirley</v>
          </cell>
          <cell r="D2390">
            <v>2010</v>
          </cell>
          <cell r="E2390">
            <v>0</v>
          </cell>
          <cell r="F2390">
            <v>0</v>
          </cell>
          <cell r="G2390" t="str">
            <v>N/A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/>
          <cell r="M2390">
            <v>0</v>
          </cell>
          <cell r="N2390" t="str">
            <v>N/A</v>
          </cell>
          <cell r="O2390" t="str">
            <v/>
          </cell>
          <cell r="P2390"/>
          <cell r="Q2390">
            <v>0</v>
          </cell>
        </row>
        <row r="2391">
          <cell r="C2391" t="str">
            <v>Shrewsbury</v>
          </cell>
          <cell r="D2391">
            <v>2010</v>
          </cell>
          <cell r="E2391">
            <v>0</v>
          </cell>
          <cell r="F2391">
            <v>0</v>
          </cell>
          <cell r="G2391" t="str">
            <v>N/A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/>
          <cell r="M2391">
            <v>0</v>
          </cell>
          <cell r="N2391" t="str">
            <v>N/A</v>
          </cell>
          <cell r="O2391" t="str">
            <v/>
          </cell>
          <cell r="P2391"/>
          <cell r="Q2391">
            <v>0</v>
          </cell>
        </row>
        <row r="2392">
          <cell r="C2392" t="str">
            <v>Shutesbury</v>
          </cell>
          <cell r="D2392">
            <v>2010</v>
          </cell>
          <cell r="E2392">
            <v>1.5</v>
          </cell>
          <cell r="F2392">
            <v>1.5</v>
          </cell>
          <cell r="G2392" t="str">
            <v>Yes</v>
          </cell>
          <cell r="H2392">
            <v>34317</v>
          </cell>
          <cell r="I2392">
            <v>653</v>
          </cell>
          <cell r="J2392">
            <v>0</v>
          </cell>
          <cell r="K2392">
            <v>33664</v>
          </cell>
          <cell r="L2392"/>
          <cell r="M2392">
            <v>33664</v>
          </cell>
          <cell r="N2392" t="str">
            <v>FORM SUBMIT</v>
          </cell>
          <cell r="O2392">
            <v>40428</v>
          </cell>
          <cell r="P2392"/>
          <cell r="Q2392">
            <v>33664</v>
          </cell>
        </row>
        <row r="2393">
          <cell r="C2393" t="str">
            <v>Somerset</v>
          </cell>
          <cell r="D2393">
            <v>2010</v>
          </cell>
          <cell r="E2393">
            <v>0</v>
          </cell>
          <cell r="F2393">
            <v>0</v>
          </cell>
          <cell r="G2393" t="str">
            <v>N/A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/>
          <cell r="M2393">
            <v>0</v>
          </cell>
          <cell r="N2393" t="str">
            <v>N/A</v>
          </cell>
          <cell r="O2393" t="str">
            <v/>
          </cell>
          <cell r="P2393"/>
          <cell r="Q2393">
            <v>0</v>
          </cell>
        </row>
        <row r="2394">
          <cell r="C2394" t="str">
            <v>Somerville</v>
          </cell>
          <cell r="D2394">
            <v>2010</v>
          </cell>
          <cell r="E2394">
            <v>0</v>
          </cell>
          <cell r="F2394">
            <v>0</v>
          </cell>
          <cell r="G2394" t="str">
            <v>N/A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/>
          <cell r="M2394">
            <v>0</v>
          </cell>
          <cell r="N2394" t="str">
            <v>N/A</v>
          </cell>
          <cell r="O2394" t="str">
            <v/>
          </cell>
          <cell r="P2394"/>
          <cell r="Q2394">
            <v>0</v>
          </cell>
        </row>
        <row r="2395">
          <cell r="C2395" t="str">
            <v>South Hadley</v>
          </cell>
          <cell r="D2395">
            <v>2010</v>
          </cell>
          <cell r="E2395">
            <v>0</v>
          </cell>
          <cell r="F2395">
            <v>0</v>
          </cell>
          <cell r="G2395" t="str">
            <v>N/A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/>
          <cell r="M2395">
            <v>0</v>
          </cell>
          <cell r="N2395" t="str">
            <v>N/A</v>
          </cell>
          <cell r="O2395" t="str">
            <v/>
          </cell>
          <cell r="P2395"/>
          <cell r="Q2395">
            <v>0</v>
          </cell>
        </row>
        <row r="2396">
          <cell r="C2396" t="str">
            <v>Southampton</v>
          </cell>
          <cell r="D2396">
            <v>2010</v>
          </cell>
          <cell r="E2396">
            <v>3</v>
          </cell>
          <cell r="F2396">
            <v>3</v>
          </cell>
          <cell r="G2396" t="str">
            <v>Yes</v>
          </cell>
          <cell r="H2396">
            <v>154925.91</v>
          </cell>
          <cell r="I2396">
            <v>1369.23</v>
          </cell>
          <cell r="J2396">
            <v>14.22</v>
          </cell>
          <cell r="K2396">
            <v>153542.46</v>
          </cell>
          <cell r="L2396"/>
          <cell r="M2396">
            <v>153542.46</v>
          </cell>
          <cell r="N2396" t="str">
            <v>FORM SUBMIT</v>
          </cell>
          <cell r="O2396">
            <v>40429</v>
          </cell>
          <cell r="P2396"/>
          <cell r="Q2396">
            <v>153556.68</v>
          </cell>
        </row>
        <row r="2397">
          <cell r="C2397" t="str">
            <v>Southborough</v>
          </cell>
          <cell r="D2397">
            <v>2010</v>
          </cell>
          <cell r="E2397">
            <v>1</v>
          </cell>
          <cell r="F2397">
            <v>1</v>
          </cell>
          <cell r="G2397" t="str">
            <v>Yes</v>
          </cell>
          <cell r="H2397">
            <v>249788.75</v>
          </cell>
          <cell r="I2397">
            <v>1836.59</v>
          </cell>
          <cell r="J2397">
            <v>345.6</v>
          </cell>
          <cell r="K2397">
            <v>247606.56</v>
          </cell>
          <cell r="L2397"/>
          <cell r="M2397">
            <v>247606.56</v>
          </cell>
          <cell r="N2397" t="str">
            <v>FORM SUBMIT</v>
          </cell>
          <cell r="O2397">
            <v>40408</v>
          </cell>
          <cell r="P2397"/>
          <cell r="Q2397">
            <v>247952.16</v>
          </cell>
        </row>
        <row r="2398">
          <cell r="C2398" t="str">
            <v>Southbridge</v>
          </cell>
          <cell r="D2398">
            <v>2010</v>
          </cell>
          <cell r="E2398">
            <v>0</v>
          </cell>
          <cell r="F2398">
            <v>0</v>
          </cell>
          <cell r="G2398" t="str">
            <v>N/A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/>
          <cell r="M2398">
            <v>0</v>
          </cell>
          <cell r="N2398" t="str">
            <v>N/A</v>
          </cell>
          <cell r="O2398" t="str">
            <v/>
          </cell>
          <cell r="P2398"/>
          <cell r="Q2398">
            <v>0</v>
          </cell>
        </row>
        <row r="2399">
          <cell r="C2399" t="str">
            <v>Southwick</v>
          </cell>
          <cell r="D2399">
            <v>2010</v>
          </cell>
          <cell r="E2399">
            <v>3</v>
          </cell>
          <cell r="F2399">
            <v>3</v>
          </cell>
          <cell r="G2399" t="str">
            <v>Yes</v>
          </cell>
          <cell r="H2399">
            <v>245324.05</v>
          </cell>
          <cell r="I2399">
            <v>3248.25</v>
          </cell>
          <cell r="J2399">
            <v>3153.95</v>
          </cell>
          <cell r="K2399">
            <v>238921.84999999998</v>
          </cell>
          <cell r="L2399"/>
          <cell r="M2399">
            <v>238921.84999999998</v>
          </cell>
          <cell r="N2399" t="str">
            <v>FORM SUBMIT</v>
          </cell>
          <cell r="O2399">
            <v>40409</v>
          </cell>
          <cell r="P2399"/>
          <cell r="Q2399">
            <v>242075.8</v>
          </cell>
        </row>
        <row r="2400">
          <cell r="C2400" t="str">
            <v>Spencer</v>
          </cell>
          <cell r="D2400">
            <v>2010</v>
          </cell>
          <cell r="E2400">
            <v>0</v>
          </cell>
          <cell r="F2400">
            <v>0</v>
          </cell>
          <cell r="G2400" t="str">
            <v>N/A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/>
          <cell r="M2400">
            <v>0</v>
          </cell>
          <cell r="N2400" t="str">
            <v>N/A</v>
          </cell>
          <cell r="O2400" t="str">
            <v/>
          </cell>
          <cell r="P2400"/>
          <cell r="Q2400">
            <v>0</v>
          </cell>
        </row>
        <row r="2401">
          <cell r="C2401" t="str">
            <v>Springfield</v>
          </cell>
          <cell r="D2401">
            <v>2010</v>
          </cell>
          <cell r="E2401">
            <v>0</v>
          </cell>
          <cell r="F2401">
            <v>0</v>
          </cell>
          <cell r="G2401" t="str">
            <v>N/A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/>
          <cell r="M2401">
            <v>0</v>
          </cell>
          <cell r="N2401" t="str">
            <v>N/A</v>
          </cell>
          <cell r="O2401" t="str">
            <v/>
          </cell>
          <cell r="P2401"/>
          <cell r="Q2401">
            <v>0</v>
          </cell>
        </row>
        <row r="2402">
          <cell r="C2402" t="str">
            <v>Sterling</v>
          </cell>
          <cell r="D2402">
            <v>2010</v>
          </cell>
          <cell r="E2402">
            <v>0</v>
          </cell>
          <cell r="F2402">
            <v>0</v>
          </cell>
          <cell r="G2402" t="str">
            <v>N/A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/>
          <cell r="M2402">
            <v>0</v>
          </cell>
          <cell r="N2402" t="str">
            <v>N/A</v>
          </cell>
          <cell r="O2402" t="str">
            <v/>
          </cell>
          <cell r="P2402"/>
          <cell r="Q2402">
            <v>0</v>
          </cell>
        </row>
        <row r="2403">
          <cell r="C2403" t="str">
            <v>Stockbridge</v>
          </cell>
          <cell r="D2403">
            <v>2010</v>
          </cell>
          <cell r="E2403">
            <v>3</v>
          </cell>
          <cell r="F2403">
            <v>3</v>
          </cell>
          <cell r="G2403" t="str">
            <v>Yes</v>
          </cell>
          <cell r="H2403">
            <v>141135.04999999999</v>
          </cell>
          <cell r="I2403">
            <v>1992.18</v>
          </cell>
          <cell r="J2403">
            <v>454.52</v>
          </cell>
          <cell r="K2403">
            <v>138688.35</v>
          </cell>
          <cell r="L2403"/>
          <cell r="M2403">
            <v>138688.35</v>
          </cell>
          <cell r="N2403" t="str">
            <v>FORM SUBMIT</v>
          </cell>
          <cell r="O2403">
            <v>40414</v>
          </cell>
          <cell r="P2403"/>
          <cell r="Q2403">
            <v>139142.87</v>
          </cell>
        </row>
        <row r="2404">
          <cell r="C2404" t="str">
            <v>Stoneham</v>
          </cell>
          <cell r="D2404">
            <v>2010</v>
          </cell>
          <cell r="E2404">
            <v>0</v>
          </cell>
          <cell r="F2404">
            <v>0</v>
          </cell>
          <cell r="G2404" t="str">
            <v>N/A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/>
          <cell r="M2404">
            <v>0</v>
          </cell>
          <cell r="N2404" t="str">
            <v>N/A</v>
          </cell>
          <cell r="O2404" t="str">
            <v/>
          </cell>
          <cell r="P2404"/>
          <cell r="Q2404">
            <v>0</v>
          </cell>
        </row>
        <row r="2405">
          <cell r="C2405" t="str">
            <v>Stoughton</v>
          </cell>
          <cell r="D2405">
            <v>2010</v>
          </cell>
          <cell r="E2405">
            <v>1.5</v>
          </cell>
          <cell r="F2405">
            <v>1.5</v>
          </cell>
          <cell r="G2405" t="str">
            <v>Yes</v>
          </cell>
          <cell r="H2405">
            <v>510620.68</v>
          </cell>
          <cell r="I2405">
            <v>4016.72</v>
          </cell>
          <cell r="J2405">
            <v>156.30000000000001</v>
          </cell>
          <cell r="K2405">
            <v>506447.66000000003</v>
          </cell>
          <cell r="L2405"/>
          <cell r="M2405">
            <v>506447.66000000003</v>
          </cell>
          <cell r="N2405" t="str">
            <v>FORM SUBMIT</v>
          </cell>
          <cell r="O2405">
            <v>40435</v>
          </cell>
          <cell r="P2405"/>
          <cell r="Q2405">
            <v>506603.96</v>
          </cell>
        </row>
        <row r="2406">
          <cell r="C2406" t="str">
            <v>Stow</v>
          </cell>
          <cell r="D2406">
            <v>2010</v>
          </cell>
          <cell r="E2406">
            <v>3</v>
          </cell>
          <cell r="F2406">
            <v>3</v>
          </cell>
          <cell r="G2406" t="str">
            <v>Yes</v>
          </cell>
          <cell r="H2406">
            <v>451832.28</v>
          </cell>
          <cell r="I2406">
            <v>9308.1299999999992</v>
          </cell>
          <cell r="J2406">
            <v>403.38</v>
          </cell>
          <cell r="K2406">
            <v>442120.77</v>
          </cell>
          <cell r="L2406"/>
          <cell r="M2406">
            <v>442120.77</v>
          </cell>
          <cell r="N2406" t="str">
            <v>FORM SUBMIT</v>
          </cell>
          <cell r="O2406">
            <v>40387</v>
          </cell>
          <cell r="P2406"/>
          <cell r="Q2406">
            <v>442524.15</v>
          </cell>
        </row>
        <row r="2407">
          <cell r="C2407" t="str">
            <v>Sturbridge</v>
          </cell>
          <cell r="D2407">
            <v>2010</v>
          </cell>
          <cell r="E2407">
            <v>3</v>
          </cell>
          <cell r="F2407">
            <v>3</v>
          </cell>
          <cell r="G2407" t="str">
            <v>Yes</v>
          </cell>
          <cell r="H2407">
            <v>340014.11</v>
          </cell>
          <cell r="I2407">
            <v>5161.5600000000004</v>
          </cell>
          <cell r="J2407">
            <v>0</v>
          </cell>
          <cell r="K2407">
            <v>334852.55</v>
          </cell>
          <cell r="L2407"/>
          <cell r="M2407">
            <v>334852.55</v>
          </cell>
          <cell r="N2407" t="str">
            <v>FORM SUBMIT</v>
          </cell>
          <cell r="O2407">
            <v>40430</v>
          </cell>
          <cell r="P2407"/>
          <cell r="Q2407">
            <v>334852.55</v>
          </cell>
        </row>
        <row r="2408">
          <cell r="C2408" t="str">
            <v>Sudbury</v>
          </cell>
          <cell r="D2408">
            <v>2010</v>
          </cell>
          <cell r="E2408">
            <v>3</v>
          </cell>
          <cell r="F2408">
            <v>3</v>
          </cell>
          <cell r="G2408" t="str">
            <v>Yes</v>
          </cell>
          <cell r="H2408">
            <v>1509939.41</v>
          </cell>
          <cell r="I2408">
            <v>38334.32</v>
          </cell>
          <cell r="J2408">
            <v>580.37</v>
          </cell>
          <cell r="K2408">
            <v>1471024.7199999997</v>
          </cell>
          <cell r="L2408"/>
          <cell r="M2408">
            <v>1471024.7199999997</v>
          </cell>
          <cell r="N2408" t="str">
            <v>FORM SUBMIT</v>
          </cell>
          <cell r="O2408">
            <v>40406</v>
          </cell>
          <cell r="P2408"/>
          <cell r="Q2408">
            <v>1471605.0899999999</v>
          </cell>
        </row>
        <row r="2409">
          <cell r="C2409" t="str">
            <v>Sunderland</v>
          </cell>
          <cell r="D2409">
            <v>2010</v>
          </cell>
          <cell r="E2409">
            <v>0</v>
          </cell>
          <cell r="F2409">
            <v>0</v>
          </cell>
          <cell r="G2409" t="str">
            <v>N/A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/>
          <cell r="M2409">
            <v>0</v>
          </cell>
          <cell r="N2409" t="str">
            <v>N/A</v>
          </cell>
          <cell r="O2409" t="str">
            <v/>
          </cell>
          <cell r="P2409"/>
          <cell r="Q2409">
            <v>0</v>
          </cell>
        </row>
        <row r="2410">
          <cell r="C2410" t="str">
            <v>Sutton</v>
          </cell>
          <cell r="D2410">
            <v>2010</v>
          </cell>
          <cell r="E2410">
            <v>0</v>
          </cell>
          <cell r="F2410">
            <v>0</v>
          </cell>
          <cell r="G2410" t="str">
            <v>N/A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/>
          <cell r="M2410">
            <v>0</v>
          </cell>
          <cell r="N2410" t="str">
            <v>N/A</v>
          </cell>
          <cell r="O2410" t="str">
            <v/>
          </cell>
          <cell r="P2410"/>
          <cell r="Q2410">
            <v>0</v>
          </cell>
        </row>
        <row r="2411">
          <cell r="C2411" t="str">
            <v>Swampscott</v>
          </cell>
          <cell r="D2411">
            <v>2010</v>
          </cell>
          <cell r="E2411">
            <v>0</v>
          </cell>
          <cell r="F2411">
            <v>0</v>
          </cell>
          <cell r="G2411" t="str">
            <v>N/A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/>
          <cell r="M2411">
            <v>0</v>
          </cell>
          <cell r="N2411" t="str">
            <v>N/A</v>
          </cell>
          <cell r="O2411" t="str">
            <v/>
          </cell>
          <cell r="P2411"/>
          <cell r="Q2411">
            <v>0</v>
          </cell>
        </row>
        <row r="2412">
          <cell r="C2412" t="str">
            <v>Swansea</v>
          </cell>
          <cell r="D2412">
            <v>2010</v>
          </cell>
          <cell r="E2412">
            <v>1.5</v>
          </cell>
          <cell r="F2412">
            <v>1.5</v>
          </cell>
          <cell r="G2412" t="str">
            <v>Yes</v>
          </cell>
          <cell r="H2412">
            <v>233623.28</v>
          </cell>
          <cell r="I2412">
            <v>6325.7</v>
          </cell>
          <cell r="J2412">
            <v>0</v>
          </cell>
          <cell r="K2412">
            <v>227297.58</v>
          </cell>
          <cell r="L2412"/>
          <cell r="M2412">
            <v>227297.58</v>
          </cell>
          <cell r="N2412" t="str">
            <v>FORM SUBMIT</v>
          </cell>
          <cell r="O2412">
            <v>40406</v>
          </cell>
          <cell r="P2412"/>
          <cell r="Q2412">
            <v>227297.58</v>
          </cell>
        </row>
        <row r="2413">
          <cell r="C2413" t="str">
            <v>Taunton</v>
          </cell>
          <cell r="D2413">
            <v>2010</v>
          </cell>
          <cell r="E2413">
            <v>0</v>
          </cell>
          <cell r="F2413">
            <v>0</v>
          </cell>
          <cell r="G2413" t="str">
            <v>N/A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/>
          <cell r="M2413">
            <v>0</v>
          </cell>
          <cell r="N2413" t="str">
            <v>N/A</v>
          </cell>
          <cell r="O2413" t="str">
            <v/>
          </cell>
          <cell r="P2413"/>
          <cell r="Q2413">
            <v>0</v>
          </cell>
        </row>
        <row r="2414">
          <cell r="C2414" t="str">
            <v>Templeton</v>
          </cell>
          <cell r="D2414">
            <v>2010</v>
          </cell>
          <cell r="E2414">
            <v>3</v>
          </cell>
          <cell r="F2414">
            <v>3</v>
          </cell>
          <cell r="G2414" t="str">
            <v>Yes</v>
          </cell>
          <cell r="H2414">
            <v>107561.94</v>
          </cell>
          <cell r="I2414">
            <v>4824.59</v>
          </cell>
          <cell r="J2414">
            <v>5474.25</v>
          </cell>
          <cell r="K2414">
            <v>97263.1</v>
          </cell>
          <cell r="L2414"/>
          <cell r="M2414">
            <v>97263.1</v>
          </cell>
          <cell r="N2414" t="str">
            <v>FORM SUBMIT</v>
          </cell>
          <cell r="O2414">
            <v>40420</v>
          </cell>
          <cell r="P2414"/>
          <cell r="Q2414">
            <v>102737.35</v>
          </cell>
        </row>
        <row r="2415">
          <cell r="C2415" t="str">
            <v>Tewksbury</v>
          </cell>
          <cell r="D2415">
            <v>2010</v>
          </cell>
          <cell r="E2415">
            <v>1.5</v>
          </cell>
          <cell r="F2415">
            <v>1.5</v>
          </cell>
          <cell r="G2415" t="str">
            <v>Yes</v>
          </cell>
          <cell r="H2415">
            <v>568939.86</v>
          </cell>
          <cell r="I2415">
            <v>4574.13</v>
          </cell>
          <cell r="J2415">
            <v>0</v>
          </cell>
          <cell r="K2415">
            <v>564365.73</v>
          </cell>
          <cell r="L2415"/>
          <cell r="M2415">
            <v>564365.73</v>
          </cell>
          <cell r="N2415" t="str">
            <v>FORM SUBMIT</v>
          </cell>
          <cell r="O2415">
            <v>40408</v>
          </cell>
          <cell r="P2415"/>
          <cell r="Q2415">
            <v>564365.73</v>
          </cell>
        </row>
        <row r="2416">
          <cell r="C2416" t="str">
            <v>Tisbury</v>
          </cell>
          <cell r="D2416">
            <v>2010</v>
          </cell>
          <cell r="E2416">
            <v>3</v>
          </cell>
          <cell r="F2416">
            <v>3</v>
          </cell>
          <cell r="G2416" t="str">
            <v>Yes</v>
          </cell>
          <cell r="H2416">
            <v>383271.59</v>
          </cell>
          <cell r="I2416">
            <v>3516.94</v>
          </cell>
          <cell r="J2416">
            <v>72.3</v>
          </cell>
          <cell r="K2416">
            <v>379682.35000000003</v>
          </cell>
          <cell r="L2416"/>
          <cell r="M2416">
            <v>379682.35000000003</v>
          </cell>
          <cell r="N2416" t="str">
            <v>FORM SUBMIT</v>
          </cell>
          <cell r="O2416">
            <v>40435</v>
          </cell>
          <cell r="P2416"/>
          <cell r="Q2416">
            <v>379754.65</v>
          </cell>
        </row>
        <row r="2417">
          <cell r="C2417" t="str">
            <v>Tolland</v>
          </cell>
          <cell r="D2417">
            <v>2010</v>
          </cell>
          <cell r="E2417">
            <v>0</v>
          </cell>
          <cell r="F2417">
            <v>0</v>
          </cell>
          <cell r="G2417" t="str">
            <v>N/A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/>
          <cell r="M2417">
            <v>0</v>
          </cell>
          <cell r="N2417" t="str">
            <v>N/A</v>
          </cell>
          <cell r="O2417" t="str">
            <v/>
          </cell>
          <cell r="P2417"/>
          <cell r="Q2417">
            <v>0</v>
          </cell>
        </row>
        <row r="2418">
          <cell r="C2418" t="str">
            <v>Topsfield</v>
          </cell>
          <cell r="D2418">
            <v>2010</v>
          </cell>
          <cell r="E2418">
            <v>0</v>
          </cell>
          <cell r="F2418">
            <v>0</v>
          </cell>
          <cell r="G2418" t="str">
            <v>N/A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/>
          <cell r="M2418">
            <v>0</v>
          </cell>
          <cell r="N2418" t="str">
            <v>N/A</v>
          </cell>
          <cell r="O2418" t="str">
            <v/>
          </cell>
          <cell r="P2418"/>
          <cell r="Q2418">
            <v>0</v>
          </cell>
        </row>
        <row r="2419">
          <cell r="C2419" t="str">
            <v>Townsend</v>
          </cell>
          <cell r="D2419">
            <v>2010</v>
          </cell>
          <cell r="E2419">
            <v>0</v>
          </cell>
          <cell r="F2419">
            <v>0</v>
          </cell>
          <cell r="G2419" t="str">
            <v>N/A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/>
          <cell r="M2419">
            <v>0</v>
          </cell>
          <cell r="N2419" t="str">
            <v>N/A</v>
          </cell>
          <cell r="O2419" t="str">
            <v/>
          </cell>
          <cell r="P2419"/>
          <cell r="Q2419">
            <v>0</v>
          </cell>
        </row>
        <row r="2420">
          <cell r="C2420" t="str">
            <v>Truro</v>
          </cell>
          <cell r="D2420">
            <v>2010</v>
          </cell>
          <cell r="E2420">
            <v>3</v>
          </cell>
          <cell r="F2420">
            <v>3</v>
          </cell>
          <cell r="G2420" t="str">
            <v>Yes</v>
          </cell>
          <cell r="H2420">
            <v>342983.89</v>
          </cell>
          <cell r="I2420">
            <v>1149.22</v>
          </cell>
          <cell r="J2420">
            <v>138.4</v>
          </cell>
          <cell r="K2420">
            <v>341696.27</v>
          </cell>
          <cell r="L2420"/>
          <cell r="M2420">
            <v>341696.27</v>
          </cell>
          <cell r="N2420" t="str">
            <v>FORM SUBMIT</v>
          </cell>
          <cell r="O2420">
            <v>40407</v>
          </cell>
          <cell r="P2420"/>
          <cell r="Q2420">
            <v>341834.67000000004</v>
          </cell>
        </row>
        <row r="2421">
          <cell r="C2421" t="str">
            <v>Tyngsborough</v>
          </cell>
          <cell r="D2421">
            <v>2010</v>
          </cell>
          <cell r="E2421">
            <v>3</v>
          </cell>
          <cell r="F2421">
            <v>3</v>
          </cell>
          <cell r="G2421" t="str">
            <v>Yes</v>
          </cell>
          <cell r="H2421">
            <v>396998</v>
          </cell>
          <cell r="I2421">
            <v>5399</v>
          </cell>
          <cell r="J2421">
            <v>1677</v>
          </cell>
          <cell r="K2421">
            <v>389922</v>
          </cell>
          <cell r="L2421"/>
          <cell r="M2421">
            <v>389922</v>
          </cell>
          <cell r="N2421" t="str">
            <v>FORM SUBMIT</v>
          </cell>
          <cell r="O2421">
            <v>40429</v>
          </cell>
          <cell r="P2421"/>
          <cell r="Q2421">
            <v>391599</v>
          </cell>
        </row>
        <row r="2422">
          <cell r="C2422" t="str">
            <v>Tyringham</v>
          </cell>
          <cell r="D2422">
            <v>2010</v>
          </cell>
          <cell r="E2422">
            <v>0</v>
          </cell>
          <cell r="F2422">
            <v>0</v>
          </cell>
          <cell r="G2422" t="str">
            <v>N/A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/>
          <cell r="M2422">
            <v>0</v>
          </cell>
          <cell r="N2422" t="str">
            <v>N/A</v>
          </cell>
          <cell r="O2422" t="str">
            <v/>
          </cell>
          <cell r="P2422"/>
          <cell r="Q2422">
            <v>0</v>
          </cell>
        </row>
        <row r="2423">
          <cell r="C2423" t="str">
            <v>Upton</v>
          </cell>
          <cell r="D2423">
            <v>2010</v>
          </cell>
          <cell r="E2423">
            <v>3</v>
          </cell>
          <cell r="F2423">
            <v>3</v>
          </cell>
          <cell r="G2423" t="str">
            <v>Yes</v>
          </cell>
          <cell r="H2423">
            <v>289776.11</v>
          </cell>
          <cell r="I2423">
            <v>2650.03</v>
          </cell>
          <cell r="J2423">
            <v>0</v>
          </cell>
          <cell r="K2423">
            <v>287126.07999999996</v>
          </cell>
          <cell r="L2423"/>
          <cell r="M2423">
            <v>287126.07999999996</v>
          </cell>
          <cell r="N2423" t="str">
            <v>FORM SUBMIT</v>
          </cell>
          <cell r="O2423">
            <v>40435</v>
          </cell>
          <cell r="P2423"/>
          <cell r="Q2423">
            <v>287126.07999999996</v>
          </cell>
        </row>
        <row r="2424">
          <cell r="C2424" t="str">
            <v>Uxbridge</v>
          </cell>
          <cell r="D2424">
            <v>2010</v>
          </cell>
          <cell r="E2424">
            <v>0</v>
          </cell>
          <cell r="F2424">
            <v>0</v>
          </cell>
          <cell r="G2424" t="str">
            <v>N/A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/>
          <cell r="M2424">
            <v>0</v>
          </cell>
          <cell r="N2424" t="str">
            <v>N/A</v>
          </cell>
          <cell r="O2424" t="str">
            <v/>
          </cell>
          <cell r="P2424"/>
          <cell r="Q2424">
            <v>0</v>
          </cell>
        </row>
        <row r="2425">
          <cell r="C2425" t="str">
            <v>Wakefield</v>
          </cell>
          <cell r="D2425">
            <v>2010</v>
          </cell>
          <cell r="E2425">
            <v>0</v>
          </cell>
          <cell r="F2425">
            <v>0</v>
          </cell>
          <cell r="G2425" t="str">
            <v>N/A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/>
          <cell r="M2425">
            <v>0</v>
          </cell>
          <cell r="N2425" t="str">
            <v>N/A</v>
          </cell>
          <cell r="O2425" t="str">
            <v/>
          </cell>
          <cell r="P2425"/>
          <cell r="Q2425">
            <v>0</v>
          </cell>
        </row>
        <row r="2426">
          <cell r="C2426" t="str">
            <v>Wales</v>
          </cell>
          <cell r="D2426">
            <v>2010</v>
          </cell>
          <cell r="E2426">
            <v>0</v>
          </cell>
          <cell r="F2426">
            <v>0</v>
          </cell>
          <cell r="G2426" t="str">
            <v>N/A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/>
          <cell r="M2426">
            <v>0</v>
          </cell>
          <cell r="N2426" t="str">
            <v>N/A</v>
          </cell>
          <cell r="O2426" t="str">
            <v/>
          </cell>
          <cell r="P2426"/>
          <cell r="Q2426">
            <v>0</v>
          </cell>
        </row>
        <row r="2427">
          <cell r="C2427" t="str">
            <v>Walpole</v>
          </cell>
          <cell r="D2427">
            <v>2010</v>
          </cell>
          <cell r="E2427">
            <v>0</v>
          </cell>
          <cell r="F2427">
            <v>0</v>
          </cell>
          <cell r="G2427" t="str">
            <v>N/A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/>
          <cell r="M2427">
            <v>0</v>
          </cell>
          <cell r="N2427" t="str">
            <v>N/A</v>
          </cell>
          <cell r="O2427" t="str">
            <v/>
          </cell>
          <cell r="P2427"/>
          <cell r="Q2427">
            <v>0</v>
          </cell>
        </row>
        <row r="2428">
          <cell r="C2428" t="str">
            <v>Waltham</v>
          </cell>
          <cell r="D2428">
            <v>2010</v>
          </cell>
          <cell r="E2428">
            <v>2</v>
          </cell>
          <cell r="F2428">
            <v>2</v>
          </cell>
          <cell r="G2428" t="str">
            <v>Yes</v>
          </cell>
          <cell r="H2428">
            <v>2293897.86</v>
          </cell>
          <cell r="I2428">
            <v>39682.15</v>
          </cell>
          <cell r="J2428">
            <v>32185.29</v>
          </cell>
          <cell r="K2428">
            <v>2222030.42</v>
          </cell>
          <cell r="L2428"/>
          <cell r="M2428">
            <v>2222030.42</v>
          </cell>
          <cell r="N2428" t="str">
            <v>FORM SUBMIT</v>
          </cell>
          <cell r="O2428">
            <v>40409</v>
          </cell>
          <cell r="P2428"/>
          <cell r="Q2428">
            <v>2254215.71</v>
          </cell>
        </row>
        <row r="2429">
          <cell r="C2429" t="str">
            <v>Ware</v>
          </cell>
          <cell r="D2429">
            <v>2010</v>
          </cell>
          <cell r="E2429">
            <v>0</v>
          </cell>
          <cell r="F2429">
            <v>0</v>
          </cell>
          <cell r="G2429" t="str">
            <v>N/A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/>
          <cell r="M2429">
            <v>0</v>
          </cell>
          <cell r="N2429" t="str">
            <v>N/A</v>
          </cell>
          <cell r="O2429" t="str">
            <v/>
          </cell>
          <cell r="P2429"/>
          <cell r="Q2429">
            <v>0</v>
          </cell>
        </row>
        <row r="2430">
          <cell r="C2430" t="str">
            <v>Wareham</v>
          </cell>
          <cell r="D2430">
            <v>2010</v>
          </cell>
          <cell r="E2430">
            <v>3</v>
          </cell>
          <cell r="F2430">
            <v>3</v>
          </cell>
          <cell r="G2430" t="str">
            <v>Yes</v>
          </cell>
          <cell r="H2430">
            <v>595808.35</v>
          </cell>
          <cell r="I2430">
            <v>6957.98</v>
          </cell>
          <cell r="J2430">
            <v>1046.51</v>
          </cell>
          <cell r="K2430">
            <v>587803.86</v>
          </cell>
          <cell r="L2430"/>
          <cell r="M2430">
            <v>587803.86</v>
          </cell>
          <cell r="N2430" t="str">
            <v>FORM SUBMIT</v>
          </cell>
          <cell r="O2430">
            <v>40429</v>
          </cell>
          <cell r="P2430"/>
          <cell r="Q2430">
            <v>588850.37</v>
          </cell>
        </row>
        <row r="2431">
          <cell r="C2431" t="str">
            <v>Warren</v>
          </cell>
          <cell r="D2431">
            <v>2010</v>
          </cell>
          <cell r="E2431">
            <v>0</v>
          </cell>
          <cell r="F2431">
            <v>0</v>
          </cell>
          <cell r="G2431" t="str">
            <v>N/A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/>
          <cell r="M2431">
            <v>0</v>
          </cell>
          <cell r="N2431" t="str">
            <v>N/A</v>
          </cell>
          <cell r="O2431" t="str">
            <v/>
          </cell>
          <cell r="P2431"/>
          <cell r="Q2431">
            <v>0</v>
          </cell>
        </row>
        <row r="2432">
          <cell r="C2432" t="str">
            <v>Warwick</v>
          </cell>
          <cell r="D2432">
            <v>2010</v>
          </cell>
          <cell r="E2432">
            <v>0</v>
          </cell>
          <cell r="F2432">
            <v>0</v>
          </cell>
          <cell r="G2432" t="str">
            <v>N/A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/>
          <cell r="M2432">
            <v>0</v>
          </cell>
          <cell r="N2432" t="str">
            <v>N/A</v>
          </cell>
          <cell r="O2432" t="str">
            <v/>
          </cell>
          <cell r="P2432"/>
          <cell r="Q2432">
            <v>0</v>
          </cell>
        </row>
        <row r="2433">
          <cell r="C2433" t="str">
            <v>Washington</v>
          </cell>
          <cell r="D2433">
            <v>2010</v>
          </cell>
          <cell r="E2433">
            <v>0</v>
          </cell>
          <cell r="F2433">
            <v>0</v>
          </cell>
          <cell r="G2433" t="str">
            <v>N/A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/>
          <cell r="M2433">
            <v>0</v>
          </cell>
          <cell r="N2433" t="str">
            <v>N/A</v>
          </cell>
          <cell r="O2433" t="str">
            <v/>
          </cell>
          <cell r="P2433"/>
          <cell r="Q2433">
            <v>0</v>
          </cell>
        </row>
        <row r="2434">
          <cell r="C2434" t="str">
            <v>Watertown</v>
          </cell>
          <cell r="D2434">
            <v>2010</v>
          </cell>
          <cell r="E2434">
            <v>0</v>
          </cell>
          <cell r="F2434">
            <v>0</v>
          </cell>
          <cell r="G2434" t="str">
            <v>N/A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/>
          <cell r="M2434">
            <v>0</v>
          </cell>
          <cell r="N2434" t="str">
            <v>N/A</v>
          </cell>
          <cell r="O2434" t="str">
            <v/>
          </cell>
          <cell r="P2434"/>
          <cell r="Q2434">
            <v>0</v>
          </cell>
        </row>
        <row r="2435">
          <cell r="C2435" t="str">
            <v>Wayland</v>
          </cell>
          <cell r="D2435">
            <v>2010</v>
          </cell>
          <cell r="E2435">
            <v>1.5</v>
          </cell>
          <cell r="F2435">
            <v>1.5</v>
          </cell>
          <cell r="G2435" t="str">
            <v>Yes</v>
          </cell>
          <cell r="H2435">
            <v>669628.09</v>
          </cell>
          <cell r="I2435">
            <v>7795.9</v>
          </cell>
          <cell r="J2435">
            <v>3407.49</v>
          </cell>
          <cell r="K2435">
            <v>658424.69999999995</v>
          </cell>
          <cell r="L2435"/>
          <cell r="M2435">
            <v>658424.69999999995</v>
          </cell>
          <cell r="N2435" t="str">
            <v>FORM SUBMIT</v>
          </cell>
          <cell r="O2435">
            <v>40423</v>
          </cell>
          <cell r="P2435"/>
          <cell r="Q2435">
            <v>661832.18999999994</v>
          </cell>
        </row>
        <row r="2436">
          <cell r="C2436" t="str">
            <v>Webster</v>
          </cell>
          <cell r="D2436">
            <v>2010</v>
          </cell>
          <cell r="E2436">
            <v>0</v>
          </cell>
          <cell r="F2436">
            <v>0</v>
          </cell>
          <cell r="G2436" t="str">
            <v>N/A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/>
          <cell r="M2436">
            <v>0</v>
          </cell>
          <cell r="N2436" t="str">
            <v>N/A</v>
          </cell>
          <cell r="O2436" t="str">
            <v/>
          </cell>
          <cell r="P2436"/>
          <cell r="Q2436">
            <v>0</v>
          </cell>
        </row>
        <row r="2437">
          <cell r="C2437" t="str">
            <v>Wellesley</v>
          </cell>
          <cell r="D2437">
            <v>2010</v>
          </cell>
          <cell r="E2437">
            <v>1</v>
          </cell>
          <cell r="F2437">
            <v>1</v>
          </cell>
          <cell r="G2437" t="str">
            <v>Yes</v>
          </cell>
          <cell r="H2437">
            <v>843789.57</v>
          </cell>
          <cell r="I2437">
            <v>5694.45</v>
          </cell>
          <cell r="J2437">
            <v>195.09</v>
          </cell>
          <cell r="K2437">
            <v>837900.03</v>
          </cell>
          <cell r="L2437"/>
          <cell r="M2437">
            <v>837900.03</v>
          </cell>
          <cell r="N2437" t="str">
            <v>FORM SUBMIT</v>
          </cell>
          <cell r="O2437">
            <v>40414</v>
          </cell>
          <cell r="P2437"/>
          <cell r="Q2437">
            <v>838095.12</v>
          </cell>
        </row>
        <row r="2438">
          <cell r="C2438" t="str">
            <v>Wellfleet</v>
          </cell>
          <cell r="D2438">
            <v>2010</v>
          </cell>
          <cell r="E2438">
            <v>3</v>
          </cell>
          <cell r="F2438">
            <v>3</v>
          </cell>
          <cell r="G2438" t="str">
            <v>Yes</v>
          </cell>
          <cell r="H2438">
            <v>395366.79</v>
          </cell>
          <cell r="I2438">
            <v>2269.11</v>
          </cell>
          <cell r="J2438">
            <v>0</v>
          </cell>
          <cell r="K2438">
            <v>393097.68</v>
          </cell>
          <cell r="L2438"/>
          <cell r="M2438">
            <v>393097.68</v>
          </cell>
          <cell r="N2438" t="str">
            <v>FORM SUBMIT</v>
          </cell>
          <cell r="O2438">
            <v>40416</v>
          </cell>
          <cell r="P2438"/>
          <cell r="Q2438">
            <v>393097.68</v>
          </cell>
        </row>
        <row r="2439">
          <cell r="C2439" t="str">
            <v>Wendell</v>
          </cell>
          <cell r="D2439">
            <v>2010</v>
          </cell>
          <cell r="E2439">
            <v>0</v>
          </cell>
          <cell r="F2439">
            <v>0</v>
          </cell>
          <cell r="G2439" t="str">
            <v>N/A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/>
          <cell r="M2439">
            <v>0</v>
          </cell>
          <cell r="N2439" t="str">
            <v>N/A</v>
          </cell>
          <cell r="O2439" t="str">
            <v/>
          </cell>
          <cell r="P2439"/>
          <cell r="Q2439">
            <v>0</v>
          </cell>
        </row>
        <row r="2440">
          <cell r="C2440" t="str">
            <v>Wenham</v>
          </cell>
          <cell r="D2440">
            <v>2010</v>
          </cell>
          <cell r="E2440">
            <v>3</v>
          </cell>
          <cell r="F2440">
            <v>3</v>
          </cell>
          <cell r="G2440" t="str">
            <v>Yes</v>
          </cell>
          <cell r="H2440">
            <v>297389.34999999998</v>
          </cell>
          <cell r="I2440">
            <v>10826</v>
          </cell>
          <cell r="J2440">
            <v>431.86</v>
          </cell>
          <cell r="K2440">
            <v>286131.49</v>
          </cell>
          <cell r="L2440"/>
          <cell r="M2440">
            <v>286131.49</v>
          </cell>
          <cell r="N2440" t="str">
            <v>FORM SUBMIT</v>
          </cell>
          <cell r="O2440">
            <v>40415</v>
          </cell>
          <cell r="P2440"/>
          <cell r="Q2440">
            <v>286563.34999999998</v>
          </cell>
        </row>
        <row r="2441">
          <cell r="C2441" t="str">
            <v>West Boylston</v>
          </cell>
          <cell r="D2441">
            <v>2010</v>
          </cell>
          <cell r="E2441">
            <v>2</v>
          </cell>
          <cell r="F2441">
            <v>2</v>
          </cell>
          <cell r="G2441" t="str">
            <v>Yes</v>
          </cell>
          <cell r="H2441">
            <v>165854.16</v>
          </cell>
          <cell r="I2441">
            <v>2116.41</v>
          </cell>
          <cell r="J2441">
            <v>40.72</v>
          </cell>
          <cell r="K2441">
            <v>163697.03</v>
          </cell>
          <cell r="L2441"/>
          <cell r="M2441">
            <v>163697.03</v>
          </cell>
          <cell r="N2441" t="str">
            <v>FORM SUBMIT</v>
          </cell>
          <cell r="O2441">
            <v>40415</v>
          </cell>
          <cell r="P2441"/>
          <cell r="Q2441">
            <v>163737.75</v>
          </cell>
        </row>
        <row r="2442">
          <cell r="C2442" t="str">
            <v>West Bridgewater</v>
          </cell>
          <cell r="D2442">
            <v>2010</v>
          </cell>
          <cell r="E2442">
            <v>1</v>
          </cell>
          <cell r="F2442">
            <v>1</v>
          </cell>
          <cell r="G2442" t="str">
            <v>Yes</v>
          </cell>
          <cell r="H2442">
            <v>124124.99</v>
          </cell>
          <cell r="I2442">
            <v>1143.5999999999999</v>
          </cell>
          <cell r="J2442">
            <v>0</v>
          </cell>
          <cell r="K2442">
            <v>122981.39</v>
          </cell>
          <cell r="L2442"/>
          <cell r="M2442">
            <v>122981.39</v>
          </cell>
          <cell r="N2442" t="str">
            <v>FORM SUBMIT</v>
          </cell>
          <cell r="O2442">
            <v>40429</v>
          </cell>
          <cell r="P2442"/>
          <cell r="Q2442">
            <v>122981.39</v>
          </cell>
        </row>
        <row r="2443">
          <cell r="C2443" t="str">
            <v>West Brookfield</v>
          </cell>
          <cell r="D2443">
            <v>2010</v>
          </cell>
          <cell r="E2443">
            <v>0</v>
          </cell>
          <cell r="F2443">
            <v>0</v>
          </cell>
          <cell r="G2443" t="str">
            <v>N/A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/>
          <cell r="M2443">
            <v>0</v>
          </cell>
          <cell r="N2443" t="str">
            <v>N/A</v>
          </cell>
          <cell r="O2443" t="str">
            <v/>
          </cell>
          <cell r="P2443"/>
          <cell r="Q2443">
            <v>0</v>
          </cell>
        </row>
        <row r="2444">
          <cell r="C2444" t="str">
            <v>West Newbury</v>
          </cell>
          <cell r="D2444">
            <v>2010</v>
          </cell>
          <cell r="E2444">
            <v>3</v>
          </cell>
          <cell r="F2444">
            <v>3</v>
          </cell>
          <cell r="G2444" t="str">
            <v>Yes</v>
          </cell>
          <cell r="H2444">
            <v>230672.54</v>
          </cell>
          <cell r="I2444">
            <v>2131.39</v>
          </cell>
          <cell r="J2444">
            <v>0</v>
          </cell>
          <cell r="K2444">
            <v>228541.15</v>
          </cell>
          <cell r="L2444"/>
          <cell r="M2444">
            <v>228541.15</v>
          </cell>
          <cell r="N2444" t="str">
            <v>FORM SUBMIT</v>
          </cell>
          <cell r="O2444">
            <v>40413</v>
          </cell>
          <cell r="P2444"/>
          <cell r="Q2444">
            <v>228541.15</v>
          </cell>
        </row>
        <row r="2445">
          <cell r="C2445" t="str">
            <v>West Springfield</v>
          </cell>
          <cell r="D2445">
            <v>2010</v>
          </cell>
          <cell r="E2445">
            <v>1</v>
          </cell>
          <cell r="F2445">
            <v>1</v>
          </cell>
          <cell r="G2445" t="str">
            <v>Yes</v>
          </cell>
          <cell r="H2445">
            <v>294592.89</v>
          </cell>
          <cell r="I2445">
            <v>4234.88</v>
          </cell>
          <cell r="J2445">
            <v>0</v>
          </cell>
          <cell r="K2445">
            <v>290358.01</v>
          </cell>
          <cell r="L2445"/>
          <cell r="M2445">
            <v>290358.01</v>
          </cell>
          <cell r="N2445" t="str">
            <v>FORM SUBMIT</v>
          </cell>
          <cell r="O2445">
            <v>40428</v>
          </cell>
          <cell r="P2445"/>
          <cell r="Q2445">
            <v>290358.01</v>
          </cell>
        </row>
        <row r="2446">
          <cell r="C2446" t="str">
            <v>West Stockbridge</v>
          </cell>
          <cell r="D2446">
            <v>2010</v>
          </cell>
          <cell r="E2446">
            <v>0</v>
          </cell>
          <cell r="F2446">
            <v>0</v>
          </cell>
          <cell r="G2446" t="str">
            <v>N/A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/>
          <cell r="M2446">
            <v>0</v>
          </cell>
          <cell r="N2446" t="str">
            <v>N/A</v>
          </cell>
          <cell r="O2446" t="str">
            <v/>
          </cell>
          <cell r="P2446"/>
          <cell r="Q2446">
            <v>0</v>
          </cell>
        </row>
        <row r="2447">
          <cell r="C2447" t="str">
            <v>West Tisbury</v>
          </cell>
          <cell r="D2447">
            <v>2010</v>
          </cell>
          <cell r="E2447">
            <v>3</v>
          </cell>
          <cell r="F2447">
            <v>3</v>
          </cell>
          <cell r="G2447" t="str">
            <v>Yes</v>
          </cell>
          <cell r="H2447">
            <v>304812.69</v>
          </cell>
          <cell r="I2447">
            <v>1278.69</v>
          </cell>
          <cell r="J2447">
            <v>0</v>
          </cell>
          <cell r="K2447">
            <v>303534</v>
          </cell>
          <cell r="L2447"/>
          <cell r="M2447">
            <v>303534</v>
          </cell>
          <cell r="N2447" t="str">
            <v>FORM SUBMIT</v>
          </cell>
          <cell r="O2447">
            <v>40436</v>
          </cell>
          <cell r="P2447"/>
          <cell r="Q2447">
            <v>303534</v>
          </cell>
        </row>
        <row r="2448">
          <cell r="C2448" t="str">
            <v>Westborough</v>
          </cell>
          <cell r="D2448">
            <v>2010</v>
          </cell>
          <cell r="E2448">
            <v>0</v>
          </cell>
          <cell r="F2448">
            <v>0</v>
          </cell>
          <cell r="G2448" t="str">
            <v>N/A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/>
          <cell r="M2448">
            <v>0</v>
          </cell>
          <cell r="N2448" t="str">
            <v>N/A</v>
          </cell>
          <cell r="O2448" t="str">
            <v/>
          </cell>
          <cell r="P2448"/>
          <cell r="Q2448">
            <v>0</v>
          </cell>
        </row>
        <row r="2449">
          <cell r="C2449" t="str">
            <v>Westfield</v>
          </cell>
          <cell r="D2449">
            <v>2010</v>
          </cell>
          <cell r="E2449">
            <v>1</v>
          </cell>
          <cell r="F2449">
            <v>1</v>
          </cell>
          <cell r="G2449" t="str">
            <v>Yes</v>
          </cell>
          <cell r="H2449">
            <v>349784.11</v>
          </cell>
          <cell r="I2449">
            <v>2866.65</v>
          </cell>
          <cell r="J2449">
            <v>123.58</v>
          </cell>
          <cell r="K2449">
            <v>346793.87999999995</v>
          </cell>
          <cell r="L2449"/>
          <cell r="M2449">
            <v>346793.87999999995</v>
          </cell>
          <cell r="N2449" t="str">
            <v>FORM SUBMIT</v>
          </cell>
          <cell r="O2449">
            <v>40379</v>
          </cell>
          <cell r="P2449"/>
          <cell r="Q2449">
            <v>346917.45999999996</v>
          </cell>
        </row>
        <row r="2450">
          <cell r="C2450" t="str">
            <v>Westford</v>
          </cell>
          <cell r="D2450">
            <v>2010</v>
          </cell>
          <cell r="E2450">
            <v>3</v>
          </cell>
          <cell r="F2450">
            <v>3</v>
          </cell>
          <cell r="G2450" t="str">
            <v>Yes</v>
          </cell>
          <cell r="H2450">
            <v>1312400.29</v>
          </cell>
          <cell r="I2450">
            <v>28040.03</v>
          </cell>
          <cell r="J2450">
            <v>469.29</v>
          </cell>
          <cell r="K2450">
            <v>1283890.97</v>
          </cell>
          <cell r="L2450"/>
          <cell r="M2450">
            <v>1283890.97</v>
          </cell>
          <cell r="N2450" t="str">
            <v>FORM SUBMIT</v>
          </cell>
          <cell r="O2450">
            <v>40435</v>
          </cell>
          <cell r="P2450"/>
          <cell r="Q2450">
            <v>1284360.26</v>
          </cell>
        </row>
        <row r="2451">
          <cell r="C2451" t="str">
            <v>Westhampton</v>
          </cell>
          <cell r="D2451">
            <v>2010</v>
          </cell>
          <cell r="E2451">
            <v>0</v>
          </cell>
          <cell r="F2451">
            <v>0</v>
          </cell>
          <cell r="G2451" t="str">
            <v>N/A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/>
          <cell r="M2451">
            <v>0</v>
          </cell>
          <cell r="N2451" t="str">
            <v>N/A</v>
          </cell>
          <cell r="O2451" t="str">
            <v/>
          </cell>
          <cell r="P2451"/>
          <cell r="Q2451">
            <v>0</v>
          </cell>
        </row>
        <row r="2452">
          <cell r="C2452" t="str">
            <v>Westminster</v>
          </cell>
          <cell r="D2452">
            <v>2010</v>
          </cell>
          <cell r="E2452">
            <v>0</v>
          </cell>
          <cell r="F2452">
            <v>0</v>
          </cell>
          <cell r="G2452" t="str">
            <v>N/A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/>
          <cell r="M2452">
            <v>0</v>
          </cell>
          <cell r="N2452" t="str">
            <v>N/A</v>
          </cell>
          <cell r="O2452" t="str">
            <v/>
          </cell>
          <cell r="P2452"/>
          <cell r="Q2452">
            <v>0</v>
          </cell>
        </row>
        <row r="2453">
          <cell r="C2453" t="str">
            <v>Weston</v>
          </cell>
          <cell r="D2453">
            <v>2010</v>
          </cell>
          <cell r="E2453">
            <v>3</v>
          </cell>
          <cell r="F2453">
            <v>3</v>
          </cell>
          <cell r="G2453" t="str">
            <v>Yes</v>
          </cell>
          <cell r="H2453">
            <v>1606498.7</v>
          </cell>
          <cell r="I2453">
            <v>14092.09</v>
          </cell>
          <cell r="J2453">
            <v>405.57</v>
          </cell>
          <cell r="K2453">
            <v>1592001.0399999998</v>
          </cell>
          <cell r="L2453"/>
          <cell r="M2453">
            <v>1592001.0399999998</v>
          </cell>
          <cell r="N2453" t="str">
            <v>FORM SUBMIT</v>
          </cell>
          <cell r="O2453">
            <v>40406</v>
          </cell>
          <cell r="P2453"/>
          <cell r="Q2453">
            <v>1592406.6099999999</v>
          </cell>
        </row>
        <row r="2454">
          <cell r="C2454" t="str">
            <v>Westport</v>
          </cell>
          <cell r="D2454">
            <v>2010</v>
          </cell>
          <cell r="E2454">
            <v>2</v>
          </cell>
          <cell r="F2454">
            <v>2</v>
          </cell>
          <cell r="G2454" t="str">
            <v>Yes</v>
          </cell>
          <cell r="H2454">
            <v>384955.35</v>
          </cell>
          <cell r="I2454">
            <v>3348.14</v>
          </cell>
          <cell r="J2454">
            <v>1113.78</v>
          </cell>
          <cell r="K2454">
            <v>380493.42999999993</v>
          </cell>
          <cell r="L2454"/>
          <cell r="M2454">
            <v>380493.42999999993</v>
          </cell>
          <cell r="N2454" t="str">
            <v>FORM SUBMIT</v>
          </cell>
          <cell r="O2454">
            <v>40431</v>
          </cell>
          <cell r="P2454"/>
          <cell r="Q2454">
            <v>381607.20999999996</v>
          </cell>
        </row>
        <row r="2455">
          <cell r="C2455" t="str">
            <v>Westwood</v>
          </cell>
          <cell r="D2455">
            <v>2010</v>
          </cell>
          <cell r="E2455">
            <v>0</v>
          </cell>
          <cell r="F2455">
            <v>0</v>
          </cell>
          <cell r="G2455" t="str">
            <v>N/A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/>
          <cell r="M2455">
            <v>0</v>
          </cell>
          <cell r="N2455" t="str">
            <v>N/A</v>
          </cell>
          <cell r="O2455" t="str">
            <v/>
          </cell>
          <cell r="P2455"/>
          <cell r="Q2455">
            <v>0</v>
          </cell>
        </row>
        <row r="2456">
          <cell r="C2456" t="str">
            <v>Weymouth</v>
          </cell>
          <cell r="D2456">
            <v>2010</v>
          </cell>
          <cell r="E2456">
            <v>1</v>
          </cell>
          <cell r="F2456">
            <v>1</v>
          </cell>
          <cell r="G2456" t="str">
            <v>Yes</v>
          </cell>
          <cell r="H2456">
            <v>537175</v>
          </cell>
          <cell r="I2456">
            <v>6209</v>
          </cell>
          <cell r="J2456">
            <v>1930</v>
          </cell>
          <cell r="K2456">
            <v>529036</v>
          </cell>
          <cell r="L2456"/>
          <cell r="M2456">
            <v>529036</v>
          </cell>
          <cell r="N2456" t="str">
            <v>FORM SUBMIT</v>
          </cell>
          <cell r="O2456">
            <v>40431</v>
          </cell>
          <cell r="P2456"/>
          <cell r="Q2456">
            <v>530966</v>
          </cell>
        </row>
        <row r="2457">
          <cell r="C2457" t="str">
            <v>Whately</v>
          </cell>
          <cell r="D2457">
            <v>2010</v>
          </cell>
          <cell r="E2457">
            <v>3</v>
          </cell>
          <cell r="F2457">
            <v>3</v>
          </cell>
          <cell r="G2457" t="str">
            <v>Yes</v>
          </cell>
          <cell r="H2457">
            <v>66207.149999999994</v>
          </cell>
          <cell r="I2457">
            <v>496.2</v>
          </cell>
          <cell r="J2457">
            <v>0</v>
          </cell>
          <cell r="K2457">
            <v>65710.95</v>
          </cell>
          <cell r="L2457"/>
          <cell r="M2457">
            <v>65710.95</v>
          </cell>
          <cell r="N2457" t="str">
            <v>FORM SUBMIT</v>
          </cell>
          <cell r="O2457">
            <v>40406</v>
          </cell>
          <cell r="P2457"/>
          <cell r="Q2457">
            <v>65710.95</v>
          </cell>
        </row>
        <row r="2458">
          <cell r="C2458" t="str">
            <v>Whitman</v>
          </cell>
          <cell r="D2458">
            <v>2010</v>
          </cell>
          <cell r="E2458">
            <v>0</v>
          </cell>
          <cell r="F2458">
            <v>0</v>
          </cell>
          <cell r="G2458" t="str">
            <v>N/A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/>
          <cell r="M2458">
            <v>0</v>
          </cell>
          <cell r="N2458" t="str">
            <v>N/A</v>
          </cell>
          <cell r="O2458" t="str">
            <v/>
          </cell>
          <cell r="P2458"/>
          <cell r="Q2458">
            <v>0</v>
          </cell>
        </row>
        <row r="2459">
          <cell r="C2459" t="str">
            <v>Wilbraham</v>
          </cell>
          <cell r="D2459">
            <v>2010</v>
          </cell>
          <cell r="E2459">
            <v>1.5</v>
          </cell>
          <cell r="F2459">
            <v>1.5</v>
          </cell>
          <cell r="G2459" t="str">
            <v>Yes</v>
          </cell>
          <cell r="H2459">
            <v>275795.90999999997</v>
          </cell>
          <cell r="I2459">
            <v>2663.59</v>
          </cell>
          <cell r="J2459">
            <v>0</v>
          </cell>
          <cell r="K2459">
            <v>273132.31999999995</v>
          </cell>
          <cell r="L2459"/>
          <cell r="M2459">
            <v>273132.31999999995</v>
          </cell>
          <cell r="N2459" t="str">
            <v>FORM SUBMIT</v>
          </cell>
          <cell r="O2459">
            <v>40434</v>
          </cell>
          <cell r="P2459"/>
          <cell r="Q2459">
            <v>273132.31999999995</v>
          </cell>
        </row>
        <row r="2460">
          <cell r="C2460" t="str">
            <v>Williamsburg</v>
          </cell>
          <cell r="D2460">
            <v>2010</v>
          </cell>
          <cell r="E2460">
            <v>0</v>
          </cell>
          <cell r="F2460">
            <v>0</v>
          </cell>
          <cell r="G2460" t="str">
            <v>N/A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/>
          <cell r="M2460">
            <v>0</v>
          </cell>
          <cell r="N2460" t="str">
            <v>N/A</v>
          </cell>
          <cell r="O2460" t="str">
            <v/>
          </cell>
          <cell r="P2460"/>
          <cell r="Q2460">
            <v>0</v>
          </cell>
        </row>
        <row r="2461">
          <cell r="C2461" t="str">
            <v>Williamstown</v>
          </cell>
          <cell r="D2461">
            <v>2010</v>
          </cell>
          <cell r="E2461">
            <v>2</v>
          </cell>
          <cell r="F2461">
            <v>2</v>
          </cell>
          <cell r="G2461" t="str">
            <v>Yes</v>
          </cell>
          <cell r="H2461">
            <v>196918.55</v>
          </cell>
          <cell r="I2461">
            <v>926.2</v>
          </cell>
          <cell r="J2461">
            <v>467.46</v>
          </cell>
          <cell r="K2461">
            <v>195524.88999999998</v>
          </cell>
          <cell r="L2461"/>
          <cell r="M2461">
            <v>195524.88999999998</v>
          </cell>
          <cell r="N2461" t="str">
            <v>FORM SUBMIT</v>
          </cell>
          <cell r="O2461">
            <v>40430</v>
          </cell>
          <cell r="P2461"/>
          <cell r="Q2461">
            <v>195992.34999999998</v>
          </cell>
        </row>
        <row r="2462">
          <cell r="C2462" t="str">
            <v>Wilmington</v>
          </cell>
          <cell r="D2462">
            <v>2010</v>
          </cell>
          <cell r="E2462">
            <v>0</v>
          </cell>
          <cell r="F2462">
            <v>0</v>
          </cell>
          <cell r="G2462" t="str">
            <v>N/A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/>
          <cell r="M2462">
            <v>0</v>
          </cell>
          <cell r="N2462" t="str">
            <v>N/A</v>
          </cell>
          <cell r="O2462" t="str">
            <v/>
          </cell>
          <cell r="P2462"/>
          <cell r="Q2462">
            <v>0</v>
          </cell>
        </row>
        <row r="2463">
          <cell r="C2463" t="str">
            <v>Winchendon</v>
          </cell>
          <cell r="D2463">
            <v>2010</v>
          </cell>
          <cell r="E2463">
            <v>0</v>
          </cell>
          <cell r="F2463">
            <v>0</v>
          </cell>
          <cell r="G2463" t="str">
            <v>N/A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/>
          <cell r="M2463">
            <v>0</v>
          </cell>
          <cell r="N2463" t="str">
            <v>N/A</v>
          </cell>
          <cell r="O2463" t="str">
            <v/>
          </cell>
          <cell r="P2463"/>
          <cell r="Q2463">
            <v>0</v>
          </cell>
        </row>
        <row r="2464">
          <cell r="C2464" t="str">
            <v>Winchester</v>
          </cell>
          <cell r="D2464">
            <v>2010</v>
          </cell>
          <cell r="E2464">
            <v>0</v>
          </cell>
          <cell r="F2464">
            <v>0</v>
          </cell>
          <cell r="G2464" t="str">
            <v>N/A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/>
          <cell r="M2464">
            <v>0</v>
          </cell>
          <cell r="N2464" t="str">
            <v>N/A</v>
          </cell>
          <cell r="O2464" t="str">
            <v/>
          </cell>
          <cell r="P2464"/>
          <cell r="Q2464">
            <v>0</v>
          </cell>
        </row>
        <row r="2465">
          <cell r="C2465" t="str">
            <v>Windsor</v>
          </cell>
          <cell r="D2465">
            <v>2010</v>
          </cell>
          <cell r="E2465">
            <v>0</v>
          </cell>
          <cell r="F2465">
            <v>0</v>
          </cell>
          <cell r="G2465" t="str">
            <v>N/A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/>
          <cell r="M2465">
            <v>0</v>
          </cell>
          <cell r="N2465" t="str">
            <v>N/A</v>
          </cell>
          <cell r="O2465" t="str">
            <v/>
          </cell>
          <cell r="P2465"/>
          <cell r="Q2465">
            <v>0</v>
          </cell>
        </row>
        <row r="2466">
          <cell r="C2466" t="str">
            <v>Winthrop</v>
          </cell>
          <cell r="D2466">
            <v>2010</v>
          </cell>
          <cell r="E2466">
            <v>0</v>
          </cell>
          <cell r="F2466">
            <v>0</v>
          </cell>
          <cell r="G2466" t="str">
            <v>N/A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/>
          <cell r="M2466">
            <v>0</v>
          </cell>
          <cell r="N2466" t="str">
            <v>N/A</v>
          </cell>
          <cell r="O2466" t="str">
            <v/>
          </cell>
          <cell r="P2466"/>
          <cell r="Q2466">
            <v>0</v>
          </cell>
        </row>
        <row r="2467">
          <cell r="C2467" t="str">
            <v>Woburn</v>
          </cell>
          <cell r="D2467">
            <v>2010</v>
          </cell>
          <cell r="E2467">
            <v>0</v>
          </cell>
          <cell r="F2467">
            <v>0</v>
          </cell>
          <cell r="G2467" t="str">
            <v>N/A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/>
          <cell r="M2467">
            <v>0</v>
          </cell>
          <cell r="N2467" t="str">
            <v>N/A</v>
          </cell>
          <cell r="O2467" t="str">
            <v/>
          </cell>
          <cell r="P2467"/>
          <cell r="Q2467">
            <v>0</v>
          </cell>
        </row>
        <row r="2468">
          <cell r="C2468" t="str">
            <v>Worcester</v>
          </cell>
          <cell r="D2468">
            <v>2010</v>
          </cell>
          <cell r="E2468">
            <v>0</v>
          </cell>
          <cell r="F2468">
            <v>0</v>
          </cell>
          <cell r="G2468" t="str">
            <v>N/A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/>
          <cell r="M2468">
            <v>0</v>
          </cell>
          <cell r="N2468" t="str">
            <v>N/A</v>
          </cell>
          <cell r="O2468" t="str">
            <v/>
          </cell>
          <cell r="P2468"/>
          <cell r="Q2468">
            <v>0</v>
          </cell>
        </row>
        <row r="2469">
          <cell r="C2469" t="str">
            <v>Worthington</v>
          </cell>
          <cell r="D2469">
            <v>2010</v>
          </cell>
          <cell r="E2469">
            <v>0</v>
          </cell>
          <cell r="F2469">
            <v>0</v>
          </cell>
          <cell r="G2469" t="str">
            <v>N/A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/>
          <cell r="M2469">
            <v>0</v>
          </cell>
          <cell r="N2469" t="str">
            <v>N/A</v>
          </cell>
          <cell r="O2469" t="str">
            <v/>
          </cell>
          <cell r="P2469"/>
          <cell r="Q2469">
            <v>0</v>
          </cell>
        </row>
        <row r="2470">
          <cell r="C2470" t="str">
            <v>Wrentham</v>
          </cell>
          <cell r="D2470">
            <v>2010</v>
          </cell>
          <cell r="E2470">
            <v>0</v>
          </cell>
          <cell r="F2470">
            <v>0</v>
          </cell>
          <cell r="G2470" t="str">
            <v>N/A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/>
          <cell r="M2470">
            <v>0</v>
          </cell>
          <cell r="N2470" t="str">
            <v>N/A</v>
          </cell>
          <cell r="O2470" t="str">
            <v/>
          </cell>
          <cell r="P2470"/>
          <cell r="Q2470">
            <v>0</v>
          </cell>
        </row>
        <row r="2471">
          <cell r="C2471" t="str">
            <v>Yarmouth</v>
          </cell>
          <cell r="D2471">
            <v>2010</v>
          </cell>
          <cell r="E2471">
            <v>3</v>
          </cell>
          <cell r="F2471">
            <v>3</v>
          </cell>
          <cell r="G2471" t="str">
            <v>Yes</v>
          </cell>
          <cell r="H2471">
            <v>1312632</v>
          </cell>
          <cell r="I2471">
            <v>15877</v>
          </cell>
          <cell r="J2471">
            <v>0</v>
          </cell>
          <cell r="K2471">
            <v>1296755</v>
          </cell>
          <cell r="L2471"/>
          <cell r="M2471">
            <v>1296755</v>
          </cell>
          <cell r="N2471" t="str">
            <v>FORM SUBMIT</v>
          </cell>
          <cell r="O2471">
            <v>40421</v>
          </cell>
          <cell r="P2471"/>
          <cell r="Q2471">
            <v>1296755</v>
          </cell>
        </row>
        <row r="2474">
          <cell r="C2474" t="str">
            <v>Abington</v>
          </cell>
          <cell r="D2474">
            <v>2011</v>
          </cell>
          <cell r="E2474">
            <v>0</v>
          </cell>
          <cell r="F2474">
            <v>0</v>
          </cell>
          <cell r="G2474" t="str">
            <v>N/A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/>
          <cell r="M2474">
            <v>0</v>
          </cell>
          <cell r="N2474" t="str">
            <v>N/A</v>
          </cell>
          <cell r="O2474" t="str">
            <v/>
          </cell>
          <cell r="P2474"/>
          <cell r="Q2474">
            <v>0</v>
          </cell>
        </row>
        <row r="2475">
          <cell r="C2475" t="str">
            <v>Acton</v>
          </cell>
          <cell r="D2475">
            <v>2011</v>
          </cell>
          <cell r="E2475">
            <v>1.5</v>
          </cell>
          <cell r="F2475">
            <v>1.5</v>
          </cell>
          <cell r="G2475" t="str">
            <v>Yes</v>
          </cell>
          <cell r="H2475">
            <v>769517.97</v>
          </cell>
          <cell r="I2475">
            <v>8311.83</v>
          </cell>
          <cell r="J2475">
            <v>1747.37</v>
          </cell>
          <cell r="K2475">
            <v>759458.77</v>
          </cell>
          <cell r="L2475"/>
          <cell r="M2475">
            <v>759458.77</v>
          </cell>
          <cell r="N2475" t="str">
            <v>FORM SUBMIT</v>
          </cell>
          <cell r="O2475">
            <v>40800</v>
          </cell>
          <cell r="P2475"/>
          <cell r="Q2475">
            <v>761206.14</v>
          </cell>
        </row>
        <row r="2476">
          <cell r="C2476" t="str">
            <v>Acushnet</v>
          </cell>
          <cell r="D2476">
            <v>2011</v>
          </cell>
          <cell r="E2476">
            <v>1.5</v>
          </cell>
          <cell r="F2476">
            <v>1.5</v>
          </cell>
          <cell r="G2476" t="str">
            <v>Yes</v>
          </cell>
          <cell r="H2476">
            <v>124685.44</v>
          </cell>
          <cell r="I2476">
            <v>1306.28</v>
          </cell>
          <cell r="J2476">
            <v>9.5399999999999991</v>
          </cell>
          <cell r="K2476">
            <v>123369.62000000001</v>
          </cell>
          <cell r="L2476"/>
          <cell r="M2476">
            <v>123369.62000000001</v>
          </cell>
          <cell r="N2476" t="str">
            <v>FORM SUBMIT</v>
          </cell>
          <cell r="O2476">
            <v>40745</v>
          </cell>
          <cell r="P2476"/>
          <cell r="Q2476">
            <v>123379.16</v>
          </cell>
        </row>
        <row r="2477">
          <cell r="C2477" t="str">
            <v>Adams</v>
          </cell>
          <cell r="D2477">
            <v>2011</v>
          </cell>
          <cell r="E2477">
            <v>0</v>
          </cell>
          <cell r="F2477">
            <v>0</v>
          </cell>
          <cell r="G2477" t="str">
            <v>N/A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/>
          <cell r="M2477">
            <v>0</v>
          </cell>
          <cell r="N2477" t="str">
            <v>N/A</v>
          </cell>
          <cell r="O2477" t="str">
            <v/>
          </cell>
          <cell r="P2477"/>
          <cell r="Q2477">
            <v>0</v>
          </cell>
        </row>
        <row r="2478">
          <cell r="C2478" t="str">
            <v>Agawam</v>
          </cell>
          <cell r="D2478">
            <v>2011</v>
          </cell>
          <cell r="E2478">
            <v>1</v>
          </cell>
          <cell r="F2478">
            <v>1</v>
          </cell>
          <cell r="G2478" t="str">
            <v>Yes</v>
          </cell>
          <cell r="H2478">
            <v>426309</v>
          </cell>
          <cell r="I2478">
            <v>2134</v>
          </cell>
          <cell r="J2478">
            <v>888</v>
          </cell>
          <cell r="K2478">
            <v>423287</v>
          </cell>
          <cell r="L2478"/>
          <cell r="M2478">
            <v>423287</v>
          </cell>
          <cell r="N2478" t="str">
            <v>FORM SUBMIT</v>
          </cell>
          <cell r="O2478">
            <v>40792</v>
          </cell>
          <cell r="P2478"/>
          <cell r="Q2478">
            <v>424175</v>
          </cell>
        </row>
        <row r="2479">
          <cell r="C2479" t="str">
            <v>Alford</v>
          </cell>
          <cell r="D2479">
            <v>2011</v>
          </cell>
          <cell r="E2479">
            <v>0</v>
          </cell>
          <cell r="F2479">
            <v>0</v>
          </cell>
          <cell r="G2479" t="str">
            <v>N/A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/>
          <cell r="M2479">
            <v>0</v>
          </cell>
          <cell r="N2479" t="str">
            <v>N/A</v>
          </cell>
          <cell r="O2479" t="str">
            <v/>
          </cell>
          <cell r="P2479"/>
          <cell r="Q2479">
            <v>0</v>
          </cell>
        </row>
        <row r="2480">
          <cell r="C2480" t="str">
            <v>Amesbury</v>
          </cell>
          <cell r="D2480">
            <v>2011</v>
          </cell>
          <cell r="E2480">
            <v>0</v>
          </cell>
          <cell r="F2480">
            <v>0</v>
          </cell>
          <cell r="G2480" t="str">
            <v>N/A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/>
          <cell r="M2480">
            <v>0</v>
          </cell>
          <cell r="N2480" t="str">
            <v>N/A</v>
          </cell>
          <cell r="O2480" t="str">
            <v/>
          </cell>
          <cell r="P2480"/>
          <cell r="Q2480">
            <v>0</v>
          </cell>
        </row>
        <row r="2481">
          <cell r="C2481" t="str">
            <v>Amherst</v>
          </cell>
          <cell r="D2481">
            <v>2011</v>
          </cell>
          <cell r="E2481">
            <v>1.5</v>
          </cell>
          <cell r="F2481">
            <v>3</v>
          </cell>
          <cell r="G2481" t="str">
            <v>No</v>
          </cell>
          <cell r="H2481">
            <v>401895.3</v>
          </cell>
          <cell r="I2481">
            <v>2428.8000000000002</v>
          </cell>
          <cell r="J2481">
            <v>0</v>
          </cell>
          <cell r="K2481">
            <v>399466.5</v>
          </cell>
          <cell r="L2481"/>
          <cell r="M2481">
            <v>399466.5</v>
          </cell>
          <cell r="N2481" t="str">
            <v>FORM SUBMIT</v>
          </cell>
          <cell r="O2481">
            <v>40780</v>
          </cell>
          <cell r="P2481"/>
          <cell r="Q2481">
            <v>399466.5</v>
          </cell>
        </row>
        <row r="2482">
          <cell r="C2482" t="str">
            <v>Andover</v>
          </cell>
          <cell r="D2482">
            <v>2011</v>
          </cell>
          <cell r="E2482">
            <v>0</v>
          </cell>
          <cell r="F2482">
            <v>0</v>
          </cell>
          <cell r="G2482" t="str">
            <v>N/A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/>
          <cell r="M2482">
            <v>0</v>
          </cell>
          <cell r="N2482" t="str">
            <v>N/A</v>
          </cell>
          <cell r="O2482" t="str">
            <v/>
          </cell>
          <cell r="P2482"/>
          <cell r="Q2482">
            <v>0</v>
          </cell>
        </row>
        <row r="2483">
          <cell r="C2483" t="str">
            <v>Arlington</v>
          </cell>
          <cell r="D2483">
            <v>2011</v>
          </cell>
          <cell r="E2483">
            <v>0</v>
          </cell>
          <cell r="F2483">
            <v>0</v>
          </cell>
          <cell r="G2483" t="str">
            <v>N/A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/>
          <cell r="M2483">
            <v>0</v>
          </cell>
          <cell r="N2483" t="str">
            <v>N/A</v>
          </cell>
          <cell r="O2483" t="str">
            <v/>
          </cell>
          <cell r="P2483"/>
          <cell r="Q2483">
            <v>0</v>
          </cell>
        </row>
        <row r="2484">
          <cell r="C2484" t="str">
            <v>Ashburnham</v>
          </cell>
          <cell r="D2484">
            <v>2011</v>
          </cell>
          <cell r="E2484">
            <v>0</v>
          </cell>
          <cell r="F2484">
            <v>0</v>
          </cell>
          <cell r="G2484" t="str">
            <v>N/A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/>
          <cell r="M2484">
            <v>0</v>
          </cell>
          <cell r="N2484" t="str">
            <v>N/A</v>
          </cell>
          <cell r="O2484" t="str">
            <v/>
          </cell>
          <cell r="P2484"/>
          <cell r="Q2484">
            <v>0</v>
          </cell>
        </row>
        <row r="2485">
          <cell r="C2485" t="str">
            <v>Ashby</v>
          </cell>
          <cell r="D2485">
            <v>2011</v>
          </cell>
          <cell r="E2485">
            <v>0</v>
          </cell>
          <cell r="F2485">
            <v>0</v>
          </cell>
          <cell r="G2485" t="str">
            <v>N/A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/>
          <cell r="M2485">
            <v>0</v>
          </cell>
          <cell r="N2485" t="str">
            <v>N/A</v>
          </cell>
          <cell r="O2485" t="str">
            <v/>
          </cell>
          <cell r="P2485"/>
          <cell r="Q2485">
            <v>0</v>
          </cell>
        </row>
        <row r="2486">
          <cell r="C2486" t="str">
            <v>Ashfield</v>
          </cell>
          <cell r="D2486">
            <v>2011</v>
          </cell>
          <cell r="E2486">
            <v>0</v>
          </cell>
          <cell r="F2486">
            <v>0</v>
          </cell>
          <cell r="G2486" t="str">
            <v>N/A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/>
          <cell r="M2486">
            <v>0</v>
          </cell>
          <cell r="N2486" t="str">
            <v>N/A</v>
          </cell>
          <cell r="O2486" t="str">
            <v/>
          </cell>
          <cell r="P2486"/>
          <cell r="Q2486">
            <v>0</v>
          </cell>
        </row>
        <row r="2487">
          <cell r="C2487" t="str">
            <v>Ashland</v>
          </cell>
          <cell r="D2487">
            <v>2011</v>
          </cell>
          <cell r="E2487">
            <v>3</v>
          </cell>
          <cell r="F2487">
            <v>3</v>
          </cell>
          <cell r="G2487" t="str">
            <v>Yes</v>
          </cell>
          <cell r="H2487">
            <v>725574.27</v>
          </cell>
          <cell r="I2487">
            <v>16449.57</v>
          </cell>
          <cell r="J2487">
            <v>0</v>
          </cell>
          <cell r="K2487">
            <v>709124.70000000007</v>
          </cell>
          <cell r="L2487"/>
          <cell r="M2487">
            <v>709124.70000000007</v>
          </cell>
          <cell r="N2487" t="str">
            <v>FORM SUBMIT</v>
          </cell>
          <cell r="O2487">
            <v>40801</v>
          </cell>
          <cell r="P2487"/>
          <cell r="Q2487">
            <v>709124.70000000007</v>
          </cell>
        </row>
        <row r="2488">
          <cell r="C2488" t="str">
            <v>Athol</v>
          </cell>
          <cell r="D2488">
            <v>2011</v>
          </cell>
          <cell r="E2488">
            <v>0</v>
          </cell>
          <cell r="F2488">
            <v>0</v>
          </cell>
          <cell r="G2488" t="str">
            <v>N/A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/>
          <cell r="M2488">
            <v>0</v>
          </cell>
          <cell r="N2488" t="str">
            <v>N/A</v>
          </cell>
          <cell r="O2488" t="str">
            <v/>
          </cell>
          <cell r="P2488"/>
          <cell r="Q2488">
            <v>0</v>
          </cell>
        </row>
        <row r="2489">
          <cell r="C2489" t="str">
            <v>Attleboro</v>
          </cell>
          <cell r="D2489">
            <v>2011</v>
          </cell>
          <cell r="E2489">
            <v>0</v>
          </cell>
          <cell r="F2489">
            <v>0</v>
          </cell>
          <cell r="G2489" t="str">
            <v>N/A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/>
          <cell r="M2489">
            <v>0</v>
          </cell>
          <cell r="N2489" t="str">
            <v>N/A</v>
          </cell>
          <cell r="O2489" t="str">
            <v/>
          </cell>
          <cell r="P2489"/>
          <cell r="Q2489">
            <v>0</v>
          </cell>
        </row>
        <row r="2490">
          <cell r="C2490" t="str">
            <v>Auburn</v>
          </cell>
          <cell r="D2490">
            <v>2011</v>
          </cell>
          <cell r="E2490">
            <v>0</v>
          </cell>
          <cell r="F2490">
            <v>0</v>
          </cell>
          <cell r="G2490" t="str">
            <v>N/A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/>
          <cell r="M2490">
            <v>0</v>
          </cell>
          <cell r="N2490" t="str">
            <v>N/A</v>
          </cell>
          <cell r="O2490" t="str">
            <v/>
          </cell>
          <cell r="P2490"/>
          <cell r="Q2490">
            <v>0</v>
          </cell>
        </row>
        <row r="2491">
          <cell r="C2491" t="str">
            <v>Avon</v>
          </cell>
          <cell r="D2491">
            <v>2011</v>
          </cell>
          <cell r="E2491">
            <v>0</v>
          </cell>
          <cell r="F2491">
            <v>0</v>
          </cell>
          <cell r="G2491" t="str">
            <v>N/A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/>
          <cell r="M2491">
            <v>0</v>
          </cell>
          <cell r="N2491" t="str">
            <v>N/A</v>
          </cell>
          <cell r="O2491" t="str">
            <v/>
          </cell>
          <cell r="P2491"/>
          <cell r="Q2491">
            <v>0</v>
          </cell>
        </row>
        <row r="2492">
          <cell r="C2492" t="str">
            <v>Ayer</v>
          </cell>
          <cell r="D2492">
            <v>2011</v>
          </cell>
          <cell r="E2492">
            <v>1</v>
          </cell>
          <cell r="F2492">
            <v>1</v>
          </cell>
          <cell r="G2492" t="str">
            <v>Yes</v>
          </cell>
          <cell r="H2492">
            <v>139616.75</v>
          </cell>
          <cell r="I2492">
            <v>4331.57</v>
          </cell>
          <cell r="J2492">
            <v>463.33</v>
          </cell>
          <cell r="K2492">
            <v>134821.85</v>
          </cell>
          <cell r="L2492"/>
          <cell r="M2492">
            <v>134821.85</v>
          </cell>
          <cell r="N2492" t="str">
            <v>FORM SUBMIT</v>
          </cell>
          <cell r="O2492">
            <v>40781</v>
          </cell>
          <cell r="P2492"/>
          <cell r="Q2492">
            <v>135285.18</v>
          </cell>
        </row>
        <row r="2493">
          <cell r="C2493" t="str">
            <v>Barnstable</v>
          </cell>
          <cell r="D2493">
            <v>2011</v>
          </cell>
          <cell r="E2493">
            <v>3</v>
          </cell>
          <cell r="F2493">
            <v>3</v>
          </cell>
          <cell r="G2493" t="str">
            <v>Yes</v>
          </cell>
          <cell r="H2493">
            <v>2794970.07</v>
          </cell>
          <cell r="I2493">
            <v>31618.5</v>
          </cell>
          <cell r="J2493">
            <v>7712.25</v>
          </cell>
          <cell r="K2493">
            <v>2755639.32</v>
          </cell>
          <cell r="L2493"/>
          <cell r="M2493">
            <v>2755639.32</v>
          </cell>
          <cell r="N2493" t="str">
            <v>FORM SUBMIT</v>
          </cell>
          <cell r="O2493">
            <v>40788</v>
          </cell>
          <cell r="P2493"/>
          <cell r="Q2493">
            <v>2763351.57</v>
          </cell>
        </row>
        <row r="2494">
          <cell r="C2494" t="str">
            <v>Barre</v>
          </cell>
          <cell r="D2494">
            <v>2011</v>
          </cell>
          <cell r="E2494">
            <v>0</v>
          </cell>
          <cell r="F2494">
            <v>0</v>
          </cell>
          <cell r="G2494" t="str">
            <v>N/A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/>
          <cell r="M2494">
            <v>0</v>
          </cell>
          <cell r="N2494" t="str">
            <v>N/A</v>
          </cell>
          <cell r="O2494" t="str">
            <v/>
          </cell>
          <cell r="P2494"/>
          <cell r="Q2494">
            <v>0</v>
          </cell>
        </row>
        <row r="2495">
          <cell r="C2495" t="str">
            <v>Becket</v>
          </cell>
          <cell r="D2495">
            <v>2011</v>
          </cell>
          <cell r="E2495">
            <v>1.5</v>
          </cell>
          <cell r="F2495">
            <v>1.5</v>
          </cell>
          <cell r="G2495" t="str">
            <v>Yes</v>
          </cell>
          <cell r="H2495">
            <v>52414.86</v>
          </cell>
          <cell r="I2495">
            <v>32.909999999999997</v>
          </cell>
          <cell r="J2495">
            <v>0</v>
          </cell>
          <cell r="K2495">
            <v>52381.95</v>
          </cell>
          <cell r="L2495"/>
          <cell r="M2495">
            <v>52381.95</v>
          </cell>
          <cell r="N2495" t="str">
            <v>FORM SUBMIT</v>
          </cell>
          <cell r="O2495">
            <v>40801</v>
          </cell>
          <cell r="P2495"/>
          <cell r="Q2495">
            <v>52381.95</v>
          </cell>
        </row>
        <row r="2496">
          <cell r="C2496" t="str">
            <v>Bedford</v>
          </cell>
          <cell r="D2496">
            <v>2011</v>
          </cell>
          <cell r="E2496">
            <v>3</v>
          </cell>
          <cell r="F2496">
            <v>3</v>
          </cell>
          <cell r="G2496" t="str">
            <v>Yes</v>
          </cell>
          <cell r="H2496">
            <v>1232876</v>
          </cell>
          <cell r="I2496">
            <v>25109</v>
          </cell>
          <cell r="J2496">
            <v>9667</v>
          </cell>
          <cell r="K2496">
            <v>1198100</v>
          </cell>
          <cell r="L2496"/>
          <cell r="M2496">
            <v>1198100</v>
          </cell>
          <cell r="N2496" t="str">
            <v>FORM SUBMIT</v>
          </cell>
          <cell r="O2496">
            <v>40799</v>
          </cell>
          <cell r="P2496"/>
          <cell r="Q2496">
            <v>1207767</v>
          </cell>
        </row>
        <row r="2497">
          <cell r="C2497" t="str">
            <v>Belchertown</v>
          </cell>
          <cell r="D2497">
            <v>2011</v>
          </cell>
          <cell r="E2497">
            <v>1.5</v>
          </cell>
          <cell r="F2497">
            <v>1.5</v>
          </cell>
          <cell r="G2497" t="str">
            <v>Yes</v>
          </cell>
          <cell r="H2497">
            <v>188935.97</v>
          </cell>
          <cell r="I2497">
            <v>1275.53</v>
          </cell>
          <cell r="J2497">
            <v>0</v>
          </cell>
          <cell r="K2497">
            <v>187660.44</v>
          </cell>
          <cell r="L2497"/>
          <cell r="M2497">
            <v>187660.44</v>
          </cell>
          <cell r="N2497" t="str">
            <v>FORM SUBMIT</v>
          </cell>
          <cell r="O2497">
            <v>40799</v>
          </cell>
          <cell r="P2497"/>
          <cell r="Q2497">
            <v>187660.44</v>
          </cell>
        </row>
        <row r="2498">
          <cell r="C2498" t="str">
            <v>Bellingham</v>
          </cell>
          <cell r="D2498">
            <v>2011</v>
          </cell>
          <cell r="E2498">
            <v>0</v>
          </cell>
          <cell r="F2498">
            <v>0</v>
          </cell>
          <cell r="G2498" t="str">
            <v>N/A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/>
          <cell r="M2498">
            <v>0</v>
          </cell>
          <cell r="N2498" t="str">
            <v>N/A</v>
          </cell>
          <cell r="O2498" t="str">
            <v/>
          </cell>
          <cell r="P2498"/>
          <cell r="Q2498">
            <v>0</v>
          </cell>
        </row>
        <row r="2499">
          <cell r="C2499" t="str">
            <v>Belmont</v>
          </cell>
          <cell r="D2499">
            <v>2011</v>
          </cell>
          <cell r="E2499">
            <v>0</v>
          </cell>
          <cell r="F2499">
            <v>0</v>
          </cell>
          <cell r="G2499" t="str">
            <v>N/A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/>
          <cell r="M2499">
            <v>0</v>
          </cell>
          <cell r="N2499" t="str">
            <v>N/A</v>
          </cell>
          <cell r="O2499" t="str">
            <v/>
          </cell>
          <cell r="P2499"/>
          <cell r="Q2499">
            <v>0</v>
          </cell>
        </row>
        <row r="2500">
          <cell r="C2500" t="str">
            <v>Berkley</v>
          </cell>
          <cell r="D2500">
            <v>2011</v>
          </cell>
          <cell r="E2500">
            <v>0</v>
          </cell>
          <cell r="F2500">
            <v>0</v>
          </cell>
          <cell r="G2500" t="str">
            <v>N/A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/>
          <cell r="M2500">
            <v>0</v>
          </cell>
          <cell r="N2500" t="str">
            <v>N/A</v>
          </cell>
          <cell r="O2500" t="str">
            <v/>
          </cell>
          <cell r="P2500"/>
          <cell r="Q2500">
            <v>0</v>
          </cell>
        </row>
        <row r="2501">
          <cell r="C2501" t="str">
            <v>Berlin</v>
          </cell>
          <cell r="D2501">
            <v>2011</v>
          </cell>
          <cell r="E2501">
            <v>0</v>
          </cell>
          <cell r="F2501">
            <v>0</v>
          </cell>
          <cell r="G2501" t="str">
            <v>Yes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/>
          <cell r="M2501">
            <v>0</v>
          </cell>
          <cell r="N2501" t="str">
            <v>FORM ENTERED</v>
          </cell>
          <cell r="O2501">
            <v>40813</v>
          </cell>
          <cell r="P2501"/>
          <cell r="Q2501">
            <v>0</v>
          </cell>
        </row>
        <row r="2502">
          <cell r="C2502" t="str">
            <v>Bernardston</v>
          </cell>
          <cell r="D2502">
            <v>2011</v>
          </cell>
          <cell r="E2502">
            <v>0</v>
          </cell>
          <cell r="F2502">
            <v>0</v>
          </cell>
          <cell r="G2502" t="str">
            <v>N/A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/>
          <cell r="M2502">
            <v>0</v>
          </cell>
          <cell r="N2502" t="str">
            <v>N/A</v>
          </cell>
          <cell r="O2502" t="str">
            <v/>
          </cell>
          <cell r="P2502"/>
          <cell r="Q2502">
            <v>0</v>
          </cell>
        </row>
        <row r="2503">
          <cell r="C2503" t="str">
            <v>Beverly</v>
          </cell>
          <cell r="D2503">
            <v>2011</v>
          </cell>
          <cell r="E2503">
            <v>0</v>
          </cell>
          <cell r="F2503">
            <v>0</v>
          </cell>
          <cell r="G2503" t="str">
            <v>N/A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/>
          <cell r="M2503">
            <v>0</v>
          </cell>
          <cell r="N2503" t="str">
            <v>N/A</v>
          </cell>
          <cell r="O2503" t="str">
            <v/>
          </cell>
          <cell r="P2503"/>
          <cell r="Q2503">
            <v>0</v>
          </cell>
        </row>
        <row r="2504">
          <cell r="C2504" t="str">
            <v>Billerica</v>
          </cell>
          <cell r="D2504">
            <v>2011</v>
          </cell>
          <cell r="E2504">
            <v>0</v>
          </cell>
          <cell r="F2504">
            <v>0</v>
          </cell>
          <cell r="G2504" t="str">
            <v>N/A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/>
          <cell r="M2504">
            <v>0</v>
          </cell>
          <cell r="N2504" t="str">
            <v>N/A</v>
          </cell>
          <cell r="O2504" t="str">
            <v/>
          </cell>
          <cell r="P2504"/>
          <cell r="Q2504">
            <v>0</v>
          </cell>
        </row>
        <row r="2505">
          <cell r="C2505" t="str">
            <v>Blackstone</v>
          </cell>
          <cell r="D2505">
            <v>2011</v>
          </cell>
          <cell r="E2505">
            <v>0</v>
          </cell>
          <cell r="F2505">
            <v>0</v>
          </cell>
          <cell r="G2505" t="str">
            <v>N/A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/>
          <cell r="M2505">
            <v>0</v>
          </cell>
          <cell r="N2505" t="str">
            <v>N/A</v>
          </cell>
          <cell r="O2505" t="str">
            <v/>
          </cell>
          <cell r="P2505"/>
          <cell r="Q2505">
            <v>0</v>
          </cell>
        </row>
        <row r="2506">
          <cell r="C2506" t="str">
            <v>Blandford</v>
          </cell>
          <cell r="D2506">
            <v>2011</v>
          </cell>
          <cell r="E2506">
            <v>0</v>
          </cell>
          <cell r="F2506">
            <v>0</v>
          </cell>
          <cell r="G2506" t="str">
            <v>N/A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/>
          <cell r="M2506">
            <v>0</v>
          </cell>
          <cell r="N2506" t="str">
            <v>N/A</v>
          </cell>
          <cell r="O2506" t="str">
            <v/>
          </cell>
          <cell r="P2506"/>
          <cell r="Q2506">
            <v>0</v>
          </cell>
        </row>
        <row r="2507">
          <cell r="C2507" t="str">
            <v>Bolton</v>
          </cell>
          <cell r="D2507">
            <v>2011</v>
          </cell>
          <cell r="E2507">
            <v>0</v>
          </cell>
          <cell r="F2507">
            <v>0</v>
          </cell>
          <cell r="G2507" t="str">
            <v>N/A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/>
          <cell r="M2507">
            <v>0</v>
          </cell>
          <cell r="N2507" t="str">
            <v>N/A</v>
          </cell>
          <cell r="O2507" t="str">
            <v/>
          </cell>
          <cell r="P2507"/>
          <cell r="Q2507">
            <v>0</v>
          </cell>
        </row>
        <row r="2508">
          <cell r="C2508" t="str">
            <v>Boston</v>
          </cell>
          <cell r="D2508">
            <v>2011</v>
          </cell>
          <cell r="E2508">
            <v>0</v>
          </cell>
          <cell r="F2508">
            <v>0</v>
          </cell>
          <cell r="G2508" t="str">
            <v>N/A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/>
          <cell r="M2508">
            <v>0</v>
          </cell>
          <cell r="N2508" t="str">
            <v>N/A</v>
          </cell>
          <cell r="O2508" t="str">
            <v/>
          </cell>
          <cell r="P2508"/>
          <cell r="Q2508">
            <v>0</v>
          </cell>
        </row>
        <row r="2509">
          <cell r="C2509" t="str">
            <v>Bourne</v>
          </cell>
          <cell r="D2509">
            <v>2011</v>
          </cell>
          <cell r="E2509">
            <v>3</v>
          </cell>
          <cell r="F2509">
            <v>3</v>
          </cell>
          <cell r="G2509" t="str">
            <v>Yes</v>
          </cell>
          <cell r="H2509">
            <v>1057706</v>
          </cell>
          <cell r="I2509">
            <v>7436.3</v>
          </cell>
          <cell r="J2509">
            <v>156.19999999999999</v>
          </cell>
          <cell r="K2509">
            <v>1050113.5</v>
          </cell>
          <cell r="L2509"/>
          <cell r="M2509">
            <v>1050113.5</v>
          </cell>
          <cell r="N2509" t="str">
            <v>FORM SUBMIT</v>
          </cell>
          <cell r="O2509">
            <v>40799</v>
          </cell>
          <cell r="P2509"/>
          <cell r="Q2509">
            <v>1050269.7</v>
          </cell>
        </row>
        <row r="2510">
          <cell r="C2510" t="str">
            <v>Boxborough</v>
          </cell>
          <cell r="D2510">
            <v>2011</v>
          </cell>
          <cell r="E2510">
            <v>0</v>
          </cell>
          <cell r="F2510">
            <v>0</v>
          </cell>
          <cell r="G2510" t="str">
            <v>N/A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/>
          <cell r="M2510">
            <v>0</v>
          </cell>
          <cell r="N2510" t="str">
            <v>N/A</v>
          </cell>
          <cell r="O2510" t="str">
            <v/>
          </cell>
          <cell r="P2510"/>
          <cell r="Q2510">
            <v>0</v>
          </cell>
        </row>
        <row r="2511">
          <cell r="C2511" t="str">
            <v>Boxford</v>
          </cell>
          <cell r="D2511">
            <v>2011</v>
          </cell>
          <cell r="E2511">
            <v>3</v>
          </cell>
          <cell r="F2511">
            <v>3</v>
          </cell>
          <cell r="G2511" t="str">
            <v>Yes</v>
          </cell>
          <cell r="H2511">
            <v>536148.80000000005</v>
          </cell>
          <cell r="I2511">
            <v>11145.7</v>
          </cell>
          <cell r="J2511">
            <v>0</v>
          </cell>
          <cell r="K2511">
            <v>525003.10000000009</v>
          </cell>
          <cell r="L2511"/>
          <cell r="M2511">
            <v>525003.10000000009</v>
          </cell>
          <cell r="N2511" t="str">
            <v>FORM SUBMIT</v>
          </cell>
          <cell r="O2511">
            <v>40749</v>
          </cell>
          <cell r="P2511"/>
          <cell r="Q2511">
            <v>525003.10000000009</v>
          </cell>
        </row>
        <row r="2512">
          <cell r="C2512" t="str">
            <v>Boylston</v>
          </cell>
          <cell r="D2512">
            <v>2011</v>
          </cell>
          <cell r="E2512">
            <v>0</v>
          </cell>
          <cell r="F2512">
            <v>0</v>
          </cell>
          <cell r="G2512" t="str">
            <v>N/A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/>
          <cell r="M2512">
            <v>0</v>
          </cell>
          <cell r="N2512" t="str">
            <v>N/A</v>
          </cell>
          <cell r="O2512" t="str">
            <v/>
          </cell>
          <cell r="P2512"/>
          <cell r="Q2512">
            <v>0</v>
          </cell>
        </row>
        <row r="2513">
          <cell r="C2513" t="str">
            <v>Braintree</v>
          </cell>
          <cell r="D2513">
            <v>2011</v>
          </cell>
          <cell r="E2513">
            <v>1</v>
          </cell>
          <cell r="F2513">
            <v>1</v>
          </cell>
          <cell r="G2513" t="str">
            <v>Yes</v>
          </cell>
          <cell r="H2513">
            <v>553128.89</v>
          </cell>
          <cell r="I2513">
            <v>658.84</v>
          </cell>
          <cell r="J2513">
            <v>4610.75</v>
          </cell>
          <cell r="K2513">
            <v>547859.30000000005</v>
          </cell>
          <cell r="L2513"/>
          <cell r="M2513">
            <v>547859.30000000005</v>
          </cell>
          <cell r="N2513" t="str">
            <v>FORM SUBMIT</v>
          </cell>
          <cell r="O2513">
            <v>40798</v>
          </cell>
          <cell r="P2513"/>
          <cell r="Q2513">
            <v>552470.05000000005</v>
          </cell>
        </row>
        <row r="2514">
          <cell r="C2514" t="str">
            <v>Brewster</v>
          </cell>
          <cell r="D2514">
            <v>2011</v>
          </cell>
          <cell r="E2514">
            <v>3</v>
          </cell>
          <cell r="F2514">
            <v>3</v>
          </cell>
          <cell r="G2514" t="str">
            <v>Yes</v>
          </cell>
          <cell r="H2514">
            <v>705411.16</v>
          </cell>
          <cell r="I2514">
            <v>4252.59</v>
          </cell>
          <cell r="J2514">
            <v>59.42</v>
          </cell>
          <cell r="K2514">
            <v>701099.15</v>
          </cell>
          <cell r="L2514"/>
          <cell r="M2514">
            <v>701099.15</v>
          </cell>
          <cell r="N2514" t="str">
            <v>FORM SUBMIT</v>
          </cell>
          <cell r="O2514">
            <v>40786</v>
          </cell>
          <cell r="P2514"/>
          <cell r="Q2514">
            <v>701158.57000000007</v>
          </cell>
        </row>
        <row r="2515">
          <cell r="C2515" t="str">
            <v>Bridgewater</v>
          </cell>
          <cell r="D2515">
            <v>2011</v>
          </cell>
          <cell r="E2515">
            <v>2</v>
          </cell>
          <cell r="F2515">
            <v>2</v>
          </cell>
          <cell r="G2515" t="str">
            <v>Yes</v>
          </cell>
          <cell r="H2515">
            <v>456540.18</v>
          </cell>
          <cell r="I2515">
            <v>3480.18</v>
          </cell>
          <cell r="J2515">
            <v>539.85</v>
          </cell>
          <cell r="K2515">
            <v>452520.15</v>
          </cell>
          <cell r="L2515"/>
          <cell r="M2515">
            <v>452520.15</v>
          </cell>
          <cell r="N2515" t="str">
            <v>FORM SUBMIT</v>
          </cell>
          <cell r="O2515">
            <v>40787</v>
          </cell>
          <cell r="P2515"/>
          <cell r="Q2515">
            <v>453060</v>
          </cell>
        </row>
        <row r="2516">
          <cell r="C2516" t="str">
            <v>Brimfield</v>
          </cell>
          <cell r="D2516">
            <v>2011</v>
          </cell>
          <cell r="E2516">
            <v>0</v>
          </cell>
          <cell r="F2516">
            <v>0</v>
          </cell>
          <cell r="G2516" t="str">
            <v>N/A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/>
          <cell r="M2516">
            <v>0</v>
          </cell>
          <cell r="N2516" t="str">
            <v>N/A</v>
          </cell>
          <cell r="O2516" t="str">
            <v/>
          </cell>
          <cell r="P2516"/>
          <cell r="Q2516">
            <v>0</v>
          </cell>
        </row>
        <row r="2517">
          <cell r="C2517" t="str">
            <v>Brockton</v>
          </cell>
          <cell r="D2517">
            <v>2011</v>
          </cell>
          <cell r="E2517">
            <v>0</v>
          </cell>
          <cell r="F2517">
            <v>0</v>
          </cell>
          <cell r="G2517" t="str">
            <v>N/A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/>
          <cell r="M2517">
            <v>0</v>
          </cell>
          <cell r="N2517" t="str">
            <v>N/A</v>
          </cell>
          <cell r="O2517" t="str">
            <v/>
          </cell>
          <cell r="P2517"/>
          <cell r="Q2517">
            <v>0</v>
          </cell>
        </row>
        <row r="2518">
          <cell r="C2518" t="str">
            <v>Brookfield</v>
          </cell>
          <cell r="D2518">
            <v>2011</v>
          </cell>
          <cell r="E2518">
            <v>0</v>
          </cell>
          <cell r="F2518">
            <v>0</v>
          </cell>
          <cell r="G2518" t="str">
            <v>N/A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/>
          <cell r="M2518">
            <v>0</v>
          </cell>
          <cell r="N2518" t="str">
            <v>N/A</v>
          </cell>
          <cell r="O2518" t="str">
            <v/>
          </cell>
          <cell r="P2518"/>
          <cell r="Q2518">
            <v>0</v>
          </cell>
        </row>
        <row r="2519">
          <cell r="C2519" t="str">
            <v>Brookline</v>
          </cell>
          <cell r="D2519">
            <v>2011</v>
          </cell>
          <cell r="E2519">
            <v>0</v>
          </cell>
          <cell r="F2519">
            <v>0</v>
          </cell>
          <cell r="G2519" t="str">
            <v>Yes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/>
          <cell r="M2519">
            <v>0</v>
          </cell>
          <cell r="N2519" t="str">
            <v>FORM ENTERED</v>
          </cell>
          <cell r="O2519">
            <v>40857</v>
          </cell>
          <cell r="P2519"/>
          <cell r="Q2519">
            <v>0</v>
          </cell>
        </row>
        <row r="2520">
          <cell r="C2520" t="str">
            <v>Buckland</v>
          </cell>
          <cell r="D2520">
            <v>2011</v>
          </cell>
          <cell r="E2520">
            <v>0</v>
          </cell>
          <cell r="F2520">
            <v>0</v>
          </cell>
          <cell r="G2520" t="str">
            <v>N/A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/>
          <cell r="M2520">
            <v>0</v>
          </cell>
          <cell r="N2520" t="str">
            <v>N/A</v>
          </cell>
          <cell r="O2520" t="str">
            <v/>
          </cell>
          <cell r="P2520"/>
          <cell r="Q2520">
            <v>0</v>
          </cell>
        </row>
        <row r="2521">
          <cell r="C2521" t="str">
            <v>Burlington</v>
          </cell>
          <cell r="D2521">
            <v>2011</v>
          </cell>
          <cell r="E2521">
            <v>0</v>
          </cell>
          <cell r="F2521">
            <v>0</v>
          </cell>
          <cell r="G2521" t="str">
            <v>N/A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/>
          <cell r="M2521">
            <v>0</v>
          </cell>
          <cell r="N2521" t="str">
            <v>N/A</v>
          </cell>
          <cell r="O2521" t="str">
            <v/>
          </cell>
          <cell r="P2521"/>
          <cell r="Q2521">
            <v>0</v>
          </cell>
        </row>
        <row r="2522">
          <cell r="C2522" t="str">
            <v>Cambridge</v>
          </cell>
          <cell r="D2522">
            <v>2011</v>
          </cell>
          <cell r="E2522">
            <v>3</v>
          </cell>
          <cell r="F2522">
            <v>3</v>
          </cell>
          <cell r="G2522" t="str">
            <v>Yes</v>
          </cell>
          <cell r="H2522">
            <v>7449506</v>
          </cell>
          <cell r="I2522">
            <v>41967</v>
          </cell>
          <cell r="J2522">
            <v>74392</v>
          </cell>
          <cell r="K2522">
            <v>7333147</v>
          </cell>
          <cell r="L2522"/>
          <cell r="M2522">
            <v>7333147</v>
          </cell>
          <cell r="N2522" t="str">
            <v>FORM SUBMIT</v>
          </cell>
          <cell r="O2522">
            <v>40792</v>
          </cell>
          <cell r="P2522"/>
          <cell r="Q2522">
            <v>7407539</v>
          </cell>
        </row>
        <row r="2523">
          <cell r="C2523" t="str">
            <v>Canton</v>
          </cell>
          <cell r="D2523">
            <v>2011</v>
          </cell>
          <cell r="E2523">
            <v>0</v>
          </cell>
          <cell r="F2523">
            <v>0</v>
          </cell>
          <cell r="G2523" t="str">
            <v>N/A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/>
          <cell r="M2523">
            <v>0</v>
          </cell>
          <cell r="N2523" t="str">
            <v>N/A</v>
          </cell>
          <cell r="O2523" t="str">
            <v/>
          </cell>
          <cell r="P2523"/>
          <cell r="Q2523">
            <v>0</v>
          </cell>
        </row>
        <row r="2524">
          <cell r="C2524" t="str">
            <v>Carlisle</v>
          </cell>
          <cell r="D2524">
            <v>2011</v>
          </cell>
          <cell r="E2524">
            <v>2</v>
          </cell>
          <cell r="F2524">
            <v>2</v>
          </cell>
          <cell r="G2524" t="str">
            <v>Yes</v>
          </cell>
          <cell r="H2524">
            <v>355762.95</v>
          </cell>
          <cell r="I2524">
            <v>4360.6499999999996</v>
          </cell>
          <cell r="J2524">
            <v>0</v>
          </cell>
          <cell r="K2524">
            <v>351402.3</v>
          </cell>
          <cell r="L2524"/>
          <cell r="M2524">
            <v>351402.3</v>
          </cell>
          <cell r="N2524" t="str">
            <v>FORM SUBMIT</v>
          </cell>
          <cell r="O2524">
            <v>40781</v>
          </cell>
          <cell r="P2524"/>
          <cell r="Q2524">
            <v>351402.3</v>
          </cell>
        </row>
        <row r="2525">
          <cell r="C2525" t="str">
            <v>Carver</v>
          </cell>
          <cell r="D2525">
            <v>2011</v>
          </cell>
          <cell r="E2525">
            <v>3</v>
          </cell>
          <cell r="F2525">
            <v>3</v>
          </cell>
          <cell r="G2525" t="str">
            <v>Yes</v>
          </cell>
          <cell r="H2525">
            <v>338438.43</v>
          </cell>
          <cell r="I2525">
            <v>5340.73</v>
          </cell>
          <cell r="J2525">
            <v>0</v>
          </cell>
          <cell r="K2525">
            <v>333097.7</v>
          </cell>
          <cell r="L2525"/>
          <cell r="M2525">
            <v>333097.7</v>
          </cell>
          <cell r="N2525" t="str">
            <v>FORM SUBMIT</v>
          </cell>
          <cell r="O2525">
            <v>40802</v>
          </cell>
          <cell r="P2525"/>
          <cell r="Q2525">
            <v>333097.7</v>
          </cell>
        </row>
        <row r="2526">
          <cell r="C2526" t="str">
            <v>Charlemont</v>
          </cell>
          <cell r="D2526">
            <v>2011</v>
          </cell>
          <cell r="E2526">
            <v>0</v>
          </cell>
          <cell r="F2526">
            <v>0</v>
          </cell>
          <cell r="G2526" t="str">
            <v>N/A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/>
          <cell r="M2526">
            <v>0</v>
          </cell>
          <cell r="N2526" t="str">
            <v>N/A</v>
          </cell>
          <cell r="O2526" t="str">
            <v/>
          </cell>
          <cell r="P2526"/>
          <cell r="Q2526">
            <v>0</v>
          </cell>
        </row>
        <row r="2527">
          <cell r="C2527" t="str">
            <v>Charlton</v>
          </cell>
          <cell r="D2527">
            <v>2011</v>
          </cell>
          <cell r="E2527">
            <v>0</v>
          </cell>
          <cell r="F2527">
            <v>0</v>
          </cell>
          <cell r="G2527" t="str">
            <v>N/A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/>
          <cell r="M2527">
            <v>0</v>
          </cell>
          <cell r="N2527" t="str">
            <v>N/A</v>
          </cell>
          <cell r="O2527" t="str">
            <v/>
          </cell>
          <cell r="P2527"/>
          <cell r="Q2527">
            <v>0</v>
          </cell>
        </row>
        <row r="2528">
          <cell r="C2528" t="str">
            <v>Chatham</v>
          </cell>
          <cell r="D2528">
            <v>2011</v>
          </cell>
          <cell r="E2528">
            <v>3</v>
          </cell>
          <cell r="F2528">
            <v>3</v>
          </cell>
          <cell r="G2528" t="str">
            <v>Yes</v>
          </cell>
          <cell r="H2528">
            <v>656800.71</v>
          </cell>
          <cell r="I2528">
            <v>4375.09</v>
          </cell>
          <cell r="J2528">
            <v>394.9</v>
          </cell>
          <cell r="K2528">
            <v>652030.71999999997</v>
          </cell>
          <cell r="L2528"/>
          <cell r="M2528">
            <v>652030.71999999997</v>
          </cell>
          <cell r="N2528" t="str">
            <v>FORM SUBMIT</v>
          </cell>
          <cell r="O2528">
            <v>40799</v>
          </cell>
          <cell r="P2528"/>
          <cell r="Q2528">
            <v>652425.62</v>
          </cell>
        </row>
        <row r="2529">
          <cell r="C2529" t="str">
            <v>Chelmsford</v>
          </cell>
          <cell r="D2529">
            <v>2011</v>
          </cell>
          <cell r="E2529">
            <v>1.5</v>
          </cell>
          <cell r="F2529">
            <v>1.5</v>
          </cell>
          <cell r="G2529" t="str">
            <v>Yes</v>
          </cell>
          <cell r="H2529">
            <v>799537.83</v>
          </cell>
          <cell r="I2529">
            <v>9417.3700000000008</v>
          </cell>
          <cell r="J2529">
            <v>30.54</v>
          </cell>
          <cell r="K2529">
            <v>790089.91999999993</v>
          </cell>
          <cell r="L2529"/>
          <cell r="M2529">
            <v>790089.91999999993</v>
          </cell>
          <cell r="N2529" t="str">
            <v>FORM SUBMIT</v>
          </cell>
          <cell r="O2529">
            <v>40780</v>
          </cell>
          <cell r="P2529"/>
          <cell r="Q2529">
            <v>790120.46</v>
          </cell>
        </row>
        <row r="2530">
          <cell r="C2530" t="str">
            <v>Chelsea</v>
          </cell>
          <cell r="D2530">
            <v>2011</v>
          </cell>
          <cell r="E2530">
            <v>0</v>
          </cell>
          <cell r="F2530">
            <v>0</v>
          </cell>
          <cell r="G2530" t="str">
            <v>N/A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/>
          <cell r="M2530">
            <v>0</v>
          </cell>
          <cell r="N2530" t="str">
            <v>N/A</v>
          </cell>
          <cell r="O2530" t="str">
            <v/>
          </cell>
          <cell r="P2530"/>
          <cell r="Q2530">
            <v>0</v>
          </cell>
        </row>
        <row r="2531">
          <cell r="C2531" t="str">
            <v>Cheshire</v>
          </cell>
          <cell r="D2531">
            <v>2011</v>
          </cell>
          <cell r="E2531">
            <v>0</v>
          </cell>
          <cell r="F2531">
            <v>0</v>
          </cell>
          <cell r="G2531" t="str">
            <v>N/A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/>
          <cell r="M2531">
            <v>0</v>
          </cell>
          <cell r="N2531" t="str">
            <v>N/A</v>
          </cell>
          <cell r="O2531" t="str">
            <v/>
          </cell>
          <cell r="P2531"/>
          <cell r="Q2531">
            <v>0</v>
          </cell>
        </row>
        <row r="2532">
          <cell r="C2532" t="str">
            <v>Chester</v>
          </cell>
          <cell r="D2532">
            <v>2011</v>
          </cell>
          <cell r="E2532">
            <v>0</v>
          </cell>
          <cell r="F2532">
            <v>0</v>
          </cell>
          <cell r="G2532" t="str">
            <v>N/A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/>
          <cell r="M2532">
            <v>0</v>
          </cell>
          <cell r="N2532" t="str">
            <v>N/A</v>
          </cell>
          <cell r="O2532" t="str">
            <v/>
          </cell>
          <cell r="P2532"/>
          <cell r="Q2532">
            <v>0</v>
          </cell>
        </row>
        <row r="2533">
          <cell r="C2533" t="str">
            <v>Chesterfield</v>
          </cell>
          <cell r="D2533">
            <v>2011</v>
          </cell>
          <cell r="E2533">
            <v>0</v>
          </cell>
          <cell r="F2533">
            <v>0</v>
          </cell>
          <cell r="G2533" t="str">
            <v>N/A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/>
          <cell r="M2533">
            <v>0</v>
          </cell>
          <cell r="N2533" t="str">
            <v>N/A</v>
          </cell>
          <cell r="O2533" t="str">
            <v/>
          </cell>
          <cell r="P2533"/>
          <cell r="Q2533">
            <v>0</v>
          </cell>
        </row>
        <row r="2534">
          <cell r="C2534" t="str">
            <v>Chicopee</v>
          </cell>
          <cell r="D2534">
            <v>2011</v>
          </cell>
          <cell r="E2534">
            <v>0</v>
          </cell>
          <cell r="F2534">
            <v>0</v>
          </cell>
          <cell r="G2534" t="str">
            <v>N/A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/>
          <cell r="M2534">
            <v>0</v>
          </cell>
          <cell r="N2534" t="str">
            <v>N/A</v>
          </cell>
          <cell r="O2534" t="str">
            <v/>
          </cell>
          <cell r="P2534"/>
          <cell r="Q2534">
            <v>0</v>
          </cell>
        </row>
        <row r="2535">
          <cell r="C2535" t="str">
            <v>Chilmark</v>
          </cell>
          <cell r="D2535">
            <v>2011</v>
          </cell>
          <cell r="E2535">
            <v>3</v>
          </cell>
          <cell r="F2535">
            <v>3</v>
          </cell>
          <cell r="G2535" t="str">
            <v>Yes</v>
          </cell>
          <cell r="H2535">
            <v>180874.4</v>
          </cell>
          <cell r="I2535">
            <v>938.73</v>
          </cell>
          <cell r="J2535">
            <v>0</v>
          </cell>
          <cell r="K2535">
            <v>179935.66999999998</v>
          </cell>
          <cell r="L2535"/>
          <cell r="M2535">
            <v>179935.66999999998</v>
          </cell>
          <cell r="N2535" t="str">
            <v>FORM SUBMIT</v>
          </cell>
          <cell r="O2535">
            <v>40799</v>
          </cell>
          <cell r="P2535"/>
          <cell r="Q2535">
            <v>179935.66999999998</v>
          </cell>
        </row>
        <row r="2536">
          <cell r="C2536" t="str">
            <v>Clarksburg</v>
          </cell>
          <cell r="D2536">
            <v>2011</v>
          </cell>
          <cell r="E2536">
            <v>0</v>
          </cell>
          <cell r="F2536">
            <v>0</v>
          </cell>
          <cell r="G2536" t="str">
            <v>N/A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/>
          <cell r="M2536">
            <v>0</v>
          </cell>
          <cell r="N2536" t="str">
            <v>N/A</v>
          </cell>
          <cell r="O2536" t="str">
            <v/>
          </cell>
          <cell r="P2536"/>
          <cell r="Q2536">
            <v>0</v>
          </cell>
        </row>
        <row r="2537">
          <cell r="C2537" t="str">
            <v>Clinton</v>
          </cell>
          <cell r="D2537">
            <v>2011</v>
          </cell>
          <cell r="E2537">
            <v>0</v>
          </cell>
          <cell r="F2537">
            <v>0</v>
          </cell>
          <cell r="G2537" t="str">
            <v>N/A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/>
          <cell r="M2537">
            <v>0</v>
          </cell>
          <cell r="N2537" t="str">
            <v>N/A</v>
          </cell>
          <cell r="O2537" t="str">
            <v/>
          </cell>
          <cell r="P2537"/>
          <cell r="Q2537">
            <v>0</v>
          </cell>
        </row>
        <row r="2538">
          <cell r="C2538" t="str">
            <v>Cohasset</v>
          </cell>
          <cell r="D2538">
            <v>2011</v>
          </cell>
          <cell r="E2538">
            <v>1.5</v>
          </cell>
          <cell r="F2538">
            <v>1.5</v>
          </cell>
          <cell r="G2538" t="str">
            <v>Yes</v>
          </cell>
          <cell r="H2538">
            <v>371481.13</v>
          </cell>
          <cell r="I2538">
            <v>3615.8</v>
          </cell>
          <cell r="J2538">
            <v>292</v>
          </cell>
          <cell r="K2538">
            <v>367573.33</v>
          </cell>
          <cell r="L2538"/>
          <cell r="M2538">
            <v>367573.33</v>
          </cell>
          <cell r="N2538" t="str">
            <v>FORM SUBMIT</v>
          </cell>
          <cell r="O2538">
            <v>40800</v>
          </cell>
          <cell r="P2538"/>
          <cell r="Q2538">
            <v>367865.33</v>
          </cell>
        </row>
        <row r="2539">
          <cell r="C2539" t="str">
            <v>Colrain</v>
          </cell>
          <cell r="D2539">
            <v>2011</v>
          </cell>
          <cell r="E2539">
            <v>0</v>
          </cell>
          <cell r="F2539">
            <v>0</v>
          </cell>
          <cell r="G2539" t="str">
            <v>N/A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/>
          <cell r="M2539">
            <v>0</v>
          </cell>
          <cell r="N2539" t="str">
            <v>N/A</v>
          </cell>
          <cell r="O2539" t="str">
            <v/>
          </cell>
          <cell r="P2539"/>
          <cell r="Q2539">
            <v>0</v>
          </cell>
        </row>
        <row r="2540">
          <cell r="C2540" t="str">
            <v>Concord</v>
          </cell>
          <cell r="D2540">
            <v>2011</v>
          </cell>
          <cell r="E2540">
            <v>1.5</v>
          </cell>
          <cell r="F2540">
            <v>1.5</v>
          </cell>
          <cell r="G2540" t="str">
            <v>Yes</v>
          </cell>
          <cell r="H2540">
            <v>874536.63</v>
          </cell>
          <cell r="I2540">
            <v>8483.36</v>
          </cell>
          <cell r="J2540">
            <v>197.85</v>
          </cell>
          <cell r="K2540">
            <v>865855.42</v>
          </cell>
          <cell r="L2540"/>
          <cell r="M2540">
            <v>865855.42</v>
          </cell>
          <cell r="N2540" t="str">
            <v>FORM SUBMIT</v>
          </cell>
          <cell r="O2540">
            <v>40798</v>
          </cell>
          <cell r="P2540"/>
          <cell r="Q2540">
            <v>866053.27</v>
          </cell>
        </row>
        <row r="2541">
          <cell r="C2541" t="str">
            <v>Conway</v>
          </cell>
          <cell r="D2541">
            <v>2011</v>
          </cell>
          <cell r="E2541">
            <v>1.5</v>
          </cell>
          <cell r="F2541">
            <v>3</v>
          </cell>
          <cell r="G2541" t="str">
            <v>No</v>
          </cell>
          <cell r="H2541">
            <v>49860.97</v>
          </cell>
          <cell r="I2541">
            <v>220.42</v>
          </cell>
          <cell r="J2541">
            <v>0</v>
          </cell>
          <cell r="K2541">
            <v>49640.55</v>
          </cell>
          <cell r="L2541"/>
          <cell r="M2541">
            <v>49640.55</v>
          </cell>
          <cell r="N2541" t="str">
            <v>FORM SUBMIT</v>
          </cell>
          <cell r="O2541">
            <v>40808</v>
          </cell>
          <cell r="P2541"/>
          <cell r="Q2541">
            <v>49640.55</v>
          </cell>
        </row>
        <row r="2542">
          <cell r="C2542" t="str">
            <v>Cummington</v>
          </cell>
          <cell r="D2542">
            <v>2011</v>
          </cell>
          <cell r="E2542">
            <v>0</v>
          </cell>
          <cell r="F2542">
            <v>0</v>
          </cell>
          <cell r="G2542" t="str">
            <v>N/A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/>
          <cell r="M2542">
            <v>0</v>
          </cell>
          <cell r="N2542" t="str">
            <v>N/A</v>
          </cell>
          <cell r="O2542" t="str">
            <v/>
          </cell>
          <cell r="P2542"/>
          <cell r="Q2542">
            <v>0</v>
          </cell>
        </row>
        <row r="2543">
          <cell r="C2543" t="str">
            <v>Dalton</v>
          </cell>
          <cell r="D2543">
            <v>2011</v>
          </cell>
          <cell r="E2543">
            <v>0</v>
          </cell>
          <cell r="F2543">
            <v>0</v>
          </cell>
          <cell r="G2543" t="str">
            <v>N/A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/>
          <cell r="M2543">
            <v>0</v>
          </cell>
          <cell r="N2543" t="str">
            <v>N/A</v>
          </cell>
          <cell r="O2543" t="str">
            <v/>
          </cell>
          <cell r="P2543"/>
          <cell r="Q2543">
            <v>0</v>
          </cell>
        </row>
        <row r="2544">
          <cell r="C2544" t="str">
            <v>Danvers</v>
          </cell>
          <cell r="D2544">
            <v>2011</v>
          </cell>
          <cell r="E2544">
            <v>0</v>
          </cell>
          <cell r="F2544">
            <v>0</v>
          </cell>
          <cell r="G2544" t="str">
            <v>N/A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/>
          <cell r="M2544">
            <v>0</v>
          </cell>
          <cell r="N2544" t="str">
            <v>N/A</v>
          </cell>
          <cell r="O2544" t="str">
            <v/>
          </cell>
          <cell r="P2544"/>
          <cell r="Q2544">
            <v>0</v>
          </cell>
        </row>
        <row r="2545">
          <cell r="C2545" t="str">
            <v>Dartmouth</v>
          </cell>
          <cell r="D2545">
            <v>2011</v>
          </cell>
          <cell r="E2545">
            <v>1.5</v>
          </cell>
          <cell r="F2545">
            <v>1.5</v>
          </cell>
          <cell r="G2545" t="str">
            <v>Yes</v>
          </cell>
          <cell r="H2545">
            <v>524890</v>
          </cell>
          <cell r="I2545">
            <v>3639.58</v>
          </cell>
          <cell r="J2545">
            <v>231.97</v>
          </cell>
          <cell r="K2545">
            <v>521018.45</v>
          </cell>
          <cell r="L2545"/>
          <cell r="M2545">
            <v>521018.45</v>
          </cell>
          <cell r="N2545" t="str">
            <v>FORM SUBMIT</v>
          </cell>
          <cell r="O2545">
            <v>40792</v>
          </cell>
          <cell r="P2545"/>
          <cell r="Q2545">
            <v>521250.42</v>
          </cell>
        </row>
        <row r="2546">
          <cell r="C2546" t="str">
            <v>Dedham</v>
          </cell>
          <cell r="D2546">
            <v>2011</v>
          </cell>
          <cell r="E2546">
            <v>0</v>
          </cell>
          <cell r="F2546">
            <v>0</v>
          </cell>
          <cell r="G2546" t="str">
            <v>N/A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/>
          <cell r="M2546">
            <v>0</v>
          </cell>
          <cell r="N2546" t="str">
            <v>N/A</v>
          </cell>
          <cell r="O2546" t="str">
            <v/>
          </cell>
          <cell r="P2546"/>
          <cell r="Q2546">
            <v>0</v>
          </cell>
        </row>
        <row r="2547">
          <cell r="C2547" t="str">
            <v>Deerfield</v>
          </cell>
          <cell r="D2547">
            <v>2011</v>
          </cell>
          <cell r="E2547">
            <v>3</v>
          </cell>
          <cell r="F2547">
            <v>3</v>
          </cell>
          <cell r="G2547" t="str">
            <v>Yes</v>
          </cell>
          <cell r="H2547">
            <v>168574.06</v>
          </cell>
          <cell r="I2547">
            <v>2144.7199999999998</v>
          </cell>
          <cell r="J2547">
            <v>0</v>
          </cell>
          <cell r="K2547">
            <v>166429.34</v>
          </cell>
          <cell r="L2547"/>
          <cell r="M2547">
            <v>166429.34</v>
          </cell>
          <cell r="N2547" t="str">
            <v>FORM SUBMIT</v>
          </cell>
          <cell r="O2547">
            <v>40793</v>
          </cell>
          <cell r="P2547"/>
          <cell r="Q2547">
            <v>166429.34</v>
          </cell>
        </row>
        <row r="2548">
          <cell r="C2548" t="str">
            <v>Dennis</v>
          </cell>
          <cell r="D2548">
            <v>2011</v>
          </cell>
          <cell r="E2548">
            <v>3</v>
          </cell>
          <cell r="F2548">
            <v>3</v>
          </cell>
          <cell r="G2548" t="str">
            <v>Yes</v>
          </cell>
          <cell r="H2548">
            <v>1004296.53</v>
          </cell>
          <cell r="I2548">
            <v>5446.42</v>
          </cell>
          <cell r="J2548">
            <v>0</v>
          </cell>
          <cell r="K2548">
            <v>998850.11</v>
          </cell>
          <cell r="L2548"/>
          <cell r="M2548">
            <v>998850.11</v>
          </cell>
          <cell r="N2548" t="str">
            <v>FORM SUBMIT</v>
          </cell>
          <cell r="O2548">
            <v>40785</v>
          </cell>
          <cell r="P2548"/>
          <cell r="Q2548">
            <v>998850.11</v>
          </cell>
        </row>
        <row r="2549">
          <cell r="C2549" t="str">
            <v>Dighton</v>
          </cell>
          <cell r="D2549">
            <v>2011</v>
          </cell>
          <cell r="E2549">
            <v>1</v>
          </cell>
          <cell r="F2549">
            <v>1</v>
          </cell>
          <cell r="G2549" t="str">
            <v>Yes</v>
          </cell>
          <cell r="H2549">
            <v>79290.7</v>
          </cell>
          <cell r="I2549">
            <v>467.11</v>
          </cell>
          <cell r="J2549">
            <v>0</v>
          </cell>
          <cell r="K2549">
            <v>78823.59</v>
          </cell>
          <cell r="L2549"/>
          <cell r="M2549">
            <v>78823.59</v>
          </cell>
          <cell r="N2549" t="str">
            <v>FORM SUBMIT</v>
          </cell>
          <cell r="O2549">
            <v>40799</v>
          </cell>
          <cell r="P2549"/>
          <cell r="Q2549">
            <v>78823.59</v>
          </cell>
        </row>
        <row r="2550">
          <cell r="C2550" t="str">
            <v>Douglas</v>
          </cell>
          <cell r="D2550">
            <v>2011</v>
          </cell>
          <cell r="E2550">
            <v>0</v>
          </cell>
          <cell r="F2550">
            <v>0</v>
          </cell>
          <cell r="G2550" t="str">
            <v>N/A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/>
          <cell r="M2550">
            <v>0</v>
          </cell>
          <cell r="N2550" t="str">
            <v>N/A</v>
          </cell>
          <cell r="O2550" t="str">
            <v/>
          </cell>
          <cell r="P2550"/>
          <cell r="Q2550">
            <v>0</v>
          </cell>
        </row>
        <row r="2551">
          <cell r="C2551" t="str">
            <v>Dover</v>
          </cell>
          <cell r="D2551">
            <v>2011</v>
          </cell>
          <cell r="E2551">
            <v>0</v>
          </cell>
          <cell r="F2551">
            <v>0</v>
          </cell>
          <cell r="G2551" t="str">
            <v>N/A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/>
          <cell r="M2551">
            <v>0</v>
          </cell>
          <cell r="N2551" t="str">
            <v>N/A</v>
          </cell>
          <cell r="O2551" t="str">
            <v/>
          </cell>
          <cell r="P2551"/>
          <cell r="Q2551">
            <v>0</v>
          </cell>
        </row>
        <row r="2552">
          <cell r="C2552" t="str">
            <v>Dracut</v>
          </cell>
          <cell r="D2552">
            <v>2011</v>
          </cell>
          <cell r="E2552">
            <v>2</v>
          </cell>
          <cell r="F2552">
            <v>2</v>
          </cell>
          <cell r="G2552" t="str">
            <v>Yes</v>
          </cell>
          <cell r="H2552">
            <v>692072.29</v>
          </cell>
          <cell r="I2552">
            <v>6666.55</v>
          </cell>
          <cell r="J2552">
            <v>128.57</v>
          </cell>
          <cell r="K2552">
            <v>685277.17</v>
          </cell>
          <cell r="L2552"/>
          <cell r="M2552">
            <v>685277.17</v>
          </cell>
          <cell r="N2552" t="str">
            <v>FORM SUBMIT</v>
          </cell>
          <cell r="O2552">
            <v>40780</v>
          </cell>
          <cell r="P2552"/>
          <cell r="Q2552">
            <v>685405.74</v>
          </cell>
        </row>
        <row r="2553">
          <cell r="C2553" t="str">
            <v>Dudley</v>
          </cell>
          <cell r="D2553">
            <v>2011</v>
          </cell>
          <cell r="E2553">
            <v>0</v>
          </cell>
          <cell r="F2553">
            <v>0</v>
          </cell>
          <cell r="G2553" t="str">
            <v>Yes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/>
          <cell r="M2553">
            <v>0</v>
          </cell>
          <cell r="N2553" t="str">
            <v>FORM SUBMIT</v>
          </cell>
          <cell r="O2553">
            <v>40743</v>
          </cell>
          <cell r="P2553"/>
          <cell r="Q2553">
            <v>0</v>
          </cell>
        </row>
        <row r="2554">
          <cell r="C2554" t="str">
            <v>Dunstable</v>
          </cell>
          <cell r="D2554">
            <v>2011</v>
          </cell>
          <cell r="E2554">
            <v>3</v>
          </cell>
          <cell r="F2554">
            <v>3</v>
          </cell>
          <cell r="G2554" t="str">
            <v>Yes</v>
          </cell>
          <cell r="H2554">
            <v>207981.98</v>
          </cell>
          <cell r="I2554">
            <v>1626.8</v>
          </cell>
          <cell r="J2554">
            <v>0</v>
          </cell>
          <cell r="K2554">
            <v>206355.18000000002</v>
          </cell>
          <cell r="L2554"/>
          <cell r="M2554">
            <v>206355.18000000002</v>
          </cell>
          <cell r="N2554" t="str">
            <v>FORM SUBMIT</v>
          </cell>
          <cell r="O2554">
            <v>40772</v>
          </cell>
          <cell r="P2554"/>
          <cell r="Q2554">
            <v>206355.18000000002</v>
          </cell>
        </row>
        <row r="2555">
          <cell r="C2555" t="str">
            <v>Duxbury</v>
          </cell>
          <cell r="D2555">
            <v>2011</v>
          </cell>
          <cell r="E2555">
            <v>3</v>
          </cell>
          <cell r="F2555">
            <v>1</v>
          </cell>
          <cell r="G2555" t="str">
            <v>No</v>
          </cell>
          <cell r="H2555">
            <v>1252331.8</v>
          </cell>
          <cell r="I2555">
            <v>38333.32</v>
          </cell>
          <cell r="J2555">
            <v>61.56</v>
          </cell>
          <cell r="K2555">
            <v>1213936.92</v>
          </cell>
          <cell r="L2555"/>
          <cell r="M2555">
            <v>1213936.92</v>
          </cell>
          <cell r="N2555" t="str">
            <v>FORM SUBMIT</v>
          </cell>
          <cell r="O2555">
            <v>40788</v>
          </cell>
          <cell r="P2555"/>
          <cell r="Q2555">
            <v>1213998.48</v>
          </cell>
        </row>
        <row r="2556">
          <cell r="C2556" t="str">
            <v>East Bridgewater</v>
          </cell>
          <cell r="D2556">
            <v>2011</v>
          </cell>
          <cell r="E2556">
            <v>0</v>
          </cell>
          <cell r="F2556">
            <v>0</v>
          </cell>
          <cell r="G2556" t="str">
            <v>N/A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/>
          <cell r="M2556">
            <v>0</v>
          </cell>
          <cell r="N2556" t="str">
            <v>N/A</v>
          </cell>
          <cell r="O2556" t="str">
            <v/>
          </cell>
          <cell r="P2556"/>
          <cell r="Q2556">
            <v>0</v>
          </cell>
        </row>
        <row r="2557">
          <cell r="C2557" t="str">
            <v>East Brookfield</v>
          </cell>
          <cell r="D2557">
            <v>2011</v>
          </cell>
          <cell r="E2557">
            <v>0</v>
          </cell>
          <cell r="F2557">
            <v>0</v>
          </cell>
          <cell r="G2557" t="str">
            <v>N/A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/>
          <cell r="M2557">
            <v>0</v>
          </cell>
          <cell r="N2557" t="str">
            <v>N/A</v>
          </cell>
          <cell r="O2557" t="str">
            <v/>
          </cell>
          <cell r="P2557"/>
          <cell r="Q2557">
            <v>0</v>
          </cell>
        </row>
        <row r="2558">
          <cell r="C2558" t="str">
            <v>East Longmeadow</v>
          </cell>
          <cell r="D2558">
            <v>2011</v>
          </cell>
          <cell r="E2558">
            <v>1</v>
          </cell>
          <cell r="F2558">
            <v>1</v>
          </cell>
          <cell r="G2558" t="str">
            <v>Yes</v>
          </cell>
          <cell r="H2558">
            <v>205622.39999999999</v>
          </cell>
          <cell r="I2558">
            <v>1683.23</v>
          </cell>
          <cell r="J2558">
            <v>88.87</v>
          </cell>
          <cell r="K2558">
            <v>203850.3</v>
          </cell>
          <cell r="L2558"/>
          <cell r="M2558">
            <v>203850.3</v>
          </cell>
          <cell r="N2558" t="str">
            <v>FORM SUBMIT</v>
          </cell>
          <cell r="O2558">
            <v>40794</v>
          </cell>
          <cell r="P2558"/>
          <cell r="Q2558">
            <v>203939.16999999998</v>
          </cell>
        </row>
        <row r="2559">
          <cell r="C2559" t="str">
            <v>Eastham</v>
          </cell>
          <cell r="D2559">
            <v>2011</v>
          </cell>
          <cell r="E2559">
            <v>3</v>
          </cell>
          <cell r="F2559">
            <v>3</v>
          </cell>
          <cell r="G2559" t="str">
            <v>Yes</v>
          </cell>
          <cell r="H2559">
            <v>484746.47</v>
          </cell>
          <cell r="I2559">
            <v>3273.36</v>
          </cell>
          <cell r="J2559">
            <v>43.07</v>
          </cell>
          <cell r="K2559">
            <v>481430.04</v>
          </cell>
          <cell r="L2559"/>
          <cell r="M2559">
            <v>481430.04</v>
          </cell>
          <cell r="N2559" t="str">
            <v>FORM SUBMIT</v>
          </cell>
          <cell r="O2559">
            <v>40758</v>
          </cell>
          <cell r="P2559"/>
          <cell r="Q2559">
            <v>481473.11</v>
          </cell>
        </row>
        <row r="2560">
          <cell r="C2560" t="str">
            <v>Easthampton</v>
          </cell>
          <cell r="D2560">
            <v>2011</v>
          </cell>
          <cell r="E2560">
            <v>3</v>
          </cell>
          <cell r="F2560">
            <v>3</v>
          </cell>
          <cell r="G2560" t="str">
            <v>Yes</v>
          </cell>
          <cell r="H2560">
            <v>309333.42</v>
          </cell>
          <cell r="I2560">
            <v>251.81</v>
          </cell>
          <cell r="J2560">
            <v>25.5</v>
          </cell>
          <cell r="K2560">
            <v>309056.11</v>
          </cell>
          <cell r="L2560"/>
          <cell r="M2560">
            <v>309056.11</v>
          </cell>
          <cell r="N2560" t="str">
            <v>FORM SUBMIT</v>
          </cell>
          <cell r="O2560">
            <v>40779</v>
          </cell>
          <cell r="P2560"/>
          <cell r="Q2560">
            <v>309081.61</v>
          </cell>
        </row>
        <row r="2561">
          <cell r="C2561" t="str">
            <v>Easton</v>
          </cell>
          <cell r="D2561">
            <v>2011</v>
          </cell>
          <cell r="E2561">
            <v>3</v>
          </cell>
          <cell r="F2561">
            <v>3</v>
          </cell>
          <cell r="G2561" t="str">
            <v>Yes</v>
          </cell>
          <cell r="H2561">
            <v>927820.13</v>
          </cell>
          <cell r="I2561">
            <v>7139.88</v>
          </cell>
          <cell r="J2561">
            <v>5974.26</v>
          </cell>
          <cell r="K2561">
            <v>914705.99</v>
          </cell>
          <cell r="L2561"/>
          <cell r="M2561">
            <v>914705.99</v>
          </cell>
          <cell r="N2561" t="str">
            <v>FORM SUBMIT</v>
          </cell>
          <cell r="O2561">
            <v>40777</v>
          </cell>
          <cell r="P2561"/>
          <cell r="Q2561">
            <v>920680.25</v>
          </cell>
        </row>
        <row r="2562">
          <cell r="C2562" t="str">
            <v>Edgartown</v>
          </cell>
          <cell r="D2562">
            <v>2011</v>
          </cell>
          <cell r="E2562">
            <v>3</v>
          </cell>
          <cell r="F2562">
            <v>3</v>
          </cell>
          <cell r="G2562" t="str">
            <v>Yes</v>
          </cell>
          <cell r="H2562">
            <v>607023.65</v>
          </cell>
          <cell r="I2562">
            <v>1158.5</v>
          </cell>
          <cell r="J2562">
            <v>2208.02</v>
          </cell>
          <cell r="K2562">
            <v>603657.13</v>
          </cell>
          <cell r="L2562"/>
          <cell r="M2562">
            <v>603657.13</v>
          </cell>
          <cell r="N2562" t="str">
            <v>FORM SUBMIT</v>
          </cell>
          <cell r="O2562">
            <v>40795</v>
          </cell>
          <cell r="P2562"/>
          <cell r="Q2562">
            <v>605865.15</v>
          </cell>
        </row>
        <row r="2563">
          <cell r="C2563" t="str">
            <v>Egremont</v>
          </cell>
          <cell r="D2563">
            <v>2011</v>
          </cell>
          <cell r="E2563">
            <v>0</v>
          </cell>
          <cell r="F2563">
            <v>0</v>
          </cell>
          <cell r="G2563" t="str">
            <v>N/A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/>
          <cell r="M2563">
            <v>0</v>
          </cell>
          <cell r="N2563" t="str">
            <v>N/A</v>
          </cell>
          <cell r="O2563" t="str">
            <v/>
          </cell>
          <cell r="P2563"/>
          <cell r="Q2563">
            <v>0</v>
          </cell>
        </row>
        <row r="2564">
          <cell r="C2564" t="str">
            <v>Erving</v>
          </cell>
          <cell r="D2564">
            <v>2011</v>
          </cell>
          <cell r="E2564">
            <v>0</v>
          </cell>
          <cell r="F2564">
            <v>0</v>
          </cell>
          <cell r="G2564" t="str">
            <v>N/A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/>
          <cell r="M2564">
            <v>0</v>
          </cell>
          <cell r="N2564" t="str">
            <v>N/A</v>
          </cell>
          <cell r="O2564" t="str">
            <v/>
          </cell>
          <cell r="P2564"/>
          <cell r="Q2564">
            <v>0</v>
          </cell>
        </row>
        <row r="2565">
          <cell r="C2565" t="str">
            <v>Essex</v>
          </cell>
          <cell r="D2565">
            <v>2011</v>
          </cell>
          <cell r="E2565">
            <v>0.5</v>
          </cell>
          <cell r="F2565">
            <v>0.5</v>
          </cell>
          <cell r="G2565" t="str">
            <v>Yes</v>
          </cell>
          <cell r="H2565">
            <v>42233.2</v>
          </cell>
          <cell r="I2565">
            <v>311.99</v>
          </cell>
          <cell r="J2565">
            <v>86.81</v>
          </cell>
          <cell r="K2565">
            <v>41834.400000000001</v>
          </cell>
          <cell r="L2565"/>
          <cell r="M2565">
            <v>41834.400000000001</v>
          </cell>
          <cell r="N2565" t="str">
            <v>FORM SUBMIT</v>
          </cell>
          <cell r="O2565">
            <v>40799</v>
          </cell>
          <cell r="P2565"/>
          <cell r="Q2565">
            <v>41921.21</v>
          </cell>
        </row>
        <row r="2566">
          <cell r="C2566" t="str">
            <v>Everett</v>
          </cell>
          <cell r="D2566">
            <v>2011</v>
          </cell>
          <cell r="E2566">
            <v>0</v>
          </cell>
          <cell r="F2566">
            <v>0</v>
          </cell>
          <cell r="G2566" t="str">
            <v>N/A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/>
          <cell r="M2566">
            <v>0</v>
          </cell>
          <cell r="N2566" t="str">
            <v>N/A</v>
          </cell>
          <cell r="O2566" t="str">
            <v/>
          </cell>
          <cell r="P2566"/>
          <cell r="Q2566">
            <v>0</v>
          </cell>
        </row>
        <row r="2567">
          <cell r="C2567" t="str">
            <v>Fairhaven</v>
          </cell>
          <cell r="D2567">
            <v>2011</v>
          </cell>
          <cell r="E2567">
            <v>2</v>
          </cell>
          <cell r="F2567">
            <v>2</v>
          </cell>
          <cell r="G2567" t="str">
            <v>Yes</v>
          </cell>
          <cell r="H2567">
            <v>307328.11</v>
          </cell>
          <cell r="I2567">
            <v>2957.94</v>
          </cell>
          <cell r="J2567">
            <v>1234.5999999999999</v>
          </cell>
          <cell r="K2567">
            <v>303135.57</v>
          </cell>
          <cell r="L2567"/>
          <cell r="M2567">
            <v>303135.57</v>
          </cell>
          <cell r="N2567" t="str">
            <v>FORM SUBMIT</v>
          </cell>
          <cell r="O2567">
            <v>40786</v>
          </cell>
          <cell r="P2567"/>
          <cell r="Q2567">
            <v>304370.17</v>
          </cell>
        </row>
        <row r="2568">
          <cell r="C2568" t="str">
            <v>Fall River</v>
          </cell>
          <cell r="D2568">
            <v>2011</v>
          </cell>
          <cell r="E2568">
            <v>0</v>
          </cell>
          <cell r="F2568">
            <v>0</v>
          </cell>
          <cell r="G2568" t="str">
            <v>N/A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/>
          <cell r="M2568">
            <v>0</v>
          </cell>
          <cell r="N2568" t="str">
            <v>N/A</v>
          </cell>
          <cell r="O2568" t="str">
            <v/>
          </cell>
          <cell r="P2568"/>
          <cell r="Q2568">
            <v>0</v>
          </cell>
        </row>
        <row r="2569">
          <cell r="C2569" t="str">
            <v>Falmouth</v>
          </cell>
          <cell r="D2569">
            <v>2011</v>
          </cell>
          <cell r="E2569">
            <v>3</v>
          </cell>
          <cell r="F2569">
            <v>3</v>
          </cell>
          <cell r="G2569" t="str">
            <v>Yes</v>
          </cell>
          <cell r="H2569">
            <v>2347683</v>
          </cell>
          <cell r="I2569">
            <v>9726</v>
          </cell>
          <cell r="J2569">
            <v>32</v>
          </cell>
          <cell r="K2569">
            <v>2337925</v>
          </cell>
          <cell r="L2569"/>
          <cell r="M2569">
            <v>2337925</v>
          </cell>
          <cell r="N2569" t="str">
            <v>FORM SUBMIT</v>
          </cell>
          <cell r="O2569">
            <v>40760</v>
          </cell>
          <cell r="P2569"/>
          <cell r="Q2569">
            <v>2337957</v>
          </cell>
        </row>
        <row r="2570">
          <cell r="C2570" t="str">
            <v>Fitchburg</v>
          </cell>
          <cell r="D2570">
            <v>2011</v>
          </cell>
          <cell r="E2570">
            <v>0</v>
          </cell>
          <cell r="F2570">
            <v>0</v>
          </cell>
          <cell r="G2570" t="str">
            <v>N/A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/>
          <cell r="M2570">
            <v>0</v>
          </cell>
          <cell r="N2570" t="str">
            <v>N/A</v>
          </cell>
          <cell r="O2570" t="str">
            <v/>
          </cell>
          <cell r="P2570"/>
          <cell r="Q2570">
            <v>0</v>
          </cell>
        </row>
        <row r="2571">
          <cell r="C2571" t="str">
            <v>Florida</v>
          </cell>
          <cell r="D2571">
            <v>2011</v>
          </cell>
          <cell r="E2571">
            <v>0</v>
          </cell>
          <cell r="F2571">
            <v>0</v>
          </cell>
          <cell r="G2571" t="str">
            <v>N/A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/>
          <cell r="M2571">
            <v>0</v>
          </cell>
          <cell r="N2571" t="str">
            <v>N/A</v>
          </cell>
          <cell r="O2571" t="str">
            <v/>
          </cell>
          <cell r="P2571"/>
          <cell r="Q2571">
            <v>0</v>
          </cell>
        </row>
        <row r="2572">
          <cell r="C2572" t="str">
            <v>Foxborough</v>
          </cell>
          <cell r="D2572">
            <v>2011</v>
          </cell>
          <cell r="E2572">
            <v>0</v>
          </cell>
          <cell r="F2572">
            <v>0</v>
          </cell>
          <cell r="G2572" t="str">
            <v>N/A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/>
          <cell r="M2572">
            <v>0</v>
          </cell>
          <cell r="N2572" t="str">
            <v>N/A</v>
          </cell>
          <cell r="O2572" t="str">
            <v/>
          </cell>
          <cell r="P2572"/>
          <cell r="Q2572">
            <v>0</v>
          </cell>
        </row>
        <row r="2573">
          <cell r="C2573" t="str">
            <v>Framingham</v>
          </cell>
          <cell r="D2573">
            <v>2011</v>
          </cell>
          <cell r="E2573">
            <v>0</v>
          </cell>
          <cell r="F2573">
            <v>0</v>
          </cell>
          <cell r="G2573" t="str">
            <v>N/A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/>
          <cell r="M2573">
            <v>0</v>
          </cell>
          <cell r="N2573" t="str">
            <v>N/A</v>
          </cell>
          <cell r="O2573" t="str">
            <v/>
          </cell>
          <cell r="P2573"/>
          <cell r="Q2573">
            <v>0</v>
          </cell>
        </row>
        <row r="2574">
          <cell r="C2574" t="str">
            <v>Franklin</v>
          </cell>
          <cell r="D2574">
            <v>2011</v>
          </cell>
          <cell r="E2574">
            <v>0</v>
          </cell>
          <cell r="F2574">
            <v>0</v>
          </cell>
          <cell r="G2574" t="str">
            <v>N/A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/>
          <cell r="M2574">
            <v>0</v>
          </cell>
          <cell r="N2574" t="str">
            <v>N/A</v>
          </cell>
          <cell r="O2574" t="str">
            <v/>
          </cell>
          <cell r="P2574"/>
          <cell r="Q2574">
            <v>0</v>
          </cell>
        </row>
        <row r="2575">
          <cell r="C2575" t="str">
            <v>Freetown</v>
          </cell>
          <cell r="D2575">
            <v>2011</v>
          </cell>
          <cell r="E2575">
            <v>0</v>
          </cell>
          <cell r="F2575">
            <v>0</v>
          </cell>
          <cell r="G2575" t="str">
            <v>N/A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/>
          <cell r="M2575">
            <v>0</v>
          </cell>
          <cell r="N2575" t="str">
            <v>N/A</v>
          </cell>
          <cell r="O2575" t="str">
            <v/>
          </cell>
          <cell r="P2575"/>
          <cell r="Q2575">
            <v>0</v>
          </cell>
        </row>
        <row r="2576">
          <cell r="C2576" t="str">
            <v>Gardner</v>
          </cell>
          <cell r="D2576">
            <v>2011</v>
          </cell>
          <cell r="E2576">
            <v>0</v>
          </cell>
          <cell r="F2576">
            <v>0</v>
          </cell>
          <cell r="G2576" t="str">
            <v>N/A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/>
          <cell r="M2576">
            <v>0</v>
          </cell>
          <cell r="N2576" t="str">
            <v>N/A</v>
          </cell>
          <cell r="O2576" t="str">
            <v/>
          </cell>
          <cell r="P2576"/>
          <cell r="Q2576">
            <v>0</v>
          </cell>
        </row>
        <row r="2577">
          <cell r="C2577" t="str">
            <v>Aquinnah</v>
          </cell>
          <cell r="D2577">
            <v>2011</v>
          </cell>
          <cell r="E2577">
            <v>3</v>
          </cell>
          <cell r="F2577">
            <v>3</v>
          </cell>
          <cell r="G2577" t="str">
            <v>Yes</v>
          </cell>
          <cell r="H2577">
            <v>72858.41</v>
          </cell>
          <cell r="I2577">
            <v>216.59</v>
          </cell>
          <cell r="J2577">
            <v>64.430000000000007</v>
          </cell>
          <cell r="K2577">
            <v>72577.390000000014</v>
          </cell>
          <cell r="L2577"/>
          <cell r="M2577">
            <v>72577.390000000014</v>
          </cell>
          <cell r="N2577" t="str">
            <v>FORM SUBMIT</v>
          </cell>
          <cell r="O2577">
            <v>40801</v>
          </cell>
          <cell r="P2577"/>
          <cell r="Q2577">
            <v>72641.820000000007</v>
          </cell>
        </row>
        <row r="2578">
          <cell r="C2578" t="str">
            <v>Georgetown</v>
          </cell>
          <cell r="D2578">
            <v>2011</v>
          </cell>
          <cell r="E2578">
            <v>3</v>
          </cell>
          <cell r="F2578">
            <v>3</v>
          </cell>
          <cell r="G2578" t="str">
            <v>Yes</v>
          </cell>
          <cell r="H2578">
            <v>295107.38</v>
          </cell>
          <cell r="I2578">
            <v>1326.43</v>
          </cell>
          <cell r="J2578">
            <v>25.47</v>
          </cell>
          <cell r="K2578">
            <v>293755.48000000004</v>
          </cell>
          <cell r="L2578"/>
          <cell r="M2578">
            <v>293755.48000000004</v>
          </cell>
          <cell r="N2578" t="str">
            <v>FORM SUBMIT</v>
          </cell>
          <cell r="O2578">
            <v>40780</v>
          </cell>
          <cell r="P2578"/>
          <cell r="Q2578">
            <v>293780.95</v>
          </cell>
        </row>
        <row r="2579">
          <cell r="C2579" t="str">
            <v>Gill</v>
          </cell>
          <cell r="D2579">
            <v>2011</v>
          </cell>
          <cell r="E2579">
            <v>0</v>
          </cell>
          <cell r="F2579">
            <v>0</v>
          </cell>
          <cell r="G2579" t="str">
            <v>N/A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/>
          <cell r="M2579">
            <v>0</v>
          </cell>
          <cell r="N2579" t="str">
            <v>N/A</v>
          </cell>
          <cell r="O2579" t="str">
            <v/>
          </cell>
          <cell r="P2579"/>
          <cell r="Q2579">
            <v>0</v>
          </cell>
        </row>
        <row r="2580">
          <cell r="C2580" t="str">
            <v>Gloucester</v>
          </cell>
          <cell r="D2580">
            <v>2011</v>
          </cell>
          <cell r="E2580">
            <v>1</v>
          </cell>
          <cell r="F2580">
            <v>1</v>
          </cell>
          <cell r="G2580" t="str">
            <v>Yes</v>
          </cell>
          <cell r="H2580">
            <v>462916.07</v>
          </cell>
          <cell r="I2580">
            <v>4789.18</v>
          </cell>
          <cell r="J2580">
            <v>0</v>
          </cell>
          <cell r="K2580">
            <v>458126.89</v>
          </cell>
          <cell r="L2580"/>
          <cell r="M2580">
            <v>458126.89</v>
          </cell>
          <cell r="N2580" t="str">
            <v>FORM SUBMIT</v>
          </cell>
          <cell r="O2580">
            <v>40792</v>
          </cell>
          <cell r="P2580"/>
          <cell r="Q2580">
            <v>458126.89</v>
          </cell>
        </row>
        <row r="2581">
          <cell r="C2581" t="str">
            <v>Goshen</v>
          </cell>
          <cell r="D2581">
            <v>2011</v>
          </cell>
          <cell r="E2581">
            <v>3</v>
          </cell>
          <cell r="F2581">
            <v>3</v>
          </cell>
          <cell r="G2581" t="str">
            <v>Yes</v>
          </cell>
          <cell r="H2581">
            <v>54828.58</v>
          </cell>
          <cell r="I2581">
            <v>982.71</v>
          </cell>
          <cell r="J2581">
            <v>0</v>
          </cell>
          <cell r="K2581">
            <v>53845.87</v>
          </cell>
          <cell r="L2581"/>
          <cell r="M2581">
            <v>53845.87</v>
          </cell>
          <cell r="N2581" t="str">
            <v>FORM SUBMIT</v>
          </cell>
          <cell r="O2581">
            <v>40795</v>
          </cell>
          <cell r="P2581"/>
          <cell r="Q2581">
            <v>53845.87</v>
          </cell>
        </row>
        <row r="2582">
          <cell r="C2582" t="str">
            <v>Gosnold</v>
          </cell>
          <cell r="D2582">
            <v>2011</v>
          </cell>
          <cell r="E2582">
            <v>0</v>
          </cell>
          <cell r="F2582">
            <v>1.5</v>
          </cell>
          <cell r="G2582" t="str">
            <v>No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/>
          <cell r="M2582">
            <v>0</v>
          </cell>
          <cell r="N2582" t="str">
            <v>FORM ENTERED</v>
          </cell>
          <cell r="O2582">
            <v>40781</v>
          </cell>
          <cell r="P2582"/>
          <cell r="Q2582">
            <v>0</v>
          </cell>
        </row>
        <row r="2583">
          <cell r="C2583" t="str">
            <v>Grafton</v>
          </cell>
          <cell r="D2583">
            <v>2011</v>
          </cell>
          <cell r="E2583">
            <v>1.5</v>
          </cell>
          <cell r="F2583">
            <v>1.5</v>
          </cell>
          <cell r="G2583" t="str">
            <v>Yes</v>
          </cell>
          <cell r="H2583">
            <v>284242.01</v>
          </cell>
          <cell r="I2583">
            <v>1880.77</v>
          </cell>
          <cell r="J2583">
            <v>31.22</v>
          </cell>
          <cell r="K2583">
            <v>282330.02</v>
          </cell>
          <cell r="L2583"/>
          <cell r="M2583">
            <v>282330.02</v>
          </cell>
          <cell r="N2583" t="str">
            <v>FORM SUBMIT</v>
          </cell>
          <cell r="O2583">
            <v>40777</v>
          </cell>
          <cell r="P2583"/>
          <cell r="Q2583">
            <v>282361.24</v>
          </cell>
        </row>
        <row r="2584">
          <cell r="C2584" t="str">
            <v>Granby</v>
          </cell>
          <cell r="D2584">
            <v>2011</v>
          </cell>
          <cell r="E2584">
            <v>0</v>
          </cell>
          <cell r="F2584">
            <v>0</v>
          </cell>
          <cell r="G2584" t="str">
            <v>N/A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/>
          <cell r="M2584">
            <v>0</v>
          </cell>
          <cell r="N2584" t="str">
            <v>N/A</v>
          </cell>
          <cell r="O2584" t="str">
            <v/>
          </cell>
          <cell r="P2584"/>
          <cell r="Q2584">
            <v>0</v>
          </cell>
        </row>
        <row r="2585">
          <cell r="C2585" t="str">
            <v>Granville</v>
          </cell>
          <cell r="D2585">
            <v>2011</v>
          </cell>
          <cell r="E2585">
            <v>1.5</v>
          </cell>
          <cell r="F2585">
            <v>1.5</v>
          </cell>
          <cell r="G2585" t="str">
            <v>Yes</v>
          </cell>
          <cell r="H2585">
            <v>21014.73</v>
          </cell>
          <cell r="I2585">
            <v>260.44</v>
          </cell>
          <cell r="J2585">
            <v>0</v>
          </cell>
          <cell r="K2585">
            <v>20754.29</v>
          </cell>
          <cell r="L2585"/>
          <cell r="M2585">
            <v>20754.29</v>
          </cell>
          <cell r="N2585" t="str">
            <v>FORM SUBMIT</v>
          </cell>
          <cell r="O2585">
            <v>40802</v>
          </cell>
          <cell r="P2585"/>
          <cell r="Q2585">
            <v>20754.29</v>
          </cell>
        </row>
        <row r="2586">
          <cell r="C2586" t="str">
            <v>Great Barrington</v>
          </cell>
          <cell r="D2586">
            <v>2011</v>
          </cell>
          <cell r="E2586">
            <v>0</v>
          </cell>
          <cell r="F2586">
            <v>0</v>
          </cell>
          <cell r="G2586" t="str">
            <v>N/A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/>
          <cell r="M2586">
            <v>0</v>
          </cell>
          <cell r="N2586" t="str">
            <v>N/A</v>
          </cell>
          <cell r="O2586" t="str">
            <v/>
          </cell>
          <cell r="P2586"/>
          <cell r="Q2586">
            <v>0</v>
          </cell>
        </row>
        <row r="2587">
          <cell r="C2587" t="str">
            <v>Greenfield</v>
          </cell>
          <cell r="D2587">
            <v>2011</v>
          </cell>
          <cell r="E2587">
            <v>0</v>
          </cell>
          <cell r="F2587">
            <v>0</v>
          </cell>
          <cell r="G2587" t="str">
            <v>N/A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/>
          <cell r="M2587">
            <v>0</v>
          </cell>
          <cell r="N2587" t="str">
            <v>N/A</v>
          </cell>
          <cell r="O2587" t="str">
            <v/>
          </cell>
          <cell r="P2587"/>
          <cell r="Q2587">
            <v>0</v>
          </cell>
        </row>
        <row r="2588">
          <cell r="C2588" t="str">
            <v>Groton</v>
          </cell>
          <cell r="D2588">
            <v>2011</v>
          </cell>
          <cell r="E2588">
            <v>3</v>
          </cell>
          <cell r="F2588">
            <v>3</v>
          </cell>
          <cell r="G2588" t="str">
            <v>Yes</v>
          </cell>
          <cell r="H2588">
            <v>540114.6</v>
          </cell>
          <cell r="I2588">
            <v>7162.04</v>
          </cell>
          <cell r="J2588">
            <v>107.85</v>
          </cell>
          <cell r="K2588">
            <v>532844.71</v>
          </cell>
          <cell r="L2588"/>
          <cell r="M2588">
            <v>532844.71</v>
          </cell>
          <cell r="N2588" t="str">
            <v>FORM SUBMIT</v>
          </cell>
          <cell r="O2588">
            <v>40765</v>
          </cell>
          <cell r="P2588"/>
          <cell r="Q2588">
            <v>532952.55999999994</v>
          </cell>
        </row>
        <row r="2589">
          <cell r="C2589" t="str">
            <v>Groveland</v>
          </cell>
          <cell r="D2589">
            <v>2011</v>
          </cell>
          <cell r="E2589">
            <v>3</v>
          </cell>
          <cell r="F2589">
            <v>3</v>
          </cell>
          <cell r="G2589" t="str">
            <v>Yes</v>
          </cell>
          <cell r="H2589">
            <v>223743.17</v>
          </cell>
          <cell r="I2589">
            <v>1073.3</v>
          </cell>
          <cell r="J2589">
            <v>0</v>
          </cell>
          <cell r="K2589">
            <v>222669.87000000002</v>
          </cell>
          <cell r="L2589"/>
          <cell r="M2589">
            <v>222669.87000000002</v>
          </cell>
          <cell r="N2589" t="str">
            <v>FORM SUBMIT</v>
          </cell>
          <cell r="O2589">
            <v>40801</v>
          </cell>
          <cell r="P2589"/>
          <cell r="Q2589">
            <v>222669.87000000002</v>
          </cell>
        </row>
        <row r="2590">
          <cell r="C2590" t="str">
            <v>Hadley</v>
          </cell>
          <cell r="D2590">
            <v>2011</v>
          </cell>
          <cell r="E2590">
            <v>3</v>
          </cell>
          <cell r="F2590">
            <v>3</v>
          </cell>
          <cell r="G2590" t="str">
            <v>Yes</v>
          </cell>
          <cell r="H2590">
            <v>206430.92</v>
          </cell>
          <cell r="I2590">
            <v>1038.42</v>
          </cell>
          <cell r="J2590">
            <v>2389.27</v>
          </cell>
          <cell r="K2590">
            <v>203003.23</v>
          </cell>
          <cell r="L2590"/>
          <cell r="M2590">
            <v>203003.23</v>
          </cell>
          <cell r="N2590" t="str">
            <v>FORM SUBMIT</v>
          </cell>
          <cell r="O2590">
            <v>40765</v>
          </cell>
          <cell r="P2590"/>
          <cell r="Q2590">
            <v>205392.5</v>
          </cell>
        </row>
        <row r="2591">
          <cell r="C2591" t="str">
            <v>Halifax</v>
          </cell>
          <cell r="D2591">
            <v>2011</v>
          </cell>
          <cell r="E2591">
            <v>0</v>
          </cell>
          <cell r="F2591">
            <v>0</v>
          </cell>
          <cell r="G2591" t="str">
            <v>N/A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/>
          <cell r="M2591">
            <v>0</v>
          </cell>
          <cell r="N2591" t="str">
            <v>N/A</v>
          </cell>
          <cell r="O2591" t="str">
            <v/>
          </cell>
          <cell r="P2591"/>
          <cell r="Q2591">
            <v>0</v>
          </cell>
        </row>
        <row r="2592">
          <cell r="C2592" t="str">
            <v>Hamilton</v>
          </cell>
          <cell r="D2592">
            <v>2011</v>
          </cell>
          <cell r="E2592">
            <v>2</v>
          </cell>
          <cell r="F2592">
            <v>2</v>
          </cell>
          <cell r="G2592" t="str">
            <v>Yes</v>
          </cell>
          <cell r="H2592">
            <v>363602.4</v>
          </cell>
          <cell r="I2592">
            <v>8124.42</v>
          </cell>
          <cell r="J2592">
            <v>26.26</v>
          </cell>
          <cell r="K2592">
            <v>355451.72000000003</v>
          </cell>
          <cell r="L2592"/>
          <cell r="M2592">
            <v>355451.72000000003</v>
          </cell>
          <cell r="N2592" t="str">
            <v>FORM SUBMIT</v>
          </cell>
          <cell r="O2592">
            <v>40800</v>
          </cell>
          <cell r="P2592"/>
          <cell r="Q2592">
            <v>355477.98000000004</v>
          </cell>
        </row>
        <row r="2593">
          <cell r="C2593" t="str">
            <v>Hampden</v>
          </cell>
          <cell r="D2593">
            <v>2011</v>
          </cell>
          <cell r="E2593">
            <v>1</v>
          </cell>
          <cell r="F2593">
            <v>1</v>
          </cell>
          <cell r="G2593" t="str">
            <v>Yes</v>
          </cell>
          <cell r="H2593">
            <v>54297.75</v>
          </cell>
          <cell r="I2593">
            <v>355.28</v>
          </cell>
          <cell r="J2593">
            <v>8.0299999999999994</v>
          </cell>
          <cell r="K2593">
            <v>53934.44</v>
          </cell>
          <cell r="L2593"/>
          <cell r="M2593">
            <v>53934.44</v>
          </cell>
          <cell r="N2593" t="str">
            <v>FORM SUBMIT</v>
          </cell>
          <cell r="O2593">
            <v>40799</v>
          </cell>
          <cell r="P2593"/>
          <cell r="Q2593">
            <v>53942.47</v>
          </cell>
        </row>
        <row r="2594">
          <cell r="C2594" t="str">
            <v>Hancock</v>
          </cell>
          <cell r="D2594">
            <v>2011</v>
          </cell>
          <cell r="E2594">
            <v>0</v>
          </cell>
          <cell r="F2594">
            <v>0</v>
          </cell>
          <cell r="G2594" t="str">
            <v>N/A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/>
          <cell r="M2594">
            <v>0</v>
          </cell>
          <cell r="N2594" t="str">
            <v>N/A</v>
          </cell>
          <cell r="O2594" t="str">
            <v/>
          </cell>
          <cell r="P2594"/>
          <cell r="Q2594">
            <v>0</v>
          </cell>
        </row>
        <row r="2595">
          <cell r="C2595" t="str">
            <v>Hanover</v>
          </cell>
          <cell r="D2595">
            <v>2011</v>
          </cell>
          <cell r="E2595">
            <v>3</v>
          </cell>
          <cell r="F2595">
            <v>3</v>
          </cell>
          <cell r="G2595" t="str">
            <v>Yes</v>
          </cell>
          <cell r="H2595">
            <v>755228.85</v>
          </cell>
          <cell r="I2595">
            <v>24485.74</v>
          </cell>
          <cell r="J2595">
            <v>993.48</v>
          </cell>
          <cell r="K2595">
            <v>729749.63</v>
          </cell>
          <cell r="L2595"/>
          <cell r="M2595">
            <v>729749.63</v>
          </cell>
          <cell r="N2595" t="str">
            <v>FORM SUBMIT</v>
          </cell>
          <cell r="O2595">
            <v>40794</v>
          </cell>
          <cell r="P2595"/>
          <cell r="Q2595">
            <v>730743.11</v>
          </cell>
        </row>
        <row r="2596">
          <cell r="C2596" t="str">
            <v>Hanson</v>
          </cell>
          <cell r="D2596">
            <v>2011</v>
          </cell>
          <cell r="E2596">
            <v>1.5</v>
          </cell>
          <cell r="F2596">
            <v>1.5</v>
          </cell>
          <cell r="G2596" t="str">
            <v>Yes</v>
          </cell>
          <cell r="H2596">
            <v>152144.93</v>
          </cell>
          <cell r="I2596">
            <v>3273.49</v>
          </cell>
          <cell r="J2596">
            <v>0</v>
          </cell>
          <cell r="K2596">
            <v>148871.44</v>
          </cell>
          <cell r="L2596"/>
          <cell r="M2596">
            <v>148871.44</v>
          </cell>
          <cell r="N2596" t="str">
            <v>FORM SUBMIT</v>
          </cell>
          <cell r="O2596">
            <v>40799</v>
          </cell>
          <cell r="P2596"/>
          <cell r="Q2596">
            <v>148871.44</v>
          </cell>
        </row>
        <row r="2597">
          <cell r="C2597" t="str">
            <v>Hardwick</v>
          </cell>
          <cell r="D2597">
            <v>2011</v>
          </cell>
          <cell r="E2597">
            <v>0</v>
          </cell>
          <cell r="F2597">
            <v>0</v>
          </cell>
          <cell r="G2597" t="str">
            <v>N/A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/>
          <cell r="M2597">
            <v>0</v>
          </cell>
          <cell r="N2597" t="str">
            <v>N/A</v>
          </cell>
          <cell r="O2597" t="str">
            <v/>
          </cell>
          <cell r="P2597"/>
          <cell r="Q2597">
            <v>0</v>
          </cell>
        </row>
        <row r="2598">
          <cell r="C2598" t="str">
            <v>Harvard</v>
          </cell>
          <cell r="D2598">
            <v>2011</v>
          </cell>
          <cell r="E2598">
            <v>1.1000000000000001</v>
          </cell>
          <cell r="F2598">
            <v>1.1000000000000001</v>
          </cell>
          <cell r="G2598" t="str">
            <v>Yes</v>
          </cell>
          <cell r="H2598">
            <v>181423.84</v>
          </cell>
          <cell r="I2598">
            <v>485.9</v>
          </cell>
          <cell r="J2598">
            <v>0</v>
          </cell>
          <cell r="K2598">
            <v>180937.94</v>
          </cell>
          <cell r="L2598"/>
          <cell r="M2598">
            <v>180937.94</v>
          </cell>
          <cell r="N2598" t="str">
            <v>FORM SUBMIT</v>
          </cell>
          <cell r="O2598">
            <v>40800</v>
          </cell>
          <cell r="P2598"/>
          <cell r="Q2598">
            <v>180937.94</v>
          </cell>
        </row>
        <row r="2599">
          <cell r="C2599" t="str">
            <v>Harwich</v>
          </cell>
          <cell r="D2599">
            <v>2011</v>
          </cell>
          <cell r="E2599">
            <v>3</v>
          </cell>
          <cell r="F2599">
            <v>3</v>
          </cell>
          <cell r="G2599" t="str">
            <v>Yes</v>
          </cell>
          <cell r="H2599">
            <v>1059753.1000000001</v>
          </cell>
          <cell r="I2599">
            <v>7671.67</v>
          </cell>
          <cell r="J2599">
            <v>284.88</v>
          </cell>
          <cell r="K2599">
            <v>1051796.5500000003</v>
          </cell>
          <cell r="L2599"/>
          <cell r="M2599">
            <v>1051796.5500000003</v>
          </cell>
          <cell r="N2599" t="str">
            <v>FORM SUBMIT</v>
          </cell>
          <cell r="O2599">
            <v>40780</v>
          </cell>
          <cell r="P2599"/>
          <cell r="Q2599">
            <v>1052081.4300000002</v>
          </cell>
        </row>
        <row r="2600">
          <cell r="C2600" t="str">
            <v>Hatfield</v>
          </cell>
          <cell r="D2600">
            <v>2011</v>
          </cell>
          <cell r="E2600">
            <v>3</v>
          </cell>
          <cell r="F2600">
            <v>3</v>
          </cell>
          <cell r="G2600" t="str">
            <v>Yes</v>
          </cell>
          <cell r="H2600">
            <v>93997.39</v>
          </cell>
          <cell r="I2600">
            <v>1338.48</v>
          </cell>
          <cell r="J2600">
            <v>0</v>
          </cell>
          <cell r="K2600">
            <v>92658.91</v>
          </cell>
          <cell r="L2600"/>
          <cell r="M2600">
            <v>92658.91</v>
          </cell>
          <cell r="N2600" t="str">
            <v>FORM SUBMIT</v>
          </cell>
          <cell r="O2600">
            <v>40779</v>
          </cell>
          <cell r="P2600"/>
          <cell r="Q2600">
            <v>92658.91</v>
          </cell>
        </row>
        <row r="2601">
          <cell r="C2601" t="str">
            <v>Haverhill</v>
          </cell>
          <cell r="D2601">
            <v>2011</v>
          </cell>
          <cell r="E2601">
            <v>0</v>
          </cell>
          <cell r="F2601">
            <v>0</v>
          </cell>
          <cell r="G2601" t="str">
            <v>N/A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/>
          <cell r="M2601">
            <v>0</v>
          </cell>
          <cell r="N2601" t="str">
            <v>N/A</v>
          </cell>
          <cell r="O2601" t="str">
            <v/>
          </cell>
          <cell r="P2601"/>
          <cell r="Q2601">
            <v>0</v>
          </cell>
        </row>
        <row r="2602">
          <cell r="C2602" t="str">
            <v>Hawley</v>
          </cell>
          <cell r="D2602">
            <v>2011</v>
          </cell>
          <cell r="E2602">
            <v>0</v>
          </cell>
          <cell r="F2602">
            <v>0</v>
          </cell>
          <cell r="G2602" t="str">
            <v>N/A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/>
          <cell r="M2602">
            <v>0</v>
          </cell>
          <cell r="N2602" t="str">
            <v>N/A</v>
          </cell>
          <cell r="O2602" t="str">
            <v/>
          </cell>
          <cell r="P2602"/>
          <cell r="Q2602">
            <v>0</v>
          </cell>
        </row>
        <row r="2603">
          <cell r="C2603" t="str">
            <v>Heath</v>
          </cell>
          <cell r="D2603">
            <v>2011</v>
          </cell>
          <cell r="E2603">
            <v>0</v>
          </cell>
          <cell r="F2603">
            <v>0</v>
          </cell>
          <cell r="G2603" t="str">
            <v>N/A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/>
          <cell r="M2603">
            <v>0</v>
          </cell>
          <cell r="N2603" t="str">
            <v>N/A</v>
          </cell>
          <cell r="O2603" t="str">
            <v/>
          </cell>
          <cell r="P2603"/>
          <cell r="Q2603">
            <v>0</v>
          </cell>
        </row>
        <row r="2604">
          <cell r="C2604" t="str">
            <v>Hingham</v>
          </cell>
          <cell r="D2604">
            <v>2011</v>
          </cell>
          <cell r="E2604">
            <v>1.5</v>
          </cell>
          <cell r="F2604">
            <v>1.5</v>
          </cell>
          <cell r="G2604" t="str">
            <v>Yes</v>
          </cell>
          <cell r="H2604">
            <v>792556.53</v>
          </cell>
          <cell r="I2604">
            <v>13649.13</v>
          </cell>
          <cell r="J2604">
            <v>69.2</v>
          </cell>
          <cell r="K2604">
            <v>778838.20000000007</v>
          </cell>
          <cell r="L2604"/>
          <cell r="M2604">
            <v>778838.20000000007</v>
          </cell>
          <cell r="N2604" t="str">
            <v>FORM SUBMIT</v>
          </cell>
          <cell r="O2604">
            <v>40792</v>
          </cell>
          <cell r="P2604"/>
          <cell r="Q2604">
            <v>778907.4</v>
          </cell>
        </row>
        <row r="2605">
          <cell r="C2605" t="str">
            <v>Hinsdale</v>
          </cell>
          <cell r="D2605">
            <v>2011</v>
          </cell>
          <cell r="E2605">
            <v>0</v>
          </cell>
          <cell r="F2605">
            <v>0</v>
          </cell>
          <cell r="G2605" t="str">
            <v>N/A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/>
          <cell r="M2605">
            <v>0</v>
          </cell>
          <cell r="N2605" t="str">
            <v>N/A</v>
          </cell>
          <cell r="O2605" t="str">
            <v/>
          </cell>
          <cell r="P2605"/>
          <cell r="Q2605">
            <v>0</v>
          </cell>
        </row>
        <row r="2606">
          <cell r="C2606" t="str">
            <v>Holbrook</v>
          </cell>
          <cell r="D2606">
            <v>2011</v>
          </cell>
          <cell r="E2606">
            <v>0</v>
          </cell>
          <cell r="F2606">
            <v>0</v>
          </cell>
          <cell r="G2606" t="str">
            <v>N/A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/>
          <cell r="M2606">
            <v>0</v>
          </cell>
          <cell r="N2606" t="str">
            <v>N/A</v>
          </cell>
          <cell r="O2606" t="str">
            <v/>
          </cell>
          <cell r="P2606"/>
          <cell r="Q2606">
            <v>0</v>
          </cell>
        </row>
        <row r="2607">
          <cell r="C2607" t="str">
            <v>Holden</v>
          </cell>
          <cell r="D2607">
            <v>2011</v>
          </cell>
          <cell r="E2607">
            <v>0</v>
          </cell>
          <cell r="F2607">
            <v>0</v>
          </cell>
          <cell r="G2607" t="str">
            <v>N/A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/>
          <cell r="M2607">
            <v>0</v>
          </cell>
          <cell r="N2607" t="str">
            <v>N/A</v>
          </cell>
          <cell r="O2607" t="str">
            <v/>
          </cell>
          <cell r="P2607"/>
          <cell r="Q2607">
            <v>0</v>
          </cell>
        </row>
        <row r="2608">
          <cell r="C2608" t="str">
            <v>Holland</v>
          </cell>
          <cell r="D2608">
            <v>2011</v>
          </cell>
          <cell r="E2608">
            <v>0</v>
          </cell>
          <cell r="F2608">
            <v>0</v>
          </cell>
          <cell r="G2608" t="str">
            <v>N/A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/>
          <cell r="M2608">
            <v>0</v>
          </cell>
          <cell r="N2608" t="str">
            <v>N/A</v>
          </cell>
          <cell r="O2608" t="str">
            <v/>
          </cell>
          <cell r="P2608"/>
          <cell r="Q2608">
            <v>0</v>
          </cell>
        </row>
        <row r="2609">
          <cell r="C2609" t="str">
            <v>Holliston</v>
          </cell>
          <cell r="D2609">
            <v>2011</v>
          </cell>
          <cell r="E2609">
            <v>1.5</v>
          </cell>
          <cell r="F2609">
            <v>1.5</v>
          </cell>
          <cell r="G2609" t="str">
            <v>Yes</v>
          </cell>
          <cell r="H2609">
            <v>389056.69</v>
          </cell>
          <cell r="I2609">
            <v>3726.75</v>
          </cell>
          <cell r="J2609">
            <v>292.64</v>
          </cell>
          <cell r="K2609">
            <v>385037.3</v>
          </cell>
          <cell r="L2609"/>
          <cell r="M2609">
            <v>385037.3</v>
          </cell>
          <cell r="N2609" t="str">
            <v>FORM SUBMIT</v>
          </cell>
          <cell r="O2609">
            <v>40798</v>
          </cell>
          <cell r="P2609"/>
          <cell r="Q2609">
            <v>385329.94</v>
          </cell>
        </row>
        <row r="2610">
          <cell r="C2610" t="str">
            <v>Holyoke</v>
          </cell>
          <cell r="D2610">
            <v>2011</v>
          </cell>
          <cell r="E2610">
            <v>0</v>
          </cell>
          <cell r="F2610">
            <v>0</v>
          </cell>
          <cell r="G2610" t="str">
            <v>N/A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/>
          <cell r="M2610">
            <v>0</v>
          </cell>
          <cell r="N2610" t="str">
            <v>N/A</v>
          </cell>
          <cell r="O2610" t="str">
            <v/>
          </cell>
          <cell r="P2610"/>
          <cell r="Q2610">
            <v>0</v>
          </cell>
        </row>
        <row r="2611">
          <cell r="C2611" t="str">
            <v>Hopedale</v>
          </cell>
          <cell r="D2611">
            <v>2011</v>
          </cell>
          <cell r="E2611">
            <v>0</v>
          </cell>
          <cell r="F2611">
            <v>0</v>
          </cell>
          <cell r="G2611" t="str">
            <v>N/A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/>
          <cell r="M2611">
            <v>0</v>
          </cell>
          <cell r="N2611" t="str">
            <v>N/A</v>
          </cell>
          <cell r="O2611" t="str">
            <v/>
          </cell>
          <cell r="P2611"/>
          <cell r="Q2611">
            <v>0</v>
          </cell>
        </row>
        <row r="2612">
          <cell r="C2612" t="str">
            <v>Hopkinton</v>
          </cell>
          <cell r="D2612">
            <v>2011</v>
          </cell>
          <cell r="E2612">
            <v>2</v>
          </cell>
          <cell r="F2612">
            <v>2</v>
          </cell>
          <cell r="G2612" t="str">
            <v>Yes</v>
          </cell>
          <cell r="H2612">
            <v>706464.45</v>
          </cell>
          <cell r="I2612">
            <v>9047.0300000000007</v>
          </cell>
          <cell r="J2612">
            <v>0</v>
          </cell>
          <cell r="K2612">
            <v>697417.41999999993</v>
          </cell>
          <cell r="L2612"/>
          <cell r="M2612">
            <v>697417.41999999993</v>
          </cell>
          <cell r="N2612" t="str">
            <v>FORM SUBMIT</v>
          </cell>
          <cell r="O2612">
            <v>40788</v>
          </cell>
          <cell r="P2612"/>
          <cell r="Q2612">
            <v>697417.41999999993</v>
          </cell>
        </row>
        <row r="2613">
          <cell r="C2613" t="str">
            <v>Hubbardston</v>
          </cell>
          <cell r="D2613">
            <v>2011</v>
          </cell>
          <cell r="E2613">
            <v>1.5</v>
          </cell>
          <cell r="F2613">
            <v>1.5</v>
          </cell>
          <cell r="G2613" t="str">
            <v>Yes</v>
          </cell>
          <cell r="H2613">
            <v>43633.97</v>
          </cell>
          <cell r="I2613">
            <v>475.84</v>
          </cell>
          <cell r="J2613">
            <v>1957.29</v>
          </cell>
          <cell r="K2613">
            <v>41200.840000000004</v>
          </cell>
          <cell r="L2613"/>
          <cell r="M2613">
            <v>41200.840000000004</v>
          </cell>
          <cell r="N2613" t="str">
            <v>FORM SUBMIT</v>
          </cell>
          <cell r="O2613">
            <v>40802</v>
          </cell>
          <cell r="P2613"/>
          <cell r="Q2613">
            <v>43158.130000000005</v>
          </cell>
        </row>
        <row r="2614">
          <cell r="C2614" t="str">
            <v>Hudson</v>
          </cell>
          <cell r="D2614">
            <v>2011</v>
          </cell>
          <cell r="E2614">
            <v>1</v>
          </cell>
          <cell r="F2614">
            <v>1</v>
          </cell>
          <cell r="G2614" t="str">
            <v>Yes</v>
          </cell>
          <cell r="H2614">
            <v>358429</v>
          </cell>
          <cell r="I2614">
            <v>547</v>
          </cell>
          <cell r="J2614">
            <v>862</v>
          </cell>
          <cell r="K2614">
            <v>357020</v>
          </cell>
          <cell r="L2614"/>
          <cell r="M2614">
            <v>357020</v>
          </cell>
          <cell r="N2614" t="str">
            <v>FORM SUBMIT</v>
          </cell>
          <cell r="O2614">
            <v>40793</v>
          </cell>
          <cell r="P2614"/>
          <cell r="Q2614">
            <v>357882</v>
          </cell>
        </row>
        <row r="2615">
          <cell r="C2615" t="str">
            <v>Hull</v>
          </cell>
          <cell r="D2615">
            <v>2011</v>
          </cell>
          <cell r="E2615">
            <v>0</v>
          </cell>
          <cell r="F2615">
            <v>0</v>
          </cell>
          <cell r="G2615" t="str">
            <v>N/A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/>
          <cell r="M2615">
            <v>0</v>
          </cell>
          <cell r="N2615" t="str">
            <v>N/A</v>
          </cell>
          <cell r="O2615" t="str">
            <v/>
          </cell>
          <cell r="P2615"/>
          <cell r="Q2615">
            <v>0</v>
          </cell>
        </row>
        <row r="2616">
          <cell r="C2616" t="str">
            <v>Huntington</v>
          </cell>
          <cell r="D2616">
            <v>2011</v>
          </cell>
          <cell r="E2616">
            <v>0</v>
          </cell>
          <cell r="F2616">
            <v>0</v>
          </cell>
          <cell r="G2616" t="str">
            <v>N/A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/>
          <cell r="M2616">
            <v>0</v>
          </cell>
          <cell r="N2616" t="str">
            <v>N/A</v>
          </cell>
          <cell r="O2616" t="str">
            <v/>
          </cell>
          <cell r="P2616"/>
          <cell r="Q2616">
            <v>0</v>
          </cell>
        </row>
        <row r="2617">
          <cell r="C2617" t="str">
            <v>Ipswich</v>
          </cell>
          <cell r="D2617">
            <v>2011</v>
          </cell>
          <cell r="E2617">
            <v>0</v>
          </cell>
          <cell r="F2617">
            <v>0</v>
          </cell>
          <cell r="G2617" t="str">
            <v>N/A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/>
          <cell r="M2617">
            <v>0</v>
          </cell>
          <cell r="N2617" t="str">
            <v>N/A</v>
          </cell>
          <cell r="O2617" t="str">
            <v/>
          </cell>
          <cell r="P2617"/>
          <cell r="Q2617">
            <v>0</v>
          </cell>
        </row>
        <row r="2618">
          <cell r="C2618" t="str">
            <v>Kingston</v>
          </cell>
          <cell r="D2618">
            <v>2011</v>
          </cell>
          <cell r="E2618">
            <v>3</v>
          </cell>
          <cell r="F2618">
            <v>1</v>
          </cell>
          <cell r="G2618" t="str">
            <v>No</v>
          </cell>
          <cell r="H2618">
            <v>548333.81999999995</v>
          </cell>
          <cell r="I2618">
            <v>10992.24</v>
          </cell>
          <cell r="J2618">
            <v>0</v>
          </cell>
          <cell r="K2618">
            <v>537341.57999999996</v>
          </cell>
          <cell r="L2618"/>
          <cell r="M2618">
            <v>537341.57999999996</v>
          </cell>
          <cell r="N2618" t="str">
            <v>FORM SUBMIT</v>
          </cell>
          <cell r="O2618">
            <v>40800</v>
          </cell>
          <cell r="P2618"/>
          <cell r="Q2618">
            <v>537341.57999999996</v>
          </cell>
        </row>
        <row r="2619">
          <cell r="C2619" t="str">
            <v>Lakeville</v>
          </cell>
          <cell r="D2619">
            <v>2011</v>
          </cell>
          <cell r="E2619">
            <v>0</v>
          </cell>
          <cell r="F2619">
            <v>0</v>
          </cell>
          <cell r="G2619" t="str">
            <v>N/A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/>
          <cell r="M2619">
            <v>0</v>
          </cell>
          <cell r="N2619" t="str">
            <v>N/A</v>
          </cell>
          <cell r="O2619" t="str">
            <v/>
          </cell>
          <cell r="P2619"/>
          <cell r="Q2619">
            <v>0</v>
          </cell>
        </row>
        <row r="2620">
          <cell r="C2620" t="str">
            <v>Lancaster</v>
          </cell>
          <cell r="D2620">
            <v>2011</v>
          </cell>
          <cell r="E2620">
            <v>0</v>
          </cell>
          <cell r="F2620">
            <v>0</v>
          </cell>
          <cell r="G2620" t="str">
            <v>N/A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/>
          <cell r="M2620">
            <v>0</v>
          </cell>
          <cell r="N2620" t="str">
            <v>N/A</v>
          </cell>
          <cell r="O2620" t="str">
            <v/>
          </cell>
          <cell r="P2620"/>
          <cell r="Q2620">
            <v>0</v>
          </cell>
        </row>
        <row r="2621">
          <cell r="C2621" t="str">
            <v>Lanesborough</v>
          </cell>
          <cell r="D2621">
            <v>2011</v>
          </cell>
          <cell r="E2621">
            <v>0</v>
          </cell>
          <cell r="F2621">
            <v>0</v>
          </cell>
          <cell r="G2621" t="str">
            <v>N/A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/>
          <cell r="M2621">
            <v>0</v>
          </cell>
          <cell r="N2621" t="str">
            <v>N/A</v>
          </cell>
          <cell r="O2621" t="str">
            <v/>
          </cell>
          <cell r="P2621"/>
          <cell r="Q2621">
            <v>0</v>
          </cell>
        </row>
        <row r="2622">
          <cell r="C2622" t="str">
            <v>Lawrence</v>
          </cell>
          <cell r="D2622">
            <v>2011</v>
          </cell>
          <cell r="E2622">
            <v>0</v>
          </cell>
          <cell r="F2622">
            <v>0</v>
          </cell>
          <cell r="G2622" t="str">
            <v>N/A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/>
          <cell r="M2622">
            <v>0</v>
          </cell>
          <cell r="N2622" t="str">
            <v>N/A</v>
          </cell>
          <cell r="O2622" t="str">
            <v/>
          </cell>
          <cell r="P2622"/>
          <cell r="Q2622">
            <v>0</v>
          </cell>
        </row>
        <row r="2623">
          <cell r="C2623" t="str">
            <v>Lee</v>
          </cell>
          <cell r="D2623">
            <v>2011</v>
          </cell>
          <cell r="E2623">
            <v>0</v>
          </cell>
          <cell r="F2623">
            <v>0</v>
          </cell>
          <cell r="G2623" t="str">
            <v>N/A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/>
          <cell r="M2623">
            <v>0</v>
          </cell>
          <cell r="N2623" t="str">
            <v>N/A</v>
          </cell>
          <cell r="O2623" t="str">
            <v/>
          </cell>
          <cell r="P2623"/>
          <cell r="Q2623">
            <v>0</v>
          </cell>
        </row>
        <row r="2624">
          <cell r="C2624" t="str">
            <v>Leicester</v>
          </cell>
          <cell r="D2624">
            <v>2011</v>
          </cell>
          <cell r="E2624">
            <v>0</v>
          </cell>
          <cell r="F2624">
            <v>0</v>
          </cell>
          <cell r="G2624" t="str">
            <v>N/A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/>
          <cell r="M2624">
            <v>0</v>
          </cell>
          <cell r="N2624" t="str">
            <v>N/A</v>
          </cell>
          <cell r="O2624" t="str">
            <v/>
          </cell>
          <cell r="P2624"/>
          <cell r="Q2624">
            <v>0</v>
          </cell>
        </row>
        <row r="2625">
          <cell r="C2625" t="str">
            <v>Lenox</v>
          </cell>
          <cell r="D2625">
            <v>2011</v>
          </cell>
          <cell r="E2625">
            <v>3</v>
          </cell>
          <cell r="F2625">
            <v>3</v>
          </cell>
          <cell r="G2625" t="str">
            <v>Yes</v>
          </cell>
          <cell r="H2625">
            <v>299954.83</v>
          </cell>
          <cell r="I2625">
            <v>21918.93</v>
          </cell>
          <cell r="J2625">
            <v>12.53</v>
          </cell>
          <cell r="K2625">
            <v>278023.37</v>
          </cell>
          <cell r="L2625"/>
          <cell r="M2625">
            <v>278023.37</v>
          </cell>
          <cell r="N2625" t="str">
            <v>FORM SUBMIT</v>
          </cell>
          <cell r="O2625">
            <v>40800</v>
          </cell>
          <cell r="P2625"/>
          <cell r="Q2625">
            <v>278035.90000000002</v>
          </cell>
        </row>
        <row r="2626">
          <cell r="C2626" t="str">
            <v>Leominster</v>
          </cell>
          <cell r="D2626">
            <v>2011</v>
          </cell>
          <cell r="E2626">
            <v>0</v>
          </cell>
          <cell r="F2626">
            <v>0</v>
          </cell>
          <cell r="G2626" t="str">
            <v>N/A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/>
          <cell r="M2626">
            <v>0</v>
          </cell>
          <cell r="N2626" t="str">
            <v>N/A</v>
          </cell>
          <cell r="O2626" t="str">
            <v/>
          </cell>
          <cell r="P2626"/>
          <cell r="Q2626">
            <v>0</v>
          </cell>
        </row>
        <row r="2627">
          <cell r="C2627" t="str">
            <v>Leverett</v>
          </cell>
          <cell r="D2627">
            <v>2011</v>
          </cell>
          <cell r="E2627">
            <v>3</v>
          </cell>
          <cell r="F2627">
            <v>3</v>
          </cell>
          <cell r="G2627" t="str">
            <v>Yes</v>
          </cell>
          <cell r="H2627">
            <v>84545.99</v>
          </cell>
          <cell r="I2627">
            <v>2220.84</v>
          </cell>
          <cell r="J2627">
            <v>0</v>
          </cell>
          <cell r="K2627">
            <v>82325.150000000009</v>
          </cell>
          <cell r="L2627"/>
          <cell r="M2627">
            <v>82325.150000000009</v>
          </cell>
          <cell r="N2627" t="str">
            <v>FORM SUBMIT</v>
          </cell>
          <cell r="O2627">
            <v>40800</v>
          </cell>
          <cell r="P2627"/>
          <cell r="Q2627">
            <v>82325.150000000009</v>
          </cell>
        </row>
        <row r="2628">
          <cell r="C2628" t="str">
            <v>Lexington</v>
          </cell>
          <cell r="D2628">
            <v>2011</v>
          </cell>
          <cell r="E2628">
            <v>3</v>
          </cell>
          <cell r="F2628">
            <v>3</v>
          </cell>
          <cell r="G2628" t="str">
            <v>Yes</v>
          </cell>
          <cell r="H2628">
            <v>3242467.72</v>
          </cell>
          <cell r="I2628">
            <v>32257.5</v>
          </cell>
          <cell r="J2628">
            <v>4093.59</v>
          </cell>
          <cell r="K2628">
            <v>3206116.6300000004</v>
          </cell>
          <cell r="L2628"/>
          <cell r="M2628">
            <v>3206116.6300000004</v>
          </cell>
          <cell r="N2628" t="str">
            <v>FORM SUBMIT</v>
          </cell>
          <cell r="O2628">
            <v>40800</v>
          </cell>
          <cell r="P2628"/>
          <cell r="Q2628">
            <v>3210210.22</v>
          </cell>
        </row>
        <row r="2629">
          <cell r="C2629" t="str">
            <v>Leyden</v>
          </cell>
          <cell r="D2629">
            <v>2011</v>
          </cell>
          <cell r="E2629">
            <v>0</v>
          </cell>
          <cell r="F2629">
            <v>0</v>
          </cell>
          <cell r="G2629" t="str">
            <v>N/A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/>
          <cell r="M2629">
            <v>0</v>
          </cell>
          <cell r="N2629" t="str">
            <v>N/A</v>
          </cell>
          <cell r="O2629" t="str">
            <v/>
          </cell>
          <cell r="P2629"/>
          <cell r="Q2629">
            <v>0</v>
          </cell>
        </row>
        <row r="2630">
          <cell r="C2630" t="str">
            <v>Lincoln</v>
          </cell>
          <cell r="D2630">
            <v>2011</v>
          </cell>
          <cell r="E2630">
            <v>3</v>
          </cell>
          <cell r="F2630">
            <v>3</v>
          </cell>
          <cell r="G2630" t="str">
            <v>Yes</v>
          </cell>
          <cell r="H2630">
            <v>610937.92000000004</v>
          </cell>
          <cell r="I2630">
            <v>1853.45</v>
          </cell>
          <cell r="J2630">
            <v>0</v>
          </cell>
          <cell r="K2630">
            <v>609084.47000000009</v>
          </cell>
          <cell r="L2630"/>
          <cell r="M2630">
            <v>609084.47000000009</v>
          </cell>
          <cell r="N2630" t="str">
            <v>FORM SUBMIT</v>
          </cell>
          <cell r="O2630">
            <v>40787</v>
          </cell>
          <cell r="P2630"/>
          <cell r="Q2630">
            <v>609084.47000000009</v>
          </cell>
        </row>
        <row r="2631">
          <cell r="C2631" t="str">
            <v>Littleton</v>
          </cell>
          <cell r="D2631">
            <v>2011</v>
          </cell>
          <cell r="E2631">
            <v>1</v>
          </cell>
          <cell r="F2631">
            <v>1</v>
          </cell>
          <cell r="G2631" t="str">
            <v>Yes</v>
          </cell>
          <cell r="H2631">
            <v>128243.45</v>
          </cell>
          <cell r="I2631">
            <v>1894.2</v>
          </cell>
          <cell r="J2631">
            <v>24.83</v>
          </cell>
          <cell r="K2631">
            <v>126324.42</v>
          </cell>
          <cell r="L2631"/>
          <cell r="M2631">
            <v>126324.42</v>
          </cell>
          <cell r="N2631" t="str">
            <v>FORM SUBMIT</v>
          </cell>
          <cell r="O2631">
            <v>40800</v>
          </cell>
          <cell r="P2631"/>
          <cell r="Q2631">
            <v>126349.25</v>
          </cell>
        </row>
        <row r="2632">
          <cell r="C2632" t="str">
            <v>Longmeadow</v>
          </cell>
          <cell r="D2632">
            <v>2011</v>
          </cell>
          <cell r="E2632">
            <v>1</v>
          </cell>
          <cell r="F2632">
            <v>1</v>
          </cell>
          <cell r="G2632" t="str">
            <v>Yes</v>
          </cell>
          <cell r="H2632">
            <v>283036.12</v>
          </cell>
          <cell r="I2632">
            <v>2200.1</v>
          </cell>
          <cell r="J2632">
            <v>690.94</v>
          </cell>
          <cell r="K2632">
            <v>280145.08</v>
          </cell>
          <cell r="L2632"/>
          <cell r="M2632">
            <v>280145.08</v>
          </cell>
          <cell r="N2632" t="str">
            <v>FORM SUBMIT</v>
          </cell>
          <cell r="O2632">
            <v>40808</v>
          </cell>
          <cell r="P2632"/>
          <cell r="Q2632">
            <v>280836.02</v>
          </cell>
        </row>
        <row r="2633">
          <cell r="C2633" t="str">
            <v>Lowell</v>
          </cell>
          <cell r="D2633">
            <v>2011</v>
          </cell>
          <cell r="E2633">
            <v>0</v>
          </cell>
          <cell r="F2633">
            <v>0</v>
          </cell>
          <cell r="G2633" t="str">
            <v>N/A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/>
          <cell r="M2633">
            <v>0</v>
          </cell>
          <cell r="N2633" t="str">
            <v>N/A</v>
          </cell>
          <cell r="O2633" t="str">
            <v/>
          </cell>
          <cell r="P2633"/>
          <cell r="Q2633">
            <v>0</v>
          </cell>
        </row>
        <row r="2634">
          <cell r="C2634" t="str">
            <v>Ludlow</v>
          </cell>
          <cell r="D2634">
            <v>2011</v>
          </cell>
          <cell r="E2634">
            <v>0</v>
          </cell>
          <cell r="F2634">
            <v>0</v>
          </cell>
          <cell r="G2634" t="str">
            <v>N/A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/>
          <cell r="M2634">
            <v>0</v>
          </cell>
          <cell r="N2634" t="str">
            <v>N/A</v>
          </cell>
          <cell r="O2634" t="str">
            <v/>
          </cell>
          <cell r="P2634"/>
          <cell r="Q2634">
            <v>0</v>
          </cell>
        </row>
        <row r="2635">
          <cell r="C2635" t="str">
            <v>Lunenburg</v>
          </cell>
          <cell r="D2635">
            <v>2011</v>
          </cell>
          <cell r="E2635">
            <v>0</v>
          </cell>
          <cell r="F2635">
            <v>0</v>
          </cell>
          <cell r="G2635" t="str">
            <v>N/A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/>
          <cell r="M2635">
            <v>0</v>
          </cell>
          <cell r="N2635" t="str">
            <v>N/A</v>
          </cell>
          <cell r="O2635" t="str">
            <v/>
          </cell>
          <cell r="P2635"/>
          <cell r="Q2635">
            <v>0</v>
          </cell>
        </row>
        <row r="2636">
          <cell r="C2636" t="str">
            <v>Lynn</v>
          </cell>
          <cell r="D2636">
            <v>2011</v>
          </cell>
          <cell r="E2636">
            <v>0</v>
          </cell>
          <cell r="F2636">
            <v>0</v>
          </cell>
          <cell r="G2636" t="str">
            <v>N/A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/>
          <cell r="M2636">
            <v>0</v>
          </cell>
          <cell r="N2636" t="str">
            <v>N/A</v>
          </cell>
          <cell r="O2636" t="str">
            <v/>
          </cell>
          <cell r="P2636"/>
          <cell r="Q2636">
            <v>0</v>
          </cell>
        </row>
        <row r="2637">
          <cell r="C2637" t="str">
            <v>Lynnfield</v>
          </cell>
          <cell r="D2637">
            <v>2011</v>
          </cell>
          <cell r="E2637">
            <v>0</v>
          </cell>
          <cell r="F2637">
            <v>0</v>
          </cell>
          <cell r="G2637" t="str">
            <v>N/A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/>
          <cell r="M2637">
            <v>0</v>
          </cell>
          <cell r="N2637" t="str">
            <v>N/A</v>
          </cell>
          <cell r="O2637" t="str">
            <v/>
          </cell>
          <cell r="P2637"/>
          <cell r="Q2637">
            <v>0</v>
          </cell>
        </row>
        <row r="2638">
          <cell r="C2638" t="str">
            <v>Malden</v>
          </cell>
          <cell r="D2638">
            <v>2011</v>
          </cell>
          <cell r="E2638">
            <v>0</v>
          </cell>
          <cell r="F2638">
            <v>0</v>
          </cell>
          <cell r="G2638" t="str">
            <v>N/A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/>
          <cell r="M2638">
            <v>0</v>
          </cell>
          <cell r="N2638" t="str">
            <v>N/A</v>
          </cell>
          <cell r="O2638" t="str">
            <v/>
          </cell>
          <cell r="P2638"/>
          <cell r="Q2638">
            <v>0</v>
          </cell>
        </row>
        <row r="2639">
          <cell r="C2639" t="str">
            <v>Manchester By The Sea</v>
          </cell>
          <cell r="D2639">
            <v>2011</v>
          </cell>
          <cell r="E2639">
            <v>1.5</v>
          </cell>
          <cell r="F2639">
            <v>1.5</v>
          </cell>
          <cell r="G2639" t="str">
            <v>Yes</v>
          </cell>
          <cell r="H2639">
            <v>258316.03</v>
          </cell>
          <cell r="I2639">
            <v>1254.8499999999999</v>
          </cell>
          <cell r="J2639">
            <v>641.59</v>
          </cell>
          <cell r="K2639">
            <v>256419.59</v>
          </cell>
          <cell r="L2639"/>
          <cell r="M2639">
            <v>256419.59</v>
          </cell>
          <cell r="N2639" t="str">
            <v>FORM SUBMIT</v>
          </cell>
          <cell r="O2639">
            <v>40778</v>
          </cell>
          <cell r="P2639"/>
          <cell r="Q2639">
            <v>257061.18</v>
          </cell>
        </row>
        <row r="2640">
          <cell r="C2640" t="str">
            <v>Mansfield</v>
          </cell>
          <cell r="D2640">
            <v>2011</v>
          </cell>
          <cell r="E2640">
            <v>0</v>
          </cell>
          <cell r="F2640">
            <v>0</v>
          </cell>
          <cell r="G2640" t="str">
            <v>N/A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/>
          <cell r="M2640">
            <v>0</v>
          </cell>
          <cell r="N2640" t="str">
            <v>N/A</v>
          </cell>
          <cell r="O2640" t="str">
            <v/>
          </cell>
          <cell r="P2640"/>
          <cell r="Q2640">
            <v>0</v>
          </cell>
        </row>
        <row r="2641">
          <cell r="C2641" t="str">
            <v>Marblehead</v>
          </cell>
          <cell r="D2641">
            <v>2011</v>
          </cell>
          <cell r="E2641">
            <v>0</v>
          </cell>
          <cell r="F2641">
            <v>0</v>
          </cell>
          <cell r="G2641" t="str">
            <v>N/A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/>
          <cell r="M2641">
            <v>0</v>
          </cell>
          <cell r="N2641" t="str">
            <v>N/A</v>
          </cell>
          <cell r="O2641" t="str">
            <v/>
          </cell>
          <cell r="P2641"/>
          <cell r="Q2641">
            <v>0</v>
          </cell>
        </row>
        <row r="2642">
          <cell r="C2642" t="str">
            <v>Marion</v>
          </cell>
          <cell r="D2642">
            <v>2011</v>
          </cell>
          <cell r="E2642">
            <v>2</v>
          </cell>
          <cell r="F2642">
            <v>2</v>
          </cell>
          <cell r="G2642" t="str">
            <v>Yes</v>
          </cell>
          <cell r="H2642">
            <v>239502.09</v>
          </cell>
          <cell r="I2642">
            <v>1683.98</v>
          </cell>
          <cell r="J2642">
            <v>0</v>
          </cell>
          <cell r="K2642">
            <v>237818.11</v>
          </cell>
          <cell r="L2642"/>
          <cell r="M2642">
            <v>237818.11</v>
          </cell>
          <cell r="N2642" t="str">
            <v>FORM SUBMIT</v>
          </cell>
          <cell r="O2642">
            <v>40792</v>
          </cell>
          <cell r="P2642"/>
          <cell r="Q2642">
            <v>237818.11</v>
          </cell>
        </row>
        <row r="2643">
          <cell r="C2643" t="str">
            <v>Marlborough</v>
          </cell>
          <cell r="D2643">
            <v>2011</v>
          </cell>
          <cell r="E2643">
            <v>0</v>
          </cell>
          <cell r="F2643">
            <v>0</v>
          </cell>
          <cell r="G2643" t="str">
            <v>N/A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/>
          <cell r="M2643">
            <v>0</v>
          </cell>
          <cell r="N2643" t="str">
            <v>N/A</v>
          </cell>
          <cell r="O2643" t="str">
            <v/>
          </cell>
          <cell r="P2643"/>
          <cell r="Q2643">
            <v>0</v>
          </cell>
        </row>
        <row r="2644">
          <cell r="C2644" t="str">
            <v>Marshfield</v>
          </cell>
          <cell r="D2644">
            <v>2011</v>
          </cell>
          <cell r="E2644">
            <v>3</v>
          </cell>
          <cell r="F2644">
            <v>3</v>
          </cell>
          <cell r="G2644" t="str">
            <v>Yes</v>
          </cell>
          <cell r="H2644">
            <v>1048692.94</v>
          </cell>
          <cell r="I2644">
            <v>25246.51</v>
          </cell>
          <cell r="J2644">
            <v>1232.06</v>
          </cell>
          <cell r="K2644">
            <v>1022214.3699999999</v>
          </cell>
          <cell r="L2644"/>
          <cell r="M2644">
            <v>1022214.3699999999</v>
          </cell>
          <cell r="N2644" t="str">
            <v>FORM SUBMIT</v>
          </cell>
          <cell r="O2644">
            <v>40793</v>
          </cell>
          <cell r="P2644"/>
          <cell r="Q2644">
            <v>1023446.4299999999</v>
          </cell>
        </row>
        <row r="2645">
          <cell r="C2645" t="str">
            <v>Mashpee</v>
          </cell>
          <cell r="D2645">
            <v>2011</v>
          </cell>
          <cell r="E2645">
            <v>3</v>
          </cell>
          <cell r="F2645">
            <v>3</v>
          </cell>
          <cell r="G2645" t="str">
            <v>Yes</v>
          </cell>
          <cell r="H2645">
            <v>1106934</v>
          </cell>
          <cell r="I2645">
            <v>5512</v>
          </cell>
          <cell r="J2645">
            <v>17</v>
          </cell>
          <cell r="K2645">
            <v>1101405</v>
          </cell>
          <cell r="L2645"/>
          <cell r="M2645">
            <v>1101405</v>
          </cell>
          <cell r="N2645" t="str">
            <v>FORM SUBMIT</v>
          </cell>
          <cell r="O2645">
            <v>40787</v>
          </cell>
          <cell r="P2645"/>
          <cell r="Q2645">
            <v>1101422</v>
          </cell>
        </row>
        <row r="2646">
          <cell r="C2646" t="str">
            <v>Mattapoisett</v>
          </cell>
          <cell r="D2646">
            <v>2011</v>
          </cell>
          <cell r="E2646">
            <v>1</v>
          </cell>
          <cell r="F2646">
            <v>1</v>
          </cell>
          <cell r="G2646" t="str">
            <v>Yes</v>
          </cell>
          <cell r="H2646">
            <v>136734.57999999999</v>
          </cell>
          <cell r="I2646">
            <v>339.92</v>
          </cell>
          <cell r="J2646">
            <v>212.32</v>
          </cell>
          <cell r="K2646">
            <v>136182.33999999997</v>
          </cell>
          <cell r="L2646"/>
          <cell r="M2646">
            <v>136182.33999999997</v>
          </cell>
          <cell r="N2646" t="str">
            <v>FORM SUBMIT</v>
          </cell>
          <cell r="O2646">
            <v>40799</v>
          </cell>
          <cell r="P2646"/>
          <cell r="Q2646">
            <v>136394.65999999997</v>
          </cell>
        </row>
        <row r="2647">
          <cell r="C2647" t="str">
            <v>Maynard</v>
          </cell>
          <cell r="D2647">
            <v>2011</v>
          </cell>
          <cell r="E2647">
            <v>1.5</v>
          </cell>
          <cell r="F2647">
            <v>1.5</v>
          </cell>
          <cell r="G2647" t="str">
            <v>Yes</v>
          </cell>
          <cell r="H2647">
            <v>186723.96</v>
          </cell>
          <cell r="I2647">
            <v>4441.28</v>
          </cell>
          <cell r="J2647">
            <v>0</v>
          </cell>
          <cell r="K2647">
            <v>182282.68</v>
          </cell>
          <cell r="L2647"/>
          <cell r="M2647">
            <v>182282.68</v>
          </cell>
          <cell r="N2647" t="str">
            <v>FORM SUBMIT</v>
          </cell>
          <cell r="O2647">
            <v>40801</v>
          </cell>
          <cell r="P2647"/>
          <cell r="Q2647">
            <v>182282.68</v>
          </cell>
        </row>
        <row r="2648">
          <cell r="C2648" t="str">
            <v>Medfield</v>
          </cell>
          <cell r="D2648">
            <v>2011</v>
          </cell>
          <cell r="E2648">
            <v>0</v>
          </cell>
          <cell r="F2648">
            <v>0</v>
          </cell>
          <cell r="G2648" t="str">
            <v>N/A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/>
          <cell r="M2648">
            <v>0</v>
          </cell>
          <cell r="N2648" t="str">
            <v>N/A</v>
          </cell>
          <cell r="O2648" t="str">
            <v/>
          </cell>
          <cell r="P2648"/>
          <cell r="Q2648">
            <v>0</v>
          </cell>
        </row>
        <row r="2649">
          <cell r="C2649" t="str">
            <v>Medford</v>
          </cell>
          <cell r="D2649">
            <v>2011</v>
          </cell>
          <cell r="E2649">
            <v>0</v>
          </cell>
          <cell r="F2649">
            <v>0</v>
          </cell>
          <cell r="G2649" t="str">
            <v>N/A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/>
          <cell r="M2649">
            <v>0</v>
          </cell>
          <cell r="N2649" t="str">
            <v>N/A</v>
          </cell>
          <cell r="O2649" t="str">
            <v/>
          </cell>
          <cell r="P2649"/>
          <cell r="Q2649">
            <v>0</v>
          </cell>
        </row>
        <row r="2650">
          <cell r="C2650" t="str">
            <v>Medway</v>
          </cell>
          <cell r="D2650">
            <v>2011</v>
          </cell>
          <cell r="E2650">
            <v>3</v>
          </cell>
          <cell r="F2650">
            <v>3</v>
          </cell>
          <cell r="G2650" t="str">
            <v>Yes</v>
          </cell>
          <cell r="H2650">
            <v>567650</v>
          </cell>
          <cell r="I2650">
            <v>12228</v>
          </cell>
          <cell r="J2650">
            <v>256</v>
          </cell>
          <cell r="K2650">
            <v>555166</v>
          </cell>
          <cell r="L2650"/>
          <cell r="M2650">
            <v>555166</v>
          </cell>
          <cell r="N2650" t="str">
            <v>FORM SUBMIT</v>
          </cell>
          <cell r="O2650">
            <v>40795</v>
          </cell>
          <cell r="P2650"/>
          <cell r="Q2650">
            <v>555422</v>
          </cell>
        </row>
        <row r="2651">
          <cell r="C2651" t="str">
            <v>Melrose</v>
          </cell>
          <cell r="D2651">
            <v>2011</v>
          </cell>
          <cell r="E2651">
            <v>0</v>
          </cell>
          <cell r="F2651">
            <v>0</v>
          </cell>
          <cell r="G2651" t="str">
            <v>N/A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/>
          <cell r="M2651">
            <v>0</v>
          </cell>
          <cell r="N2651" t="str">
            <v>N/A</v>
          </cell>
          <cell r="O2651" t="str">
            <v/>
          </cell>
          <cell r="P2651"/>
          <cell r="Q2651">
            <v>0</v>
          </cell>
        </row>
        <row r="2652">
          <cell r="C2652" t="str">
            <v>Mendon</v>
          </cell>
          <cell r="D2652">
            <v>2011</v>
          </cell>
          <cell r="E2652">
            <v>3</v>
          </cell>
          <cell r="F2652">
            <v>3</v>
          </cell>
          <cell r="G2652" t="str">
            <v>Yes</v>
          </cell>
          <cell r="H2652">
            <v>226368.23</v>
          </cell>
          <cell r="I2652">
            <v>1545.25</v>
          </cell>
          <cell r="J2652">
            <v>0</v>
          </cell>
          <cell r="K2652">
            <v>224822.98</v>
          </cell>
          <cell r="L2652"/>
          <cell r="M2652">
            <v>224822.98</v>
          </cell>
          <cell r="N2652" t="str">
            <v>FORM SUBMIT</v>
          </cell>
          <cell r="O2652">
            <v>40792</v>
          </cell>
          <cell r="P2652"/>
          <cell r="Q2652">
            <v>224822.98</v>
          </cell>
        </row>
        <row r="2653">
          <cell r="C2653" t="str">
            <v>Merrimac</v>
          </cell>
          <cell r="D2653">
            <v>2011</v>
          </cell>
          <cell r="E2653">
            <v>0</v>
          </cell>
          <cell r="F2653">
            <v>0</v>
          </cell>
          <cell r="G2653" t="str">
            <v>N/A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/>
          <cell r="M2653">
            <v>0</v>
          </cell>
          <cell r="N2653" t="str">
            <v>N/A</v>
          </cell>
          <cell r="O2653" t="str">
            <v/>
          </cell>
          <cell r="P2653"/>
          <cell r="Q2653">
            <v>0</v>
          </cell>
        </row>
        <row r="2654">
          <cell r="C2654" t="str">
            <v>Methuen</v>
          </cell>
          <cell r="D2654">
            <v>2011</v>
          </cell>
          <cell r="E2654">
            <v>0</v>
          </cell>
          <cell r="F2654">
            <v>0</v>
          </cell>
          <cell r="G2654" t="str">
            <v>N/A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/>
          <cell r="M2654">
            <v>0</v>
          </cell>
          <cell r="N2654" t="str">
            <v>N/A</v>
          </cell>
          <cell r="O2654" t="str">
            <v/>
          </cell>
          <cell r="P2654"/>
          <cell r="Q2654">
            <v>0</v>
          </cell>
        </row>
        <row r="2655">
          <cell r="C2655" t="str">
            <v>Middleborough</v>
          </cell>
          <cell r="D2655">
            <v>2011</v>
          </cell>
          <cell r="E2655">
            <v>0</v>
          </cell>
          <cell r="F2655">
            <v>0</v>
          </cell>
          <cell r="G2655" t="str">
            <v>N/A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/>
          <cell r="M2655">
            <v>0</v>
          </cell>
          <cell r="N2655" t="str">
            <v>N/A</v>
          </cell>
          <cell r="O2655" t="str">
            <v/>
          </cell>
          <cell r="P2655"/>
          <cell r="Q2655">
            <v>0</v>
          </cell>
        </row>
        <row r="2656">
          <cell r="C2656" t="str">
            <v>Middlefield</v>
          </cell>
          <cell r="D2656">
            <v>2011</v>
          </cell>
          <cell r="E2656">
            <v>0</v>
          </cell>
          <cell r="F2656">
            <v>0</v>
          </cell>
          <cell r="G2656" t="str">
            <v>N/A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/>
          <cell r="M2656">
            <v>0</v>
          </cell>
          <cell r="N2656" t="str">
            <v>N/A</v>
          </cell>
          <cell r="O2656" t="str">
            <v/>
          </cell>
          <cell r="P2656"/>
          <cell r="Q2656">
            <v>0</v>
          </cell>
        </row>
        <row r="2657">
          <cell r="C2657" t="str">
            <v>Middleton</v>
          </cell>
          <cell r="D2657">
            <v>2011</v>
          </cell>
          <cell r="E2657">
            <v>1</v>
          </cell>
          <cell r="F2657">
            <v>1</v>
          </cell>
          <cell r="G2657" t="str">
            <v>Yes</v>
          </cell>
          <cell r="H2657">
            <v>151230.95000000001</v>
          </cell>
          <cell r="I2657">
            <v>3264.01</v>
          </cell>
          <cell r="J2657">
            <v>57.36</v>
          </cell>
          <cell r="K2657">
            <v>147909.58000000002</v>
          </cell>
          <cell r="L2657"/>
          <cell r="M2657">
            <v>147909.58000000002</v>
          </cell>
          <cell r="N2657" t="str">
            <v>FORM SUBMIT</v>
          </cell>
          <cell r="O2657">
            <v>40786</v>
          </cell>
          <cell r="P2657"/>
          <cell r="Q2657">
            <v>147966.94</v>
          </cell>
        </row>
        <row r="2658">
          <cell r="C2658" t="str">
            <v>Milford</v>
          </cell>
          <cell r="D2658">
            <v>2011</v>
          </cell>
          <cell r="E2658">
            <v>0</v>
          </cell>
          <cell r="F2658">
            <v>0</v>
          </cell>
          <cell r="G2658" t="str">
            <v>N/A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/>
          <cell r="M2658">
            <v>0</v>
          </cell>
          <cell r="N2658" t="str">
            <v>N/A</v>
          </cell>
          <cell r="O2658" t="str">
            <v/>
          </cell>
          <cell r="P2658"/>
          <cell r="Q2658">
            <v>0</v>
          </cell>
        </row>
        <row r="2659">
          <cell r="C2659" t="str">
            <v>Millbury</v>
          </cell>
          <cell r="D2659">
            <v>2011</v>
          </cell>
          <cell r="E2659">
            <v>0</v>
          </cell>
          <cell r="F2659">
            <v>0</v>
          </cell>
          <cell r="G2659" t="str">
            <v>N/A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/>
          <cell r="M2659">
            <v>0</v>
          </cell>
          <cell r="N2659" t="str">
            <v>N/A</v>
          </cell>
          <cell r="O2659" t="str">
            <v/>
          </cell>
          <cell r="P2659"/>
          <cell r="Q2659">
            <v>0</v>
          </cell>
        </row>
        <row r="2660">
          <cell r="C2660" t="str">
            <v>Millis</v>
          </cell>
          <cell r="D2660">
            <v>2011</v>
          </cell>
          <cell r="E2660">
            <v>1</v>
          </cell>
          <cell r="F2660">
            <v>1</v>
          </cell>
          <cell r="G2660" t="str">
            <v>Yes</v>
          </cell>
          <cell r="H2660">
            <v>106810</v>
          </cell>
          <cell r="I2660">
            <v>805</v>
          </cell>
          <cell r="J2660">
            <v>73</v>
          </cell>
          <cell r="K2660">
            <v>105932</v>
          </cell>
          <cell r="L2660"/>
          <cell r="M2660">
            <v>105932</v>
          </cell>
          <cell r="N2660" t="str">
            <v>FORM SUBMIT</v>
          </cell>
          <cell r="O2660">
            <v>40778</v>
          </cell>
          <cell r="P2660"/>
          <cell r="Q2660">
            <v>106005</v>
          </cell>
        </row>
        <row r="2661">
          <cell r="C2661" t="str">
            <v>Millville</v>
          </cell>
          <cell r="D2661">
            <v>2011</v>
          </cell>
          <cell r="E2661">
            <v>0</v>
          </cell>
          <cell r="F2661">
            <v>0</v>
          </cell>
          <cell r="G2661" t="str">
            <v>N/A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/>
          <cell r="M2661">
            <v>0</v>
          </cell>
          <cell r="N2661" t="str">
            <v>N/A</v>
          </cell>
          <cell r="O2661" t="str">
            <v/>
          </cell>
          <cell r="P2661"/>
          <cell r="Q2661">
            <v>0</v>
          </cell>
        </row>
        <row r="2662">
          <cell r="C2662" t="str">
            <v>Milton</v>
          </cell>
          <cell r="D2662">
            <v>2011</v>
          </cell>
          <cell r="E2662">
            <v>0</v>
          </cell>
          <cell r="F2662">
            <v>0</v>
          </cell>
          <cell r="G2662" t="str">
            <v>N/A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/>
          <cell r="M2662">
            <v>0</v>
          </cell>
          <cell r="N2662" t="str">
            <v>N/A</v>
          </cell>
          <cell r="O2662" t="str">
            <v/>
          </cell>
          <cell r="P2662"/>
          <cell r="Q2662">
            <v>0</v>
          </cell>
        </row>
        <row r="2663">
          <cell r="C2663" t="str">
            <v>Monroe</v>
          </cell>
          <cell r="D2663">
            <v>2011</v>
          </cell>
          <cell r="E2663">
            <v>0</v>
          </cell>
          <cell r="F2663">
            <v>0</v>
          </cell>
          <cell r="G2663" t="str">
            <v>N/A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/>
          <cell r="M2663">
            <v>0</v>
          </cell>
          <cell r="N2663" t="str">
            <v>N/A</v>
          </cell>
          <cell r="O2663" t="str">
            <v/>
          </cell>
          <cell r="P2663"/>
          <cell r="Q2663">
            <v>0</v>
          </cell>
        </row>
        <row r="2664">
          <cell r="C2664" t="str">
            <v>Monson</v>
          </cell>
          <cell r="D2664">
            <v>2011</v>
          </cell>
          <cell r="E2664">
            <v>3</v>
          </cell>
          <cell r="F2664">
            <v>3</v>
          </cell>
          <cell r="G2664" t="str">
            <v>Yes</v>
          </cell>
          <cell r="H2664">
            <v>167846.2</v>
          </cell>
          <cell r="I2664">
            <v>1501.4</v>
          </cell>
          <cell r="J2664">
            <v>0</v>
          </cell>
          <cell r="K2664">
            <v>166344.80000000002</v>
          </cell>
          <cell r="L2664"/>
          <cell r="M2664">
            <v>166344.80000000002</v>
          </cell>
          <cell r="N2664" t="str">
            <v>FORM SUBMIT</v>
          </cell>
          <cell r="O2664">
            <v>40798</v>
          </cell>
          <cell r="P2664"/>
          <cell r="Q2664">
            <v>166344.80000000002</v>
          </cell>
        </row>
        <row r="2665">
          <cell r="C2665" t="str">
            <v>Montague</v>
          </cell>
          <cell r="D2665">
            <v>2011</v>
          </cell>
          <cell r="E2665">
            <v>0</v>
          </cell>
          <cell r="F2665">
            <v>0</v>
          </cell>
          <cell r="G2665" t="str">
            <v>N/A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/>
          <cell r="M2665">
            <v>0</v>
          </cell>
          <cell r="N2665" t="str">
            <v>N/A</v>
          </cell>
          <cell r="O2665" t="str">
            <v/>
          </cell>
          <cell r="P2665"/>
          <cell r="Q2665">
            <v>0</v>
          </cell>
        </row>
        <row r="2666">
          <cell r="C2666" t="str">
            <v>Monterey</v>
          </cell>
          <cell r="D2666">
            <v>2011</v>
          </cell>
          <cell r="E2666">
            <v>0</v>
          </cell>
          <cell r="F2666">
            <v>0</v>
          </cell>
          <cell r="G2666" t="str">
            <v>N/A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/>
          <cell r="M2666">
            <v>0</v>
          </cell>
          <cell r="N2666" t="str">
            <v>N/A</v>
          </cell>
          <cell r="O2666" t="str">
            <v/>
          </cell>
          <cell r="P2666"/>
          <cell r="Q2666">
            <v>0</v>
          </cell>
        </row>
        <row r="2667">
          <cell r="C2667" t="str">
            <v>Montgomery</v>
          </cell>
          <cell r="D2667">
            <v>2011</v>
          </cell>
          <cell r="E2667">
            <v>0</v>
          </cell>
          <cell r="F2667">
            <v>0</v>
          </cell>
          <cell r="G2667" t="str">
            <v>N/A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/>
          <cell r="M2667">
            <v>0</v>
          </cell>
          <cell r="N2667" t="str">
            <v>N/A</v>
          </cell>
          <cell r="O2667" t="str">
            <v/>
          </cell>
          <cell r="P2667"/>
          <cell r="Q2667">
            <v>0</v>
          </cell>
        </row>
        <row r="2668">
          <cell r="C2668" t="str">
            <v>Mount Washington</v>
          </cell>
          <cell r="D2668">
            <v>2011</v>
          </cell>
          <cell r="E2668">
            <v>0</v>
          </cell>
          <cell r="F2668">
            <v>0</v>
          </cell>
          <cell r="G2668" t="str">
            <v>N/A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/>
          <cell r="M2668">
            <v>0</v>
          </cell>
          <cell r="N2668" t="str">
            <v>N/A</v>
          </cell>
          <cell r="O2668" t="str">
            <v/>
          </cell>
          <cell r="P2668"/>
          <cell r="Q2668">
            <v>0</v>
          </cell>
        </row>
        <row r="2669">
          <cell r="C2669" t="str">
            <v>Nahant</v>
          </cell>
          <cell r="D2669">
            <v>2011</v>
          </cell>
          <cell r="E2669">
            <v>3</v>
          </cell>
          <cell r="F2669">
            <v>3</v>
          </cell>
          <cell r="G2669" t="str">
            <v>Yes</v>
          </cell>
          <cell r="H2669">
            <v>179434.13</v>
          </cell>
          <cell r="I2669">
            <v>8989.7099999999991</v>
          </cell>
          <cell r="J2669">
            <v>1501.49</v>
          </cell>
          <cell r="K2669">
            <v>168942.93000000002</v>
          </cell>
          <cell r="L2669"/>
          <cell r="M2669">
            <v>168942.93000000002</v>
          </cell>
          <cell r="N2669" t="str">
            <v>FORM SUBMIT</v>
          </cell>
          <cell r="O2669">
            <v>40774</v>
          </cell>
          <cell r="P2669"/>
          <cell r="Q2669">
            <v>170444.42</v>
          </cell>
        </row>
        <row r="2670">
          <cell r="C2670" t="str">
            <v>Nantucket</v>
          </cell>
          <cell r="D2670">
            <v>2011</v>
          </cell>
          <cell r="E2670">
            <v>3</v>
          </cell>
          <cell r="F2670">
            <v>3</v>
          </cell>
          <cell r="G2670" t="str">
            <v>Yes</v>
          </cell>
          <cell r="H2670">
            <v>1743698.33</v>
          </cell>
          <cell r="I2670">
            <v>14901.76</v>
          </cell>
          <cell r="J2670">
            <v>21553.06</v>
          </cell>
          <cell r="K2670">
            <v>1707243.51</v>
          </cell>
          <cell r="L2670"/>
          <cell r="M2670">
            <v>1707243.51</v>
          </cell>
          <cell r="N2670" t="str">
            <v>FORM SUBMIT</v>
          </cell>
          <cell r="O2670">
            <v>40758</v>
          </cell>
          <cell r="P2670"/>
          <cell r="Q2670">
            <v>1728796.57</v>
          </cell>
        </row>
        <row r="2671">
          <cell r="C2671" t="str">
            <v>Natick</v>
          </cell>
          <cell r="D2671">
            <v>2011</v>
          </cell>
          <cell r="E2671">
            <v>0</v>
          </cell>
          <cell r="F2671">
            <v>0</v>
          </cell>
          <cell r="G2671" t="str">
            <v>N/A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/>
          <cell r="M2671">
            <v>0</v>
          </cell>
          <cell r="N2671" t="str">
            <v>N/A</v>
          </cell>
          <cell r="O2671" t="str">
            <v/>
          </cell>
          <cell r="P2671"/>
          <cell r="Q2671">
            <v>0</v>
          </cell>
        </row>
        <row r="2672">
          <cell r="C2672" t="str">
            <v>Needham</v>
          </cell>
          <cell r="D2672">
            <v>2011</v>
          </cell>
          <cell r="E2672">
            <v>2</v>
          </cell>
          <cell r="F2672">
            <v>2</v>
          </cell>
          <cell r="G2672" t="str">
            <v>Yes</v>
          </cell>
          <cell r="H2672">
            <v>1581357.54</v>
          </cell>
          <cell r="I2672">
            <v>14214</v>
          </cell>
          <cell r="J2672">
            <v>758.11</v>
          </cell>
          <cell r="K2672">
            <v>1566385.43</v>
          </cell>
          <cell r="L2672"/>
          <cell r="M2672">
            <v>1566385.43</v>
          </cell>
          <cell r="N2672" t="str">
            <v>FORM SUBMIT</v>
          </cell>
          <cell r="O2672">
            <v>40799</v>
          </cell>
          <cell r="P2672"/>
          <cell r="Q2672">
            <v>1567143.54</v>
          </cell>
        </row>
        <row r="2673">
          <cell r="C2673" t="str">
            <v>New Ashford</v>
          </cell>
          <cell r="D2673">
            <v>2011</v>
          </cell>
          <cell r="E2673">
            <v>0</v>
          </cell>
          <cell r="F2673">
            <v>0</v>
          </cell>
          <cell r="G2673" t="str">
            <v>N/A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/>
          <cell r="M2673">
            <v>0</v>
          </cell>
          <cell r="N2673" t="str">
            <v>N/A</v>
          </cell>
          <cell r="O2673" t="str">
            <v/>
          </cell>
          <cell r="P2673"/>
          <cell r="Q2673">
            <v>0</v>
          </cell>
        </row>
        <row r="2674">
          <cell r="C2674" t="str">
            <v>New Bedford</v>
          </cell>
          <cell r="D2674">
            <v>2011</v>
          </cell>
          <cell r="E2674">
            <v>0</v>
          </cell>
          <cell r="F2674">
            <v>0</v>
          </cell>
          <cell r="G2674" t="str">
            <v>N/A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/>
          <cell r="M2674">
            <v>0</v>
          </cell>
          <cell r="N2674" t="str">
            <v>N/A</v>
          </cell>
          <cell r="O2674" t="str">
            <v/>
          </cell>
          <cell r="P2674"/>
          <cell r="Q2674">
            <v>0</v>
          </cell>
        </row>
        <row r="2675">
          <cell r="C2675" t="str">
            <v>New Braintree</v>
          </cell>
          <cell r="D2675">
            <v>2011</v>
          </cell>
          <cell r="E2675">
            <v>0</v>
          </cell>
          <cell r="F2675">
            <v>0</v>
          </cell>
          <cell r="G2675" t="str">
            <v>N/A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/>
          <cell r="M2675">
            <v>0</v>
          </cell>
          <cell r="N2675" t="str">
            <v>N/A</v>
          </cell>
          <cell r="O2675" t="str">
            <v/>
          </cell>
          <cell r="P2675"/>
          <cell r="Q2675">
            <v>0</v>
          </cell>
        </row>
        <row r="2676">
          <cell r="C2676" t="str">
            <v>New Marlborough</v>
          </cell>
          <cell r="D2676">
            <v>2011</v>
          </cell>
          <cell r="E2676">
            <v>0</v>
          </cell>
          <cell r="F2676">
            <v>0</v>
          </cell>
          <cell r="G2676" t="str">
            <v>N/A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/>
          <cell r="M2676">
            <v>0</v>
          </cell>
          <cell r="N2676" t="str">
            <v>N/A</v>
          </cell>
          <cell r="O2676" t="str">
            <v/>
          </cell>
          <cell r="P2676"/>
          <cell r="Q2676">
            <v>0</v>
          </cell>
        </row>
        <row r="2677">
          <cell r="C2677" t="str">
            <v>New Salem</v>
          </cell>
          <cell r="D2677">
            <v>2011</v>
          </cell>
          <cell r="E2677">
            <v>0</v>
          </cell>
          <cell r="F2677">
            <v>0</v>
          </cell>
          <cell r="G2677" t="str">
            <v>N/A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/>
          <cell r="M2677">
            <v>0</v>
          </cell>
          <cell r="N2677" t="str">
            <v>N/A</v>
          </cell>
          <cell r="O2677" t="str">
            <v/>
          </cell>
          <cell r="P2677"/>
          <cell r="Q2677">
            <v>0</v>
          </cell>
        </row>
        <row r="2678">
          <cell r="C2678" t="str">
            <v>Newbury</v>
          </cell>
          <cell r="D2678">
            <v>2011</v>
          </cell>
          <cell r="E2678">
            <v>0</v>
          </cell>
          <cell r="F2678">
            <v>0</v>
          </cell>
          <cell r="G2678" t="str">
            <v>N/A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/>
          <cell r="M2678">
            <v>0</v>
          </cell>
          <cell r="N2678" t="str">
            <v>N/A</v>
          </cell>
          <cell r="O2678" t="str">
            <v/>
          </cell>
          <cell r="P2678"/>
          <cell r="Q2678">
            <v>0</v>
          </cell>
        </row>
        <row r="2679">
          <cell r="C2679" t="str">
            <v>Newburyport</v>
          </cell>
          <cell r="D2679">
            <v>2011</v>
          </cell>
          <cell r="E2679">
            <v>2</v>
          </cell>
          <cell r="F2679">
            <v>2</v>
          </cell>
          <cell r="G2679" t="str">
            <v>Yes</v>
          </cell>
          <cell r="H2679">
            <v>626636.16</v>
          </cell>
          <cell r="I2679">
            <v>10745.78</v>
          </cell>
          <cell r="J2679">
            <v>572.5</v>
          </cell>
          <cell r="K2679">
            <v>615317.88</v>
          </cell>
          <cell r="L2679"/>
          <cell r="M2679">
            <v>615317.88</v>
          </cell>
          <cell r="N2679" t="str">
            <v>FORM SUBMIT</v>
          </cell>
          <cell r="O2679">
            <v>40799</v>
          </cell>
          <cell r="P2679"/>
          <cell r="Q2679">
            <v>615890.38</v>
          </cell>
        </row>
        <row r="2680">
          <cell r="C2680" t="str">
            <v>Newton</v>
          </cell>
          <cell r="D2680">
            <v>2011</v>
          </cell>
          <cell r="E2680">
            <v>1</v>
          </cell>
          <cell r="F2680">
            <v>1</v>
          </cell>
          <cell r="G2680" t="str">
            <v>Yes</v>
          </cell>
          <cell r="H2680">
            <v>2359524.4900000002</v>
          </cell>
          <cell r="I2680">
            <v>7613.13</v>
          </cell>
          <cell r="J2680">
            <v>2868.21</v>
          </cell>
          <cell r="K2680">
            <v>2349043.1500000004</v>
          </cell>
          <cell r="L2680"/>
          <cell r="M2680">
            <v>2349043.1500000004</v>
          </cell>
          <cell r="N2680" t="str">
            <v>FORM SUBMIT</v>
          </cell>
          <cell r="O2680">
            <v>40729</v>
          </cell>
          <cell r="P2680"/>
          <cell r="Q2680">
            <v>2351911.3600000003</v>
          </cell>
        </row>
        <row r="2681">
          <cell r="C2681" t="str">
            <v>Norfolk</v>
          </cell>
          <cell r="D2681">
            <v>2011</v>
          </cell>
          <cell r="E2681">
            <v>3</v>
          </cell>
          <cell r="F2681">
            <v>1</v>
          </cell>
          <cell r="G2681" t="str">
            <v>No</v>
          </cell>
          <cell r="H2681">
            <v>492655.75</v>
          </cell>
          <cell r="I2681">
            <v>6612.42</v>
          </cell>
          <cell r="J2681">
            <v>108.55</v>
          </cell>
          <cell r="K2681">
            <v>485934.78</v>
          </cell>
          <cell r="L2681"/>
          <cell r="M2681">
            <v>485934.78</v>
          </cell>
          <cell r="N2681" t="str">
            <v>FORM SUBMIT</v>
          </cell>
          <cell r="O2681">
            <v>40793</v>
          </cell>
          <cell r="P2681"/>
          <cell r="Q2681">
            <v>486043.33</v>
          </cell>
        </row>
        <row r="2682">
          <cell r="C2682" t="str">
            <v>North Adams</v>
          </cell>
          <cell r="D2682">
            <v>2011</v>
          </cell>
          <cell r="E2682">
            <v>0</v>
          </cell>
          <cell r="F2682">
            <v>0</v>
          </cell>
          <cell r="G2682" t="str">
            <v>N/A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/>
          <cell r="M2682">
            <v>0</v>
          </cell>
          <cell r="N2682" t="str">
            <v>N/A</v>
          </cell>
          <cell r="O2682" t="str">
            <v/>
          </cell>
          <cell r="P2682"/>
          <cell r="Q2682">
            <v>0</v>
          </cell>
        </row>
        <row r="2683">
          <cell r="C2683" t="str">
            <v>North Andover</v>
          </cell>
          <cell r="D2683">
            <v>2011</v>
          </cell>
          <cell r="E2683">
            <v>3</v>
          </cell>
          <cell r="F2683">
            <v>3</v>
          </cell>
          <cell r="G2683" t="str">
            <v>Yes</v>
          </cell>
          <cell r="H2683">
            <v>1330349.8999999999</v>
          </cell>
          <cell r="I2683">
            <v>7785.07</v>
          </cell>
          <cell r="J2683">
            <v>3621.29</v>
          </cell>
          <cell r="K2683">
            <v>1318943.5399999998</v>
          </cell>
          <cell r="L2683"/>
          <cell r="M2683">
            <v>1318943.5399999998</v>
          </cell>
          <cell r="N2683" t="str">
            <v>FORM SUBMIT</v>
          </cell>
          <cell r="O2683">
            <v>40778</v>
          </cell>
          <cell r="P2683"/>
          <cell r="Q2683">
            <v>1322564.8299999998</v>
          </cell>
        </row>
        <row r="2684">
          <cell r="C2684" t="str">
            <v>North Attleborough</v>
          </cell>
          <cell r="D2684">
            <v>2011</v>
          </cell>
          <cell r="E2684">
            <v>0</v>
          </cell>
          <cell r="F2684">
            <v>0</v>
          </cell>
          <cell r="G2684" t="str">
            <v>N/A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/>
          <cell r="M2684">
            <v>0</v>
          </cell>
          <cell r="N2684" t="str">
            <v>N/A</v>
          </cell>
          <cell r="O2684" t="str">
            <v/>
          </cell>
          <cell r="P2684"/>
          <cell r="Q2684">
            <v>0</v>
          </cell>
        </row>
        <row r="2685">
          <cell r="C2685" t="str">
            <v>North Brookfield</v>
          </cell>
          <cell r="D2685">
            <v>2011</v>
          </cell>
          <cell r="E2685">
            <v>0</v>
          </cell>
          <cell r="F2685">
            <v>0</v>
          </cell>
          <cell r="G2685" t="str">
            <v>N/A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/>
          <cell r="M2685">
            <v>0</v>
          </cell>
          <cell r="N2685" t="str">
            <v>N/A</v>
          </cell>
          <cell r="O2685" t="str">
            <v/>
          </cell>
          <cell r="P2685"/>
          <cell r="Q2685">
            <v>0</v>
          </cell>
        </row>
        <row r="2686">
          <cell r="C2686" t="str">
            <v>North Reading</v>
          </cell>
          <cell r="D2686">
            <v>2011</v>
          </cell>
          <cell r="E2686">
            <v>0</v>
          </cell>
          <cell r="F2686">
            <v>0</v>
          </cell>
          <cell r="G2686" t="str">
            <v>N/A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/>
          <cell r="M2686">
            <v>0</v>
          </cell>
          <cell r="N2686" t="str">
            <v>N/A</v>
          </cell>
          <cell r="O2686" t="str">
            <v/>
          </cell>
          <cell r="P2686"/>
          <cell r="Q2686">
            <v>0</v>
          </cell>
        </row>
        <row r="2687">
          <cell r="C2687" t="str">
            <v>Northampton</v>
          </cell>
          <cell r="D2687">
            <v>2011</v>
          </cell>
          <cell r="E2687">
            <v>3</v>
          </cell>
          <cell r="F2687">
            <v>3</v>
          </cell>
          <cell r="G2687" t="str">
            <v>Yes</v>
          </cell>
          <cell r="H2687">
            <v>874685.16</v>
          </cell>
          <cell r="I2687">
            <v>19758.41</v>
          </cell>
          <cell r="J2687">
            <v>0</v>
          </cell>
          <cell r="K2687">
            <v>854926.75</v>
          </cell>
          <cell r="L2687"/>
          <cell r="M2687">
            <v>854926.75</v>
          </cell>
          <cell r="N2687" t="str">
            <v>FORM SUBMIT</v>
          </cell>
          <cell r="O2687">
            <v>40787</v>
          </cell>
          <cell r="P2687"/>
          <cell r="Q2687">
            <v>854926.75</v>
          </cell>
        </row>
        <row r="2688">
          <cell r="C2688" t="str">
            <v>Northborough</v>
          </cell>
          <cell r="D2688">
            <v>2011</v>
          </cell>
          <cell r="E2688">
            <v>1.5</v>
          </cell>
          <cell r="F2688">
            <v>1.5</v>
          </cell>
          <cell r="G2688" t="str">
            <v>Yes</v>
          </cell>
          <cell r="H2688">
            <v>420443.58</v>
          </cell>
          <cell r="I2688">
            <v>6059.26</v>
          </cell>
          <cell r="J2688">
            <v>1034.8699999999999</v>
          </cell>
          <cell r="K2688">
            <v>413349.45</v>
          </cell>
          <cell r="L2688"/>
          <cell r="M2688">
            <v>413349.45</v>
          </cell>
          <cell r="N2688" t="str">
            <v>FORM SUBMIT</v>
          </cell>
          <cell r="O2688">
            <v>40764</v>
          </cell>
          <cell r="P2688"/>
          <cell r="Q2688">
            <v>414384.32</v>
          </cell>
        </row>
        <row r="2689">
          <cell r="C2689" t="str">
            <v>Northbridge</v>
          </cell>
          <cell r="D2689">
            <v>2011</v>
          </cell>
          <cell r="E2689">
            <v>0</v>
          </cell>
          <cell r="F2689">
            <v>0</v>
          </cell>
          <cell r="G2689" t="str">
            <v>N/A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/>
          <cell r="M2689">
            <v>0</v>
          </cell>
          <cell r="N2689" t="str">
            <v>N/A</v>
          </cell>
          <cell r="O2689" t="str">
            <v/>
          </cell>
          <cell r="P2689"/>
          <cell r="Q2689">
            <v>0</v>
          </cell>
        </row>
        <row r="2690">
          <cell r="C2690" t="str">
            <v>Northfield</v>
          </cell>
          <cell r="D2690">
            <v>2011</v>
          </cell>
          <cell r="E2690">
            <v>0.5</v>
          </cell>
          <cell r="F2690">
            <v>0.5</v>
          </cell>
          <cell r="G2690" t="str">
            <v>Yes</v>
          </cell>
          <cell r="H2690">
            <v>18205.66</v>
          </cell>
          <cell r="I2690">
            <v>237.85</v>
          </cell>
          <cell r="J2690">
            <v>0</v>
          </cell>
          <cell r="K2690">
            <v>17967.810000000001</v>
          </cell>
          <cell r="L2690"/>
          <cell r="M2690">
            <v>17967.810000000001</v>
          </cell>
          <cell r="N2690" t="str">
            <v>FORM SUBMIT</v>
          </cell>
          <cell r="O2690">
            <v>40806</v>
          </cell>
          <cell r="P2690"/>
          <cell r="Q2690">
            <v>17967.810000000001</v>
          </cell>
        </row>
        <row r="2691">
          <cell r="C2691" t="str">
            <v>Norton</v>
          </cell>
          <cell r="D2691">
            <v>2011</v>
          </cell>
          <cell r="E2691">
            <v>0</v>
          </cell>
          <cell r="F2691">
            <v>0</v>
          </cell>
          <cell r="G2691" t="str">
            <v>N/A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/>
          <cell r="M2691">
            <v>0</v>
          </cell>
          <cell r="N2691" t="str">
            <v>N/A</v>
          </cell>
          <cell r="O2691" t="str">
            <v/>
          </cell>
          <cell r="P2691"/>
          <cell r="Q2691">
            <v>0</v>
          </cell>
        </row>
        <row r="2692">
          <cell r="C2692" t="str">
            <v>Norwell</v>
          </cell>
          <cell r="D2692">
            <v>2011</v>
          </cell>
          <cell r="E2692">
            <v>3</v>
          </cell>
          <cell r="F2692">
            <v>3</v>
          </cell>
          <cell r="G2692" t="str">
            <v>Yes</v>
          </cell>
          <cell r="H2692">
            <v>761724.63</v>
          </cell>
          <cell r="I2692">
            <v>1076.83</v>
          </cell>
          <cell r="J2692">
            <v>0</v>
          </cell>
          <cell r="K2692">
            <v>760647.8</v>
          </cell>
          <cell r="L2692"/>
          <cell r="M2692">
            <v>760647.8</v>
          </cell>
          <cell r="N2692" t="str">
            <v>FORM SUBMIT</v>
          </cell>
          <cell r="O2692">
            <v>40794</v>
          </cell>
          <cell r="P2692"/>
          <cell r="Q2692">
            <v>760647.8</v>
          </cell>
        </row>
        <row r="2693">
          <cell r="C2693" t="str">
            <v>Norwood</v>
          </cell>
          <cell r="D2693">
            <v>2011</v>
          </cell>
          <cell r="E2693">
            <v>0</v>
          </cell>
          <cell r="F2693">
            <v>0</v>
          </cell>
          <cell r="G2693" t="str">
            <v>N/A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/>
          <cell r="M2693">
            <v>0</v>
          </cell>
          <cell r="N2693" t="str">
            <v>N/A</v>
          </cell>
          <cell r="O2693" t="str">
            <v/>
          </cell>
          <cell r="P2693"/>
          <cell r="Q2693">
            <v>0</v>
          </cell>
        </row>
        <row r="2694">
          <cell r="C2694" t="str">
            <v>Oak Bluffs</v>
          </cell>
          <cell r="D2694">
            <v>2011</v>
          </cell>
          <cell r="E2694">
            <v>3</v>
          </cell>
          <cell r="F2694">
            <v>3</v>
          </cell>
          <cell r="G2694" t="str">
            <v>Yes</v>
          </cell>
          <cell r="H2694">
            <v>450917.17</v>
          </cell>
          <cell r="I2694">
            <v>2734.65</v>
          </cell>
          <cell r="J2694">
            <v>0</v>
          </cell>
          <cell r="K2694">
            <v>448182.51999999996</v>
          </cell>
          <cell r="L2694"/>
          <cell r="M2694">
            <v>448182.51999999996</v>
          </cell>
          <cell r="N2694" t="str">
            <v>FORM SUBMIT</v>
          </cell>
          <cell r="O2694">
            <v>40794</v>
          </cell>
          <cell r="P2694"/>
          <cell r="Q2694">
            <v>448182.51999999996</v>
          </cell>
        </row>
        <row r="2695">
          <cell r="C2695" t="str">
            <v>Oakham</v>
          </cell>
          <cell r="D2695">
            <v>2011</v>
          </cell>
          <cell r="E2695">
            <v>0</v>
          </cell>
          <cell r="F2695">
            <v>0</v>
          </cell>
          <cell r="G2695" t="str">
            <v>N/A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/>
          <cell r="M2695">
            <v>0</v>
          </cell>
          <cell r="N2695" t="str">
            <v>N/A</v>
          </cell>
          <cell r="O2695" t="str">
            <v/>
          </cell>
          <cell r="P2695"/>
          <cell r="Q2695">
            <v>0</v>
          </cell>
        </row>
        <row r="2696">
          <cell r="C2696" t="str">
            <v>Orange</v>
          </cell>
          <cell r="D2696">
            <v>2011</v>
          </cell>
          <cell r="E2696">
            <v>0</v>
          </cell>
          <cell r="F2696">
            <v>0</v>
          </cell>
          <cell r="G2696" t="str">
            <v>N/A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/>
          <cell r="M2696">
            <v>0</v>
          </cell>
          <cell r="N2696" t="str">
            <v>N/A</v>
          </cell>
          <cell r="O2696" t="str">
            <v/>
          </cell>
          <cell r="P2696"/>
          <cell r="Q2696">
            <v>0</v>
          </cell>
        </row>
        <row r="2697">
          <cell r="C2697" t="str">
            <v>Orleans</v>
          </cell>
          <cell r="D2697">
            <v>2011</v>
          </cell>
          <cell r="E2697">
            <v>3</v>
          </cell>
          <cell r="F2697">
            <v>3</v>
          </cell>
          <cell r="G2697" t="str">
            <v>Yes</v>
          </cell>
          <cell r="H2697">
            <v>595254.53</v>
          </cell>
          <cell r="I2697">
            <v>4805.1000000000004</v>
          </cell>
          <cell r="J2697">
            <v>0</v>
          </cell>
          <cell r="K2697">
            <v>590449.43000000005</v>
          </cell>
          <cell r="L2697"/>
          <cell r="M2697">
            <v>590449.43000000005</v>
          </cell>
          <cell r="N2697" t="str">
            <v>FORM SUBMIT</v>
          </cell>
          <cell r="O2697">
            <v>40800</v>
          </cell>
          <cell r="P2697"/>
          <cell r="Q2697">
            <v>590449.43000000005</v>
          </cell>
        </row>
        <row r="2698">
          <cell r="C2698" t="str">
            <v>Otis</v>
          </cell>
          <cell r="D2698">
            <v>2011</v>
          </cell>
          <cell r="E2698">
            <v>0</v>
          </cell>
          <cell r="F2698">
            <v>0</v>
          </cell>
          <cell r="G2698" t="str">
            <v>N/A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/>
          <cell r="M2698">
            <v>0</v>
          </cell>
          <cell r="N2698" t="str">
            <v>N/A</v>
          </cell>
          <cell r="O2698" t="str">
            <v/>
          </cell>
          <cell r="P2698"/>
          <cell r="Q2698">
            <v>0</v>
          </cell>
        </row>
        <row r="2699">
          <cell r="C2699" t="str">
            <v>Oxford</v>
          </cell>
          <cell r="D2699">
            <v>2011</v>
          </cell>
          <cell r="E2699">
            <v>0</v>
          </cell>
          <cell r="F2699">
            <v>0</v>
          </cell>
          <cell r="G2699" t="str">
            <v>N/A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/>
          <cell r="M2699">
            <v>0</v>
          </cell>
          <cell r="N2699" t="str">
            <v>N/A</v>
          </cell>
          <cell r="O2699" t="str">
            <v/>
          </cell>
          <cell r="P2699"/>
          <cell r="Q2699">
            <v>0</v>
          </cell>
        </row>
        <row r="2700">
          <cell r="C2700" t="str">
            <v>Palmer</v>
          </cell>
          <cell r="D2700">
            <v>2011</v>
          </cell>
          <cell r="E2700">
            <v>0</v>
          </cell>
          <cell r="F2700">
            <v>0</v>
          </cell>
          <cell r="G2700" t="str">
            <v>N/A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/>
          <cell r="M2700">
            <v>0</v>
          </cell>
          <cell r="N2700" t="str">
            <v>N/A</v>
          </cell>
          <cell r="O2700" t="str">
            <v/>
          </cell>
          <cell r="P2700"/>
          <cell r="Q2700">
            <v>0</v>
          </cell>
        </row>
        <row r="2701">
          <cell r="C2701" t="str">
            <v>Paxton</v>
          </cell>
          <cell r="D2701">
            <v>2011</v>
          </cell>
          <cell r="E2701">
            <v>0</v>
          </cell>
          <cell r="F2701">
            <v>0</v>
          </cell>
          <cell r="G2701" t="str">
            <v>N/A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/>
          <cell r="M2701">
            <v>0</v>
          </cell>
          <cell r="N2701" t="str">
            <v>N/A</v>
          </cell>
          <cell r="O2701" t="str">
            <v/>
          </cell>
          <cell r="P2701"/>
          <cell r="Q2701">
            <v>0</v>
          </cell>
        </row>
        <row r="2702">
          <cell r="C2702" t="str">
            <v>Peabody</v>
          </cell>
          <cell r="D2702">
            <v>2011</v>
          </cell>
          <cell r="E2702">
            <v>1</v>
          </cell>
          <cell r="F2702">
            <v>1</v>
          </cell>
          <cell r="G2702" t="str">
            <v>Yes</v>
          </cell>
          <cell r="H2702">
            <v>671321.1</v>
          </cell>
          <cell r="I2702">
            <v>6466.55</v>
          </cell>
          <cell r="J2702">
            <v>3370.24</v>
          </cell>
          <cell r="K2702">
            <v>661484.30999999994</v>
          </cell>
          <cell r="L2702"/>
          <cell r="M2702">
            <v>661484.30999999994</v>
          </cell>
          <cell r="N2702" t="str">
            <v>FORM SUBMIT</v>
          </cell>
          <cell r="O2702">
            <v>40799</v>
          </cell>
          <cell r="P2702"/>
          <cell r="Q2702">
            <v>664854.54999999993</v>
          </cell>
        </row>
        <row r="2703">
          <cell r="C2703" t="str">
            <v>Pelham</v>
          </cell>
          <cell r="D2703">
            <v>2011</v>
          </cell>
          <cell r="E2703">
            <v>0</v>
          </cell>
          <cell r="F2703">
            <v>0</v>
          </cell>
          <cell r="G2703" t="str">
            <v>N/A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/>
          <cell r="M2703">
            <v>0</v>
          </cell>
          <cell r="N2703" t="str">
            <v>N/A</v>
          </cell>
          <cell r="O2703" t="str">
            <v/>
          </cell>
          <cell r="P2703"/>
          <cell r="Q2703">
            <v>0</v>
          </cell>
        </row>
        <row r="2704">
          <cell r="C2704" t="str">
            <v>Pembroke</v>
          </cell>
          <cell r="D2704">
            <v>2011</v>
          </cell>
          <cell r="E2704">
            <v>1</v>
          </cell>
          <cell r="F2704">
            <v>1</v>
          </cell>
          <cell r="G2704" t="str">
            <v>Yes</v>
          </cell>
          <cell r="H2704">
            <v>222707</v>
          </cell>
          <cell r="I2704">
            <v>4260</v>
          </cell>
          <cell r="J2704">
            <v>59</v>
          </cell>
          <cell r="K2704">
            <v>218388</v>
          </cell>
          <cell r="L2704"/>
          <cell r="M2704">
            <v>218388</v>
          </cell>
          <cell r="N2704" t="str">
            <v>FORM SUBMIT</v>
          </cell>
          <cell r="O2704">
            <v>40781</v>
          </cell>
          <cell r="P2704"/>
          <cell r="Q2704">
            <v>218447</v>
          </cell>
        </row>
        <row r="2705">
          <cell r="C2705" t="str">
            <v>Pepperell</v>
          </cell>
          <cell r="D2705">
            <v>2011</v>
          </cell>
          <cell r="E2705">
            <v>0</v>
          </cell>
          <cell r="F2705">
            <v>0</v>
          </cell>
          <cell r="G2705" t="str">
            <v>N/A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/>
          <cell r="M2705">
            <v>0</v>
          </cell>
          <cell r="N2705" t="str">
            <v>N/A</v>
          </cell>
          <cell r="O2705" t="str">
            <v/>
          </cell>
          <cell r="P2705"/>
          <cell r="Q2705">
            <v>0</v>
          </cell>
        </row>
        <row r="2706">
          <cell r="C2706" t="str">
            <v>Peru</v>
          </cell>
          <cell r="D2706">
            <v>2011</v>
          </cell>
          <cell r="E2706">
            <v>0</v>
          </cell>
          <cell r="F2706">
            <v>0</v>
          </cell>
          <cell r="G2706" t="str">
            <v>N/A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/>
          <cell r="M2706">
            <v>0</v>
          </cell>
          <cell r="N2706" t="str">
            <v>N/A</v>
          </cell>
          <cell r="O2706" t="str">
            <v/>
          </cell>
          <cell r="P2706"/>
          <cell r="Q2706">
            <v>0</v>
          </cell>
        </row>
        <row r="2707">
          <cell r="C2707" t="str">
            <v>Petersham</v>
          </cell>
          <cell r="D2707">
            <v>2011</v>
          </cell>
          <cell r="E2707">
            <v>0</v>
          </cell>
          <cell r="F2707">
            <v>0</v>
          </cell>
          <cell r="G2707" t="str">
            <v>N/A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/>
          <cell r="M2707">
            <v>0</v>
          </cell>
          <cell r="N2707" t="str">
            <v>N/A</v>
          </cell>
          <cell r="O2707" t="str">
            <v/>
          </cell>
          <cell r="P2707"/>
          <cell r="Q2707">
            <v>0</v>
          </cell>
        </row>
        <row r="2708">
          <cell r="C2708" t="str">
            <v>Phillipston</v>
          </cell>
          <cell r="D2708">
            <v>2011</v>
          </cell>
          <cell r="E2708">
            <v>3</v>
          </cell>
          <cell r="F2708">
            <v>3</v>
          </cell>
          <cell r="G2708" t="str">
            <v>Yes</v>
          </cell>
          <cell r="H2708">
            <v>60473.35</v>
          </cell>
          <cell r="I2708">
            <v>1060.6099999999999</v>
          </cell>
          <cell r="J2708">
            <v>0</v>
          </cell>
          <cell r="K2708">
            <v>59412.74</v>
          </cell>
          <cell r="L2708"/>
          <cell r="M2708">
            <v>59412.74</v>
          </cell>
          <cell r="N2708" t="str">
            <v>FORM SUBMIT</v>
          </cell>
          <cell r="O2708">
            <v>40799</v>
          </cell>
          <cell r="P2708"/>
          <cell r="Q2708">
            <v>59412.74</v>
          </cell>
        </row>
        <row r="2709">
          <cell r="C2709" t="str">
            <v>Pittsfield</v>
          </cell>
          <cell r="D2709">
            <v>2011</v>
          </cell>
          <cell r="E2709">
            <v>0</v>
          </cell>
          <cell r="F2709">
            <v>0</v>
          </cell>
          <cell r="G2709" t="str">
            <v>N/A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/>
          <cell r="M2709">
            <v>0</v>
          </cell>
          <cell r="N2709" t="str">
            <v>N/A</v>
          </cell>
          <cell r="O2709" t="str">
            <v/>
          </cell>
          <cell r="P2709"/>
          <cell r="Q2709">
            <v>0</v>
          </cell>
        </row>
        <row r="2710">
          <cell r="C2710" t="str">
            <v>Plainfield</v>
          </cell>
          <cell r="D2710">
            <v>2011</v>
          </cell>
          <cell r="E2710">
            <v>0</v>
          </cell>
          <cell r="F2710">
            <v>0</v>
          </cell>
          <cell r="G2710" t="str">
            <v>N/A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/>
          <cell r="M2710">
            <v>0</v>
          </cell>
          <cell r="N2710" t="str">
            <v>N/A</v>
          </cell>
          <cell r="O2710" t="str">
            <v/>
          </cell>
          <cell r="P2710"/>
          <cell r="Q2710">
            <v>0</v>
          </cell>
        </row>
        <row r="2711">
          <cell r="C2711" t="str">
            <v>Plainville</v>
          </cell>
          <cell r="D2711">
            <v>2011</v>
          </cell>
          <cell r="E2711">
            <v>0</v>
          </cell>
          <cell r="F2711">
            <v>0</v>
          </cell>
          <cell r="G2711" t="str">
            <v>N/A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/>
          <cell r="M2711">
            <v>0</v>
          </cell>
          <cell r="N2711" t="str">
            <v>N/A</v>
          </cell>
          <cell r="O2711" t="str">
            <v/>
          </cell>
          <cell r="P2711"/>
          <cell r="Q2711">
            <v>0</v>
          </cell>
        </row>
        <row r="2712">
          <cell r="C2712" t="str">
            <v>Plymouth</v>
          </cell>
          <cell r="D2712">
            <v>2011</v>
          </cell>
          <cell r="E2712">
            <v>1.5</v>
          </cell>
          <cell r="F2712">
            <v>1.5</v>
          </cell>
          <cell r="G2712" t="str">
            <v>Yes</v>
          </cell>
          <cell r="H2712">
            <v>1670538.58</v>
          </cell>
          <cell r="I2712">
            <v>7334.18</v>
          </cell>
          <cell r="J2712">
            <v>433.63</v>
          </cell>
          <cell r="K2712">
            <v>1662770.7700000003</v>
          </cell>
          <cell r="L2712"/>
          <cell r="M2712">
            <v>1662770.7700000003</v>
          </cell>
          <cell r="N2712" t="str">
            <v>FORM SUBMIT</v>
          </cell>
          <cell r="O2712">
            <v>40799</v>
          </cell>
          <cell r="P2712"/>
          <cell r="Q2712">
            <v>1663204.4000000001</v>
          </cell>
        </row>
        <row r="2713">
          <cell r="C2713" t="str">
            <v>Plympton</v>
          </cell>
          <cell r="D2713">
            <v>2011</v>
          </cell>
          <cell r="E2713">
            <v>1.5</v>
          </cell>
          <cell r="F2713">
            <v>1.5</v>
          </cell>
          <cell r="G2713" t="str">
            <v>Yes</v>
          </cell>
          <cell r="H2713">
            <v>58605.43</v>
          </cell>
          <cell r="I2713">
            <v>717.15</v>
          </cell>
          <cell r="J2713">
            <v>0</v>
          </cell>
          <cell r="K2713">
            <v>57888.28</v>
          </cell>
          <cell r="L2713"/>
          <cell r="M2713">
            <v>57888.28</v>
          </cell>
          <cell r="N2713" t="str">
            <v>FORM SUBMIT</v>
          </cell>
          <cell r="O2713">
            <v>40805</v>
          </cell>
          <cell r="P2713"/>
          <cell r="Q2713">
            <v>57888.28</v>
          </cell>
        </row>
        <row r="2714">
          <cell r="C2714" t="str">
            <v>Princeton</v>
          </cell>
          <cell r="D2714">
            <v>2011</v>
          </cell>
          <cell r="E2714">
            <v>0</v>
          </cell>
          <cell r="F2714">
            <v>0</v>
          </cell>
          <cell r="G2714" t="str">
            <v>N/A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/>
          <cell r="M2714">
            <v>0</v>
          </cell>
          <cell r="N2714" t="str">
            <v>N/A</v>
          </cell>
          <cell r="O2714" t="str">
            <v/>
          </cell>
          <cell r="P2714"/>
          <cell r="Q2714">
            <v>0</v>
          </cell>
        </row>
        <row r="2715">
          <cell r="C2715" t="str">
            <v>Provincetown</v>
          </cell>
          <cell r="D2715">
            <v>2011</v>
          </cell>
          <cell r="E2715">
            <v>3</v>
          </cell>
          <cell r="F2715">
            <v>3</v>
          </cell>
          <cell r="G2715" t="str">
            <v>Yes</v>
          </cell>
          <cell r="H2715">
            <v>382307.75</v>
          </cell>
          <cell r="I2715">
            <v>5231.97</v>
          </cell>
          <cell r="J2715">
            <v>1541.91</v>
          </cell>
          <cell r="K2715">
            <v>375533.87000000005</v>
          </cell>
          <cell r="L2715"/>
          <cell r="M2715">
            <v>375533.87000000005</v>
          </cell>
          <cell r="N2715" t="str">
            <v>FORM SUBMIT</v>
          </cell>
          <cell r="O2715">
            <v>40785</v>
          </cell>
          <cell r="P2715"/>
          <cell r="Q2715">
            <v>377075.78</v>
          </cell>
        </row>
        <row r="2716">
          <cell r="C2716" t="str">
            <v>Quincy</v>
          </cell>
          <cell r="D2716">
            <v>2011</v>
          </cell>
          <cell r="E2716">
            <v>1</v>
          </cell>
          <cell r="F2716">
            <v>1</v>
          </cell>
          <cell r="G2716" t="str">
            <v>Yes</v>
          </cell>
          <cell r="H2716">
            <v>1258365.94</v>
          </cell>
          <cell r="I2716">
            <v>17698.38</v>
          </cell>
          <cell r="J2716">
            <v>26625.78</v>
          </cell>
          <cell r="K2716">
            <v>1214041.78</v>
          </cell>
          <cell r="L2716"/>
          <cell r="M2716">
            <v>1214041.78</v>
          </cell>
          <cell r="N2716" t="str">
            <v>FORM SUBMIT</v>
          </cell>
          <cell r="O2716">
            <v>40794</v>
          </cell>
          <cell r="P2716"/>
          <cell r="Q2716">
            <v>1240667.56</v>
          </cell>
        </row>
        <row r="2717">
          <cell r="C2717" t="str">
            <v>Randolph</v>
          </cell>
          <cell r="D2717">
            <v>2011</v>
          </cell>
          <cell r="E2717">
            <v>2</v>
          </cell>
          <cell r="F2717">
            <v>2</v>
          </cell>
          <cell r="G2717" t="str">
            <v>Yes</v>
          </cell>
          <cell r="H2717">
            <v>636152.31999999995</v>
          </cell>
          <cell r="I2717">
            <v>8526.26</v>
          </cell>
          <cell r="J2717">
            <v>2283.54</v>
          </cell>
          <cell r="K2717">
            <v>625342.5199999999</v>
          </cell>
          <cell r="L2717"/>
          <cell r="M2717">
            <v>625342.5199999999</v>
          </cell>
          <cell r="N2717" t="str">
            <v>FORM SUBMIT</v>
          </cell>
          <cell r="O2717">
            <v>40784</v>
          </cell>
          <cell r="P2717"/>
          <cell r="Q2717">
            <v>627626.05999999994</v>
          </cell>
        </row>
        <row r="2718">
          <cell r="C2718" t="str">
            <v>Raynham</v>
          </cell>
          <cell r="D2718">
            <v>2011</v>
          </cell>
          <cell r="E2718">
            <v>0</v>
          </cell>
          <cell r="F2718">
            <v>0</v>
          </cell>
          <cell r="G2718" t="str">
            <v>N/A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/>
          <cell r="M2718">
            <v>0</v>
          </cell>
          <cell r="N2718" t="str">
            <v>N/A</v>
          </cell>
          <cell r="O2718" t="str">
            <v/>
          </cell>
          <cell r="P2718"/>
          <cell r="Q2718">
            <v>0</v>
          </cell>
        </row>
        <row r="2719">
          <cell r="C2719" t="str">
            <v>Reading</v>
          </cell>
          <cell r="D2719">
            <v>2011</v>
          </cell>
          <cell r="E2719">
            <v>0</v>
          </cell>
          <cell r="F2719">
            <v>0</v>
          </cell>
          <cell r="G2719" t="str">
            <v>N/A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/>
          <cell r="M2719">
            <v>0</v>
          </cell>
          <cell r="N2719" t="str">
            <v>N/A</v>
          </cell>
          <cell r="O2719" t="str">
            <v/>
          </cell>
          <cell r="P2719"/>
          <cell r="Q2719">
            <v>0</v>
          </cell>
        </row>
        <row r="2720">
          <cell r="C2720" t="str">
            <v>Rehoboth</v>
          </cell>
          <cell r="D2720">
            <v>2011</v>
          </cell>
          <cell r="E2720">
            <v>1</v>
          </cell>
          <cell r="F2720">
            <v>1</v>
          </cell>
          <cell r="G2720" t="str">
            <v>Yes</v>
          </cell>
          <cell r="H2720">
            <v>166899.92000000001</v>
          </cell>
          <cell r="I2720">
            <v>1790.69</v>
          </cell>
          <cell r="J2720">
            <v>952.18</v>
          </cell>
          <cell r="K2720">
            <v>164157.05000000002</v>
          </cell>
          <cell r="L2720"/>
          <cell r="M2720">
            <v>164157.05000000002</v>
          </cell>
          <cell r="N2720" t="str">
            <v>FORM SUBMIT</v>
          </cell>
          <cell r="O2720">
            <v>40771</v>
          </cell>
          <cell r="P2720"/>
          <cell r="Q2720">
            <v>165109.23000000001</v>
          </cell>
        </row>
        <row r="2721">
          <cell r="C2721" t="str">
            <v>Revere</v>
          </cell>
          <cell r="D2721">
            <v>2011</v>
          </cell>
          <cell r="E2721">
            <v>0</v>
          </cell>
          <cell r="F2721">
            <v>0</v>
          </cell>
          <cell r="G2721" t="str">
            <v>N/A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/>
          <cell r="M2721">
            <v>0</v>
          </cell>
          <cell r="N2721" t="str">
            <v>N/A</v>
          </cell>
          <cell r="O2721" t="str">
            <v/>
          </cell>
          <cell r="P2721"/>
          <cell r="Q2721">
            <v>0</v>
          </cell>
        </row>
        <row r="2722">
          <cell r="C2722" t="str">
            <v>Richmond</v>
          </cell>
          <cell r="D2722">
            <v>2011</v>
          </cell>
          <cell r="E2722">
            <v>0</v>
          </cell>
          <cell r="F2722">
            <v>0</v>
          </cell>
          <cell r="G2722" t="str">
            <v>N/A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/>
          <cell r="M2722">
            <v>0</v>
          </cell>
          <cell r="N2722" t="str">
            <v>N/A</v>
          </cell>
          <cell r="O2722" t="str">
            <v/>
          </cell>
          <cell r="P2722"/>
          <cell r="Q2722">
            <v>0</v>
          </cell>
        </row>
        <row r="2723">
          <cell r="C2723" t="str">
            <v>Rochester</v>
          </cell>
          <cell r="D2723">
            <v>2011</v>
          </cell>
          <cell r="E2723">
            <v>0</v>
          </cell>
          <cell r="F2723">
            <v>0</v>
          </cell>
          <cell r="G2723" t="str">
            <v>N/A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/>
          <cell r="M2723">
            <v>0</v>
          </cell>
          <cell r="N2723" t="str">
            <v>N/A</v>
          </cell>
          <cell r="O2723" t="str">
            <v/>
          </cell>
          <cell r="P2723"/>
          <cell r="Q2723">
            <v>0</v>
          </cell>
        </row>
        <row r="2724">
          <cell r="C2724" t="str">
            <v>Rockland</v>
          </cell>
          <cell r="D2724">
            <v>2011</v>
          </cell>
          <cell r="E2724">
            <v>0</v>
          </cell>
          <cell r="F2724">
            <v>0</v>
          </cell>
          <cell r="G2724" t="str">
            <v>N/A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/>
          <cell r="M2724">
            <v>0</v>
          </cell>
          <cell r="N2724" t="str">
            <v>N/A</v>
          </cell>
          <cell r="O2724" t="str">
            <v/>
          </cell>
          <cell r="P2724"/>
          <cell r="Q2724">
            <v>0</v>
          </cell>
        </row>
        <row r="2725">
          <cell r="C2725" t="str">
            <v>Rockport</v>
          </cell>
          <cell r="D2725">
            <v>2011</v>
          </cell>
          <cell r="E2725">
            <v>3</v>
          </cell>
          <cell r="F2725">
            <v>3</v>
          </cell>
          <cell r="G2725" t="str">
            <v>Yes</v>
          </cell>
          <cell r="H2725">
            <v>431525.88</v>
          </cell>
          <cell r="I2725">
            <v>8632.8700000000008</v>
          </cell>
          <cell r="J2725">
            <v>722.84</v>
          </cell>
          <cell r="K2725">
            <v>422170.17</v>
          </cell>
          <cell r="L2725"/>
          <cell r="M2725">
            <v>422170.17</v>
          </cell>
          <cell r="N2725" t="str">
            <v>FORM SUBMIT</v>
          </cell>
          <cell r="O2725">
            <v>40800</v>
          </cell>
          <cell r="P2725"/>
          <cell r="Q2725">
            <v>422893.01</v>
          </cell>
        </row>
        <row r="2726">
          <cell r="C2726" t="str">
            <v>Rowe</v>
          </cell>
          <cell r="D2726">
            <v>2011</v>
          </cell>
          <cell r="E2726">
            <v>0</v>
          </cell>
          <cell r="F2726">
            <v>0</v>
          </cell>
          <cell r="G2726" t="str">
            <v>N/A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/>
          <cell r="M2726">
            <v>0</v>
          </cell>
          <cell r="N2726" t="str">
            <v>N/A</v>
          </cell>
          <cell r="O2726" t="str">
            <v/>
          </cell>
          <cell r="P2726"/>
          <cell r="Q2726">
            <v>0</v>
          </cell>
        </row>
        <row r="2727">
          <cell r="C2727" t="str">
            <v>Rowley</v>
          </cell>
          <cell r="D2727">
            <v>2011</v>
          </cell>
          <cell r="E2727">
            <v>3</v>
          </cell>
          <cell r="F2727">
            <v>3</v>
          </cell>
          <cell r="G2727" t="str">
            <v>Yes</v>
          </cell>
          <cell r="H2727">
            <v>333624.46999999997</v>
          </cell>
          <cell r="I2727">
            <v>7325.67</v>
          </cell>
          <cell r="J2727">
            <v>23.64</v>
          </cell>
          <cell r="K2727">
            <v>326275.15999999997</v>
          </cell>
          <cell r="L2727"/>
          <cell r="M2727">
            <v>326275.15999999997</v>
          </cell>
          <cell r="N2727" t="str">
            <v>FORM SUBMIT</v>
          </cell>
          <cell r="O2727">
            <v>40787</v>
          </cell>
          <cell r="P2727"/>
          <cell r="Q2727">
            <v>326298.8</v>
          </cell>
        </row>
        <row r="2728">
          <cell r="C2728" t="str">
            <v>Royalston</v>
          </cell>
          <cell r="D2728">
            <v>2011</v>
          </cell>
          <cell r="E2728">
            <v>3</v>
          </cell>
          <cell r="F2728">
            <v>3</v>
          </cell>
          <cell r="G2728" t="str">
            <v>Yes</v>
          </cell>
          <cell r="H2728">
            <v>18709.080000000002</v>
          </cell>
          <cell r="I2728">
            <v>0</v>
          </cell>
          <cell r="J2728">
            <v>0</v>
          </cell>
          <cell r="K2728">
            <v>18709.080000000002</v>
          </cell>
          <cell r="L2728"/>
          <cell r="M2728">
            <v>18709.080000000002</v>
          </cell>
          <cell r="N2728" t="str">
            <v>FORM SUBMIT</v>
          </cell>
          <cell r="O2728">
            <v>40800</v>
          </cell>
          <cell r="P2728"/>
          <cell r="Q2728">
            <v>18709.080000000002</v>
          </cell>
        </row>
        <row r="2729">
          <cell r="C2729" t="str">
            <v>Russell</v>
          </cell>
          <cell r="D2729">
            <v>2011</v>
          </cell>
          <cell r="E2729">
            <v>0</v>
          </cell>
          <cell r="F2729">
            <v>0</v>
          </cell>
          <cell r="G2729" t="str">
            <v>N/A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/>
          <cell r="M2729">
            <v>0</v>
          </cell>
          <cell r="N2729" t="str">
            <v>N/A</v>
          </cell>
          <cell r="O2729" t="str">
            <v/>
          </cell>
          <cell r="P2729"/>
          <cell r="Q2729">
            <v>0</v>
          </cell>
        </row>
        <row r="2730">
          <cell r="C2730" t="str">
            <v>Rutland</v>
          </cell>
          <cell r="D2730">
            <v>2011</v>
          </cell>
          <cell r="E2730">
            <v>0</v>
          </cell>
          <cell r="F2730">
            <v>0</v>
          </cell>
          <cell r="G2730" t="str">
            <v>N/A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/>
          <cell r="M2730">
            <v>0</v>
          </cell>
          <cell r="N2730" t="str">
            <v>N/A</v>
          </cell>
          <cell r="O2730" t="str">
            <v/>
          </cell>
          <cell r="P2730"/>
          <cell r="Q2730">
            <v>0</v>
          </cell>
        </row>
        <row r="2731">
          <cell r="C2731" t="str">
            <v>Salem</v>
          </cell>
          <cell r="D2731">
            <v>2011</v>
          </cell>
          <cell r="E2731">
            <v>0</v>
          </cell>
          <cell r="F2731">
            <v>0</v>
          </cell>
          <cell r="G2731" t="str">
            <v>N/A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/>
          <cell r="M2731">
            <v>0</v>
          </cell>
          <cell r="N2731" t="str">
            <v>N/A</v>
          </cell>
          <cell r="O2731" t="str">
            <v/>
          </cell>
          <cell r="P2731"/>
          <cell r="Q2731">
            <v>0</v>
          </cell>
        </row>
        <row r="2732">
          <cell r="C2732" t="str">
            <v>Salisbury</v>
          </cell>
          <cell r="D2732">
            <v>2011</v>
          </cell>
          <cell r="E2732">
            <v>0</v>
          </cell>
          <cell r="F2732">
            <v>0</v>
          </cell>
          <cell r="G2732" t="str">
            <v>N/A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/>
          <cell r="M2732">
            <v>0</v>
          </cell>
          <cell r="N2732" t="str">
            <v>N/A</v>
          </cell>
          <cell r="O2732" t="str">
            <v/>
          </cell>
          <cell r="P2732"/>
          <cell r="Q2732">
            <v>0</v>
          </cell>
        </row>
        <row r="2733">
          <cell r="C2733" t="str">
            <v>Sandisfield</v>
          </cell>
          <cell r="D2733">
            <v>2011</v>
          </cell>
          <cell r="E2733">
            <v>0</v>
          </cell>
          <cell r="F2733">
            <v>0</v>
          </cell>
          <cell r="G2733" t="str">
            <v>N/A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/>
          <cell r="M2733">
            <v>0</v>
          </cell>
          <cell r="N2733" t="str">
            <v>N/A</v>
          </cell>
          <cell r="O2733" t="str">
            <v/>
          </cell>
          <cell r="P2733"/>
          <cell r="Q2733">
            <v>0</v>
          </cell>
        </row>
        <row r="2734">
          <cell r="C2734" t="str">
            <v>Sandwich</v>
          </cell>
          <cell r="D2734">
            <v>2011</v>
          </cell>
          <cell r="E2734">
            <v>3</v>
          </cell>
          <cell r="F2734">
            <v>3</v>
          </cell>
          <cell r="G2734" t="str">
            <v>Yes</v>
          </cell>
          <cell r="H2734">
            <v>1301578.5900000001</v>
          </cell>
          <cell r="I2734">
            <v>6041.65</v>
          </cell>
          <cell r="J2734">
            <v>141.75</v>
          </cell>
          <cell r="K2734">
            <v>1295395.1900000002</v>
          </cell>
          <cell r="L2734"/>
          <cell r="M2734">
            <v>1295395.1900000002</v>
          </cell>
          <cell r="N2734" t="str">
            <v>FORM SUBMIT</v>
          </cell>
          <cell r="O2734">
            <v>40780</v>
          </cell>
          <cell r="P2734"/>
          <cell r="Q2734">
            <v>1295536.9400000002</v>
          </cell>
        </row>
        <row r="2735">
          <cell r="C2735" t="str">
            <v>Saugus</v>
          </cell>
          <cell r="D2735">
            <v>2011</v>
          </cell>
          <cell r="E2735">
            <v>0</v>
          </cell>
          <cell r="F2735">
            <v>0</v>
          </cell>
          <cell r="G2735" t="str">
            <v>N/A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/>
          <cell r="M2735">
            <v>0</v>
          </cell>
          <cell r="N2735" t="str">
            <v>N/A</v>
          </cell>
          <cell r="O2735" t="str">
            <v/>
          </cell>
          <cell r="P2735"/>
          <cell r="Q2735">
            <v>0</v>
          </cell>
        </row>
        <row r="2736">
          <cell r="C2736" t="str">
            <v>Savoy</v>
          </cell>
          <cell r="D2736">
            <v>2011</v>
          </cell>
          <cell r="E2736">
            <v>0</v>
          </cell>
          <cell r="F2736">
            <v>0</v>
          </cell>
          <cell r="G2736" t="str">
            <v>N/A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/>
          <cell r="M2736">
            <v>0</v>
          </cell>
          <cell r="N2736" t="str">
            <v>N/A</v>
          </cell>
          <cell r="O2736" t="str">
            <v/>
          </cell>
          <cell r="P2736"/>
          <cell r="Q2736">
            <v>0</v>
          </cell>
        </row>
        <row r="2737">
          <cell r="C2737" t="str">
            <v>Scituate</v>
          </cell>
          <cell r="D2737">
            <v>2011</v>
          </cell>
          <cell r="E2737">
            <v>3</v>
          </cell>
          <cell r="F2737">
            <v>3</v>
          </cell>
          <cell r="G2737" t="str">
            <v>Yes</v>
          </cell>
          <cell r="H2737">
            <v>1021114.84</v>
          </cell>
          <cell r="I2737">
            <v>13486.29</v>
          </cell>
          <cell r="J2737">
            <v>247.28</v>
          </cell>
          <cell r="K2737">
            <v>1007381.2699999999</v>
          </cell>
          <cell r="L2737"/>
          <cell r="M2737">
            <v>1007381.2699999999</v>
          </cell>
          <cell r="N2737" t="str">
            <v>FORM SUBMIT</v>
          </cell>
          <cell r="O2737">
            <v>40792</v>
          </cell>
          <cell r="P2737"/>
          <cell r="Q2737">
            <v>1007628.5499999999</v>
          </cell>
        </row>
        <row r="2738">
          <cell r="C2738" t="str">
            <v>Seekonk</v>
          </cell>
          <cell r="D2738">
            <v>2011</v>
          </cell>
          <cell r="E2738">
            <v>1.25</v>
          </cell>
          <cell r="F2738">
            <v>1.25</v>
          </cell>
          <cell r="G2738" t="str">
            <v>Yes</v>
          </cell>
          <cell r="H2738">
            <v>279536.34999999998</v>
          </cell>
          <cell r="I2738">
            <v>4436.0200000000004</v>
          </cell>
          <cell r="J2738">
            <v>5563.55</v>
          </cell>
          <cell r="K2738">
            <v>269536.77999999997</v>
          </cell>
          <cell r="L2738"/>
          <cell r="M2738">
            <v>269536.77999999997</v>
          </cell>
          <cell r="N2738" t="str">
            <v>FORM SUBMIT</v>
          </cell>
          <cell r="O2738">
            <v>40765</v>
          </cell>
          <cell r="P2738"/>
          <cell r="Q2738">
            <v>275100.32999999996</v>
          </cell>
        </row>
        <row r="2739">
          <cell r="C2739" t="str">
            <v>Sharon</v>
          </cell>
          <cell r="D2739">
            <v>2011</v>
          </cell>
          <cell r="E2739">
            <v>1</v>
          </cell>
          <cell r="F2739">
            <v>1</v>
          </cell>
          <cell r="G2739" t="str">
            <v>Yes</v>
          </cell>
          <cell r="H2739">
            <v>380019.09</v>
          </cell>
          <cell r="I2739">
            <v>2876.84</v>
          </cell>
          <cell r="J2739">
            <v>2712.87</v>
          </cell>
          <cell r="K2739">
            <v>374429.38</v>
          </cell>
          <cell r="L2739"/>
          <cell r="M2739">
            <v>374429.38</v>
          </cell>
          <cell r="N2739" t="str">
            <v>FORM SUBMIT</v>
          </cell>
          <cell r="O2739">
            <v>40793</v>
          </cell>
          <cell r="P2739"/>
          <cell r="Q2739">
            <v>377142.25</v>
          </cell>
        </row>
        <row r="2740">
          <cell r="C2740" t="str">
            <v>Sheffield</v>
          </cell>
          <cell r="D2740">
            <v>2011</v>
          </cell>
          <cell r="E2740">
            <v>0</v>
          </cell>
          <cell r="F2740">
            <v>0</v>
          </cell>
          <cell r="G2740" t="str">
            <v>N/A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/>
          <cell r="M2740">
            <v>0</v>
          </cell>
          <cell r="N2740" t="str">
            <v>N/A</v>
          </cell>
          <cell r="O2740" t="str">
            <v/>
          </cell>
          <cell r="P2740"/>
          <cell r="Q2740">
            <v>0</v>
          </cell>
        </row>
        <row r="2741">
          <cell r="C2741" t="str">
            <v>Shelburne</v>
          </cell>
          <cell r="D2741">
            <v>2011</v>
          </cell>
          <cell r="E2741">
            <v>0</v>
          </cell>
          <cell r="F2741">
            <v>0</v>
          </cell>
          <cell r="G2741" t="str">
            <v>N/A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/>
          <cell r="M2741">
            <v>0</v>
          </cell>
          <cell r="N2741" t="str">
            <v>N/A</v>
          </cell>
          <cell r="O2741" t="str">
            <v/>
          </cell>
          <cell r="P2741"/>
          <cell r="Q2741">
            <v>0</v>
          </cell>
        </row>
        <row r="2742">
          <cell r="C2742" t="str">
            <v>Sherborn</v>
          </cell>
          <cell r="D2742">
            <v>2011</v>
          </cell>
          <cell r="E2742">
            <v>0</v>
          </cell>
          <cell r="F2742">
            <v>0</v>
          </cell>
          <cell r="G2742" t="str">
            <v>N/A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/>
          <cell r="M2742">
            <v>0</v>
          </cell>
          <cell r="N2742" t="str">
            <v>N/A</v>
          </cell>
          <cell r="O2742" t="str">
            <v/>
          </cell>
          <cell r="P2742"/>
          <cell r="Q2742">
            <v>0</v>
          </cell>
        </row>
        <row r="2743">
          <cell r="C2743" t="str">
            <v>Shirley</v>
          </cell>
          <cell r="D2743">
            <v>2011</v>
          </cell>
          <cell r="E2743">
            <v>0</v>
          </cell>
          <cell r="F2743">
            <v>0</v>
          </cell>
          <cell r="G2743" t="str">
            <v>N/A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/>
          <cell r="M2743">
            <v>0</v>
          </cell>
          <cell r="N2743" t="str">
            <v>N/A</v>
          </cell>
          <cell r="O2743" t="str">
            <v/>
          </cell>
          <cell r="P2743"/>
          <cell r="Q2743">
            <v>0</v>
          </cell>
        </row>
        <row r="2744">
          <cell r="C2744" t="str">
            <v>Shrewsbury</v>
          </cell>
          <cell r="D2744">
            <v>2011</v>
          </cell>
          <cell r="E2744">
            <v>0</v>
          </cell>
          <cell r="F2744">
            <v>0</v>
          </cell>
          <cell r="G2744" t="str">
            <v>N/A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/>
          <cell r="M2744">
            <v>0</v>
          </cell>
          <cell r="N2744" t="str">
            <v>N/A</v>
          </cell>
          <cell r="O2744" t="str">
            <v/>
          </cell>
          <cell r="P2744"/>
          <cell r="Q2744">
            <v>0</v>
          </cell>
        </row>
        <row r="2745">
          <cell r="C2745" t="str">
            <v>Shutesbury</v>
          </cell>
          <cell r="D2745">
            <v>2011</v>
          </cell>
          <cell r="E2745">
            <v>1.5</v>
          </cell>
          <cell r="F2745">
            <v>1.5</v>
          </cell>
          <cell r="G2745" t="str">
            <v>Yes</v>
          </cell>
          <cell r="H2745">
            <v>35435.15</v>
          </cell>
          <cell r="I2745">
            <v>298.62</v>
          </cell>
          <cell r="J2745">
            <v>72.180000000000007</v>
          </cell>
          <cell r="K2745">
            <v>35064.35</v>
          </cell>
          <cell r="L2745"/>
          <cell r="M2745">
            <v>35064.35</v>
          </cell>
          <cell r="N2745" t="str">
            <v>FORM SUBMIT</v>
          </cell>
          <cell r="O2745">
            <v>40785</v>
          </cell>
          <cell r="P2745"/>
          <cell r="Q2745">
            <v>35136.53</v>
          </cell>
        </row>
        <row r="2746">
          <cell r="C2746" t="str">
            <v>Somerset</v>
          </cell>
          <cell r="D2746">
            <v>2011</v>
          </cell>
          <cell r="E2746">
            <v>0</v>
          </cell>
          <cell r="F2746">
            <v>0</v>
          </cell>
          <cell r="G2746" t="str">
            <v>N/A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/>
          <cell r="M2746">
            <v>0</v>
          </cell>
          <cell r="N2746" t="str">
            <v>N/A</v>
          </cell>
          <cell r="O2746" t="str">
            <v/>
          </cell>
          <cell r="P2746"/>
          <cell r="Q2746">
            <v>0</v>
          </cell>
        </row>
        <row r="2747">
          <cell r="C2747" t="str">
            <v>Somerville</v>
          </cell>
          <cell r="D2747">
            <v>2011</v>
          </cell>
          <cell r="E2747">
            <v>0</v>
          </cell>
          <cell r="F2747">
            <v>0</v>
          </cell>
          <cell r="G2747" t="str">
            <v>N/A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/>
          <cell r="M2747">
            <v>0</v>
          </cell>
          <cell r="N2747" t="str">
            <v>N/A</v>
          </cell>
          <cell r="O2747" t="str">
            <v/>
          </cell>
          <cell r="P2747"/>
          <cell r="Q2747">
            <v>0</v>
          </cell>
        </row>
        <row r="2748">
          <cell r="C2748" t="str">
            <v>South Hadley</v>
          </cell>
          <cell r="D2748">
            <v>2011</v>
          </cell>
          <cell r="E2748">
            <v>0</v>
          </cell>
          <cell r="F2748">
            <v>0</v>
          </cell>
          <cell r="G2748" t="str">
            <v>N/A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/>
          <cell r="M2748">
            <v>0</v>
          </cell>
          <cell r="N2748" t="str">
            <v>N/A</v>
          </cell>
          <cell r="O2748" t="str">
            <v/>
          </cell>
          <cell r="P2748"/>
          <cell r="Q2748">
            <v>0</v>
          </cell>
        </row>
        <row r="2749">
          <cell r="C2749" t="str">
            <v>Southampton</v>
          </cell>
          <cell r="D2749">
            <v>2011</v>
          </cell>
          <cell r="E2749">
            <v>3</v>
          </cell>
          <cell r="F2749">
            <v>3</v>
          </cell>
          <cell r="G2749" t="str">
            <v>Yes</v>
          </cell>
          <cell r="H2749">
            <v>165294.87</v>
          </cell>
          <cell r="I2749">
            <v>1429.17</v>
          </cell>
          <cell r="J2749">
            <v>0</v>
          </cell>
          <cell r="K2749">
            <v>163865.69999999998</v>
          </cell>
          <cell r="L2749"/>
          <cell r="M2749">
            <v>163865.69999999998</v>
          </cell>
          <cell r="N2749" t="str">
            <v>FORM SUBMIT</v>
          </cell>
          <cell r="O2749">
            <v>40802</v>
          </cell>
          <cell r="P2749"/>
          <cell r="Q2749">
            <v>163865.69999999998</v>
          </cell>
        </row>
        <row r="2750">
          <cell r="C2750" t="str">
            <v>Southborough</v>
          </cell>
          <cell r="D2750">
            <v>2011</v>
          </cell>
          <cell r="E2750">
            <v>1</v>
          </cell>
          <cell r="F2750">
            <v>1</v>
          </cell>
          <cell r="G2750" t="str">
            <v>Yes</v>
          </cell>
          <cell r="H2750">
            <v>258461.31</v>
          </cell>
          <cell r="I2750">
            <v>2163.9499999999998</v>
          </cell>
          <cell r="J2750">
            <v>105.45</v>
          </cell>
          <cell r="K2750">
            <v>256191.90999999997</v>
          </cell>
          <cell r="L2750"/>
          <cell r="M2750">
            <v>256191.90999999997</v>
          </cell>
          <cell r="N2750" t="str">
            <v>FORM SUBMIT</v>
          </cell>
          <cell r="O2750">
            <v>40779</v>
          </cell>
          <cell r="P2750"/>
          <cell r="Q2750">
            <v>256297.36</v>
          </cell>
        </row>
        <row r="2751">
          <cell r="C2751" t="str">
            <v>Southbridge</v>
          </cell>
          <cell r="D2751">
            <v>2011</v>
          </cell>
          <cell r="E2751">
            <v>0</v>
          </cell>
          <cell r="F2751">
            <v>0</v>
          </cell>
          <cell r="G2751" t="str">
            <v>N/A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/>
          <cell r="M2751">
            <v>0</v>
          </cell>
          <cell r="N2751" t="str">
            <v>N/A</v>
          </cell>
          <cell r="O2751" t="str">
            <v/>
          </cell>
          <cell r="P2751"/>
          <cell r="Q2751">
            <v>0</v>
          </cell>
        </row>
        <row r="2752">
          <cell r="C2752" t="str">
            <v>Southwick</v>
          </cell>
          <cell r="D2752">
            <v>2011</v>
          </cell>
          <cell r="E2752">
            <v>3</v>
          </cell>
          <cell r="F2752">
            <v>3</v>
          </cell>
          <cell r="G2752" t="str">
            <v>Yes</v>
          </cell>
          <cell r="H2752">
            <v>246754.61</v>
          </cell>
          <cell r="I2752">
            <v>3163.44</v>
          </cell>
          <cell r="J2752">
            <v>3248.25</v>
          </cell>
          <cell r="K2752">
            <v>240342.91999999998</v>
          </cell>
          <cell r="L2752"/>
          <cell r="M2752">
            <v>240342.91999999998</v>
          </cell>
          <cell r="N2752" t="str">
            <v>FORM SUBMIT</v>
          </cell>
          <cell r="O2752">
            <v>40795</v>
          </cell>
          <cell r="P2752"/>
          <cell r="Q2752">
            <v>243591.16999999998</v>
          </cell>
        </row>
        <row r="2753">
          <cell r="C2753" t="str">
            <v>Spencer</v>
          </cell>
          <cell r="D2753">
            <v>2011</v>
          </cell>
          <cell r="E2753">
            <v>0</v>
          </cell>
          <cell r="F2753">
            <v>0</v>
          </cell>
          <cell r="G2753" t="str">
            <v>N/A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/>
          <cell r="M2753">
            <v>0</v>
          </cell>
          <cell r="N2753" t="str">
            <v>N/A</v>
          </cell>
          <cell r="O2753" t="str">
            <v/>
          </cell>
          <cell r="P2753"/>
          <cell r="Q2753">
            <v>0</v>
          </cell>
        </row>
        <row r="2754">
          <cell r="C2754" t="str">
            <v>Springfield</v>
          </cell>
          <cell r="D2754">
            <v>2011</v>
          </cell>
          <cell r="E2754">
            <v>0</v>
          </cell>
          <cell r="F2754">
            <v>0</v>
          </cell>
          <cell r="G2754" t="str">
            <v>N/A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/>
          <cell r="M2754">
            <v>0</v>
          </cell>
          <cell r="N2754" t="str">
            <v>N/A</v>
          </cell>
          <cell r="O2754" t="str">
            <v/>
          </cell>
          <cell r="P2754"/>
          <cell r="Q2754">
            <v>0</v>
          </cell>
        </row>
        <row r="2755">
          <cell r="C2755" t="str">
            <v>Sterling</v>
          </cell>
          <cell r="D2755">
            <v>2011</v>
          </cell>
          <cell r="E2755">
            <v>0</v>
          </cell>
          <cell r="F2755">
            <v>0</v>
          </cell>
          <cell r="G2755" t="str">
            <v>N/A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/>
          <cell r="M2755">
            <v>0</v>
          </cell>
          <cell r="N2755" t="str">
            <v>N/A</v>
          </cell>
          <cell r="O2755" t="str">
            <v/>
          </cell>
          <cell r="P2755"/>
          <cell r="Q2755">
            <v>0</v>
          </cell>
        </row>
        <row r="2756">
          <cell r="C2756" t="str">
            <v>Stockbridge</v>
          </cell>
          <cell r="D2756">
            <v>2011</v>
          </cell>
          <cell r="E2756">
            <v>3</v>
          </cell>
          <cell r="F2756">
            <v>3</v>
          </cell>
          <cell r="G2756" t="str">
            <v>Yes</v>
          </cell>
          <cell r="H2756">
            <v>143131.57999999999</v>
          </cell>
          <cell r="I2756">
            <v>1995.15</v>
          </cell>
          <cell r="J2756">
            <v>104.48</v>
          </cell>
          <cell r="K2756">
            <v>141031.94999999998</v>
          </cell>
          <cell r="L2756"/>
          <cell r="M2756">
            <v>141031.94999999998</v>
          </cell>
          <cell r="N2756" t="str">
            <v>FORM SUBMIT</v>
          </cell>
          <cell r="O2756">
            <v>40765</v>
          </cell>
          <cell r="P2756"/>
          <cell r="Q2756">
            <v>141136.43</v>
          </cell>
        </row>
        <row r="2757">
          <cell r="C2757" t="str">
            <v>Stoneham</v>
          </cell>
          <cell r="D2757">
            <v>2011</v>
          </cell>
          <cell r="E2757">
            <v>0</v>
          </cell>
          <cell r="F2757">
            <v>0</v>
          </cell>
          <cell r="G2757" t="str">
            <v>N/A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/>
          <cell r="M2757">
            <v>0</v>
          </cell>
          <cell r="N2757" t="str">
            <v>N/A</v>
          </cell>
          <cell r="O2757" t="str">
            <v/>
          </cell>
          <cell r="P2757"/>
          <cell r="Q2757">
            <v>0</v>
          </cell>
        </row>
        <row r="2758">
          <cell r="C2758" t="str">
            <v>Stoughton</v>
          </cell>
          <cell r="D2758">
            <v>2011</v>
          </cell>
          <cell r="E2758">
            <v>1.5</v>
          </cell>
          <cell r="F2758">
            <v>1.5</v>
          </cell>
          <cell r="G2758" t="str">
            <v>Yes</v>
          </cell>
          <cell r="H2758">
            <v>511941.78</v>
          </cell>
          <cell r="I2758">
            <v>4173.1899999999996</v>
          </cell>
          <cell r="J2758">
            <v>738.76</v>
          </cell>
          <cell r="K2758">
            <v>507029.83</v>
          </cell>
          <cell r="L2758"/>
          <cell r="M2758">
            <v>507029.83</v>
          </cell>
          <cell r="N2758" t="str">
            <v>FORM SUBMIT</v>
          </cell>
          <cell r="O2758">
            <v>40800</v>
          </cell>
          <cell r="P2758"/>
          <cell r="Q2758">
            <v>507768.59</v>
          </cell>
        </row>
        <row r="2759">
          <cell r="C2759" t="str">
            <v>Stow</v>
          </cell>
          <cell r="D2759">
            <v>2011</v>
          </cell>
          <cell r="E2759">
            <v>3</v>
          </cell>
          <cell r="F2759">
            <v>3</v>
          </cell>
          <cell r="G2759" t="str">
            <v>Yes</v>
          </cell>
          <cell r="H2759">
            <v>444595.12</v>
          </cell>
          <cell r="I2759">
            <v>9556.39</v>
          </cell>
          <cell r="J2759">
            <v>606.13</v>
          </cell>
          <cell r="K2759">
            <v>434432.6</v>
          </cell>
          <cell r="L2759"/>
          <cell r="M2759">
            <v>434432.6</v>
          </cell>
          <cell r="N2759" t="str">
            <v>FORM SUBMIT</v>
          </cell>
          <cell r="O2759">
            <v>40792</v>
          </cell>
          <cell r="P2759"/>
          <cell r="Q2759">
            <v>435038.73</v>
          </cell>
        </row>
        <row r="2760">
          <cell r="C2760" t="str">
            <v>Sturbridge</v>
          </cell>
          <cell r="D2760">
            <v>2011</v>
          </cell>
          <cell r="E2760">
            <v>3</v>
          </cell>
          <cell r="F2760">
            <v>3</v>
          </cell>
          <cell r="G2760" t="str">
            <v>Yes</v>
          </cell>
          <cell r="H2760">
            <v>360440.55</v>
          </cell>
          <cell r="I2760">
            <v>6214.75</v>
          </cell>
          <cell r="J2760">
            <v>0</v>
          </cell>
          <cell r="K2760">
            <v>354225.8</v>
          </cell>
          <cell r="L2760"/>
          <cell r="M2760">
            <v>354225.8</v>
          </cell>
          <cell r="N2760" t="str">
            <v>FORM SUBMIT</v>
          </cell>
          <cell r="O2760">
            <v>40801</v>
          </cell>
          <cell r="P2760"/>
          <cell r="Q2760">
            <v>354225.8</v>
          </cell>
        </row>
        <row r="2761">
          <cell r="C2761" t="str">
            <v>Sudbury</v>
          </cell>
          <cell r="D2761">
            <v>2011</v>
          </cell>
          <cell r="E2761">
            <v>3</v>
          </cell>
          <cell r="F2761">
            <v>3</v>
          </cell>
          <cell r="G2761" t="str">
            <v>Yes</v>
          </cell>
          <cell r="H2761">
            <v>1539993.41</v>
          </cell>
          <cell r="I2761">
            <v>37005.129999999997</v>
          </cell>
          <cell r="J2761">
            <v>82.44</v>
          </cell>
          <cell r="K2761">
            <v>1502905.84</v>
          </cell>
          <cell r="L2761"/>
          <cell r="M2761">
            <v>1502905.84</v>
          </cell>
          <cell r="N2761" t="str">
            <v>FORM SUBMIT</v>
          </cell>
          <cell r="O2761">
            <v>40778</v>
          </cell>
          <cell r="P2761"/>
          <cell r="Q2761">
            <v>1502988.28</v>
          </cell>
        </row>
        <row r="2762">
          <cell r="C2762" t="str">
            <v>Sunderland</v>
          </cell>
          <cell r="D2762">
            <v>2011</v>
          </cell>
          <cell r="E2762">
            <v>0</v>
          </cell>
          <cell r="F2762">
            <v>3</v>
          </cell>
          <cell r="G2762" t="str">
            <v>No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/>
          <cell r="M2762">
            <v>0</v>
          </cell>
          <cell r="N2762" t="str">
            <v>FORM ENTERED</v>
          </cell>
          <cell r="O2762">
            <v>40792</v>
          </cell>
          <cell r="P2762"/>
          <cell r="Q2762">
            <v>0</v>
          </cell>
        </row>
        <row r="2763">
          <cell r="C2763" t="str">
            <v>Sutton</v>
          </cell>
          <cell r="D2763">
            <v>2011</v>
          </cell>
          <cell r="E2763">
            <v>0</v>
          </cell>
          <cell r="F2763">
            <v>0</v>
          </cell>
          <cell r="G2763" t="str">
            <v>N/A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/>
          <cell r="M2763">
            <v>0</v>
          </cell>
          <cell r="N2763" t="str">
            <v>N/A</v>
          </cell>
          <cell r="O2763" t="str">
            <v/>
          </cell>
          <cell r="P2763"/>
          <cell r="Q2763">
            <v>0</v>
          </cell>
        </row>
        <row r="2764">
          <cell r="C2764" t="str">
            <v>Swampscott</v>
          </cell>
          <cell r="D2764">
            <v>2011</v>
          </cell>
          <cell r="E2764">
            <v>0</v>
          </cell>
          <cell r="F2764">
            <v>0</v>
          </cell>
          <cell r="G2764" t="str">
            <v>N/A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/>
          <cell r="M2764">
            <v>0</v>
          </cell>
          <cell r="N2764" t="str">
            <v>N/A</v>
          </cell>
          <cell r="O2764" t="str">
            <v/>
          </cell>
          <cell r="P2764"/>
          <cell r="Q2764">
            <v>0</v>
          </cell>
        </row>
        <row r="2765">
          <cell r="C2765" t="str">
            <v>Swansea</v>
          </cell>
          <cell r="D2765">
            <v>2011</v>
          </cell>
          <cell r="E2765">
            <v>1.5</v>
          </cell>
          <cell r="F2765">
            <v>1.5</v>
          </cell>
          <cell r="G2765" t="str">
            <v>Yes</v>
          </cell>
          <cell r="H2765">
            <v>234673.27</v>
          </cell>
          <cell r="I2765">
            <v>2736.7</v>
          </cell>
          <cell r="J2765">
            <v>678.04</v>
          </cell>
          <cell r="K2765">
            <v>231258.52999999997</v>
          </cell>
          <cell r="L2765"/>
          <cell r="M2765">
            <v>231258.52999999997</v>
          </cell>
          <cell r="N2765" t="str">
            <v>FORM SUBMIT</v>
          </cell>
          <cell r="O2765">
            <v>40806</v>
          </cell>
          <cell r="P2765"/>
          <cell r="Q2765">
            <v>231936.56999999998</v>
          </cell>
        </row>
        <row r="2766">
          <cell r="C2766" t="str">
            <v>Taunton</v>
          </cell>
          <cell r="D2766">
            <v>2011</v>
          </cell>
          <cell r="E2766">
            <v>0</v>
          </cell>
          <cell r="F2766">
            <v>0</v>
          </cell>
          <cell r="G2766" t="str">
            <v>N/A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/>
          <cell r="M2766">
            <v>0</v>
          </cell>
          <cell r="N2766" t="str">
            <v>N/A</v>
          </cell>
          <cell r="O2766" t="str">
            <v/>
          </cell>
          <cell r="P2766"/>
          <cell r="Q2766">
            <v>0</v>
          </cell>
        </row>
        <row r="2767">
          <cell r="C2767" t="str">
            <v>Templeton</v>
          </cell>
          <cell r="D2767">
            <v>2011</v>
          </cell>
          <cell r="E2767">
            <v>3</v>
          </cell>
          <cell r="F2767">
            <v>3</v>
          </cell>
          <cell r="G2767" t="str">
            <v>Yes</v>
          </cell>
          <cell r="H2767">
            <v>107561.94</v>
          </cell>
          <cell r="I2767">
            <v>4824.59</v>
          </cell>
          <cell r="J2767">
            <v>5474.25</v>
          </cell>
          <cell r="K2767">
            <v>97263.1</v>
          </cell>
          <cell r="L2767"/>
          <cell r="M2767">
            <v>97263.1</v>
          </cell>
          <cell r="N2767" t="str">
            <v>FORM ENTERED</v>
          </cell>
          <cell r="O2767">
            <v>40792</v>
          </cell>
          <cell r="P2767"/>
          <cell r="Q2767">
            <v>102737.35</v>
          </cell>
        </row>
        <row r="2768">
          <cell r="C2768" t="str">
            <v>Tewksbury</v>
          </cell>
          <cell r="D2768">
            <v>2011</v>
          </cell>
          <cell r="E2768">
            <v>1.5</v>
          </cell>
          <cell r="F2768">
            <v>1.5</v>
          </cell>
          <cell r="G2768" t="str">
            <v>Yes</v>
          </cell>
          <cell r="H2768">
            <v>584931.89</v>
          </cell>
          <cell r="I2768">
            <v>7007.82</v>
          </cell>
          <cell r="J2768">
            <v>4290.2700000000004</v>
          </cell>
          <cell r="K2768">
            <v>573633.80000000005</v>
          </cell>
          <cell r="L2768"/>
          <cell r="M2768">
            <v>573633.80000000005</v>
          </cell>
          <cell r="N2768" t="str">
            <v>FORM SUBMIT</v>
          </cell>
          <cell r="O2768">
            <v>40792</v>
          </cell>
          <cell r="P2768"/>
          <cell r="Q2768">
            <v>577924.07000000007</v>
          </cell>
        </row>
        <row r="2769">
          <cell r="C2769" t="str">
            <v>Tisbury</v>
          </cell>
          <cell r="D2769">
            <v>2011</v>
          </cell>
          <cell r="E2769">
            <v>3</v>
          </cell>
          <cell r="F2769">
            <v>3</v>
          </cell>
          <cell r="G2769" t="str">
            <v>Yes</v>
          </cell>
          <cell r="H2769">
            <v>407059.82</v>
          </cell>
          <cell r="I2769">
            <v>4176.26</v>
          </cell>
          <cell r="J2769">
            <v>758.97</v>
          </cell>
          <cell r="K2769">
            <v>402124.59</v>
          </cell>
          <cell r="L2769"/>
          <cell r="M2769">
            <v>402124.59</v>
          </cell>
          <cell r="N2769" t="str">
            <v>FORM SUBMIT</v>
          </cell>
          <cell r="O2769">
            <v>40795</v>
          </cell>
          <cell r="P2769"/>
          <cell r="Q2769">
            <v>402883.56</v>
          </cell>
        </row>
        <row r="2770">
          <cell r="C2770" t="str">
            <v>Tolland</v>
          </cell>
          <cell r="D2770">
            <v>2011</v>
          </cell>
          <cell r="E2770">
            <v>0</v>
          </cell>
          <cell r="F2770">
            <v>0</v>
          </cell>
          <cell r="G2770" t="str">
            <v>N/A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/>
          <cell r="M2770">
            <v>0</v>
          </cell>
          <cell r="N2770" t="str">
            <v>N/A</v>
          </cell>
          <cell r="O2770" t="str">
            <v/>
          </cell>
          <cell r="P2770"/>
          <cell r="Q2770">
            <v>0</v>
          </cell>
        </row>
        <row r="2771">
          <cell r="C2771" t="str">
            <v>Topsfield</v>
          </cell>
          <cell r="D2771">
            <v>2011</v>
          </cell>
          <cell r="E2771">
            <v>0</v>
          </cell>
          <cell r="F2771">
            <v>0</v>
          </cell>
          <cell r="G2771" t="str">
            <v>N/A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/>
          <cell r="M2771">
            <v>0</v>
          </cell>
          <cell r="N2771" t="str">
            <v>N/A</v>
          </cell>
          <cell r="O2771" t="str">
            <v/>
          </cell>
          <cell r="P2771"/>
          <cell r="Q2771">
            <v>0</v>
          </cell>
        </row>
        <row r="2772">
          <cell r="C2772" t="str">
            <v>Townsend</v>
          </cell>
          <cell r="D2772">
            <v>2011</v>
          </cell>
          <cell r="E2772">
            <v>0</v>
          </cell>
          <cell r="F2772">
            <v>0</v>
          </cell>
          <cell r="G2772" t="str">
            <v>N/A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/>
          <cell r="M2772">
            <v>0</v>
          </cell>
          <cell r="N2772" t="str">
            <v>N/A</v>
          </cell>
          <cell r="O2772" t="str">
            <v/>
          </cell>
          <cell r="P2772"/>
          <cell r="Q2772">
            <v>0</v>
          </cell>
        </row>
        <row r="2773">
          <cell r="C2773" t="str">
            <v>Truro</v>
          </cell>
          <cell r="D2773">
            <v>2011</v>
          </cell>
          <cell r="E2773">
            <v>3</v>
          </cell>
          <cell r="F2773">
            <v>3</v>
          </cell>
          <cell r="G2773" t="str">
            <v>Yes</v>
          </cell>
          <cell r="H2773">
            <v>337979.04</v>
          </cell>
          <cell r="I2773">
            <v>1221.76</v>
          </cell>
          <cell r="J2773">
            <v>37.28</v>
          </cell>
          <cell r="K2773">
            <v>336719.99999999994</v>
          </cell>
          <cell r="L2773"/>
          <cell r="M2773">
            <v>336719.99999999994</v>
          </cell>
          <cell r="N2773" t="str">
            <v>FORM SUBMIT</v>
          </cell>
          <cell r="O2773">
            <v>40795</v>
          </cell>
          <cell r="P2773"/>
          <cell r="Q2773">
            <v>336757.27999999997</v>
          </cell>
        </row>
        <row r="2774">
          <cell r="C2774" t="str">
            <v>Tyngsborough</v>
          </cell>
          <cell r="D2774">
            <v>2011</v>
          </cell>
          <cell r="E2774">
            <v>3</v>
          </cell>
          <cell r="F2774">
            <v>3</v>
          </cell>
          <cell r="G2774" t="str">
            <v>Yes</v>
          </cell>
          <cell r="H2774">
            <v>396669.62</v>
          </cell>
          <cell r="I2774">
            <v>4691.16</v>
          </cell>
          <cell r="J2774">
            <v>44.26</v>
          </cell>
          <cell r="K2774">
            <v>391934.2</v>
          </cell>
          <cell r="L2774"/>
          <cell r="M2774">
            <v>391934.2</v>
          </cell>
          <cell r="N2774" t="str">
            <v>FORM SUBMIT</v>
          </cell>
          <cell r="O2774">
            <v>40798</v>
          </cell>
          <cell r="P2774"/>
          <cell r="Q2774">
            <v>391978.46</v>
          </cell>
        </row>
        <row r="2775">
          <cell r="C2775" t="str">
            <v>Tyringham</v>
          </cell>
          <cell r="D2775">
            <v>2011</v>
          </cell>
          <cell r="E2775">
            <v>0</v>
          </cell>
          <cell r="F2775">
            <v>0</v>
          </cell>
          <cell r="G2775" t="str">
            <v>N/A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/>
          <cell r="M2775">
            <v>0</v>
          </cell>
          <cell r="N2775" t="str">
            <v>N/A</v>
          </cell>
          <cell r="O2775" t="str">
            <v/>
          </cell>
          <cell r="P2775"/>
          <cell r="Q2775">
            <v>0</v>
          </cell>
        </row>
        <row r="2776">
          <cell r="C2776" t="str">
            <v>Upton</v>
          </cell>
          <cell r="D2776">
            <v>2011</v>
          </cell>
          <cell r="E2776">
            <v>3</v>
          </cell>
          <cell r="F2776">
            <v>3</v>
          </cell>
          <cell r="G2776" t="str">
            <v>Yes</v>
          </cell>
          <cell r="H2776">
            <v>309471.07</v>
          </cell>
          <cell r="I2776">
            <v>3691.48</v>
          </cell>
          <cell r="J2776">
            <v>0</v>
          </cell>
          <cell r="K2776">
            <v>305779.59000000003</v>
          </cell>
          <cell r="L2776"/>
          <cell r="M2776">
            <v>305779.59000000003</v>
          </cell>
          <cell r="N2776" t="str">
            <v>FORM SUBMIT</v>
          </cell>
          <cell r="O2776">
            <v>40794</v>
          </cell>
          <cell r="P2776"/>
          <cell r="Q2776">
            <v>305779.59000000003</v>
          </cell>
        </row>
        <row r="2777">
          <cell r="C2777" t="str">
            <v>Uxbridge</v>
          </cell>
          <cell r="D2777">
            <v>2011</v>
          </cell>
          <cell r="E2777">
            <v>0</v>
          </cell>
          <cell r="F2777">
            <v>0</v>
          </cell>
          <cell r="G2777" t="str">
            <v>N/A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/>
          <cell r="M2777">
            <v>0</v>
          </cell>
          <cell r="N2777" t="str">
            <v>N/A</v>
          </cell>
          <cell r="O2777" t="str">
            <v/>
          </cell>
          <cell r="P2777"/>
          <cell r="Q2777">
            <v>0</v>
          </cell>
        </row>
        <row r="2778">
          <cell r="C2778" t="str">
            <v>Wakefield</v>
          </cell>
          <cell r="D2778">
            <v>2011</v>
          </cell>
          <cell r="E2778">
            <v>0</v>
          </cell>
          <cell r="F2778">
            <v>0</v>
          </cell>
          <cell r="G2778" t="str">
            <v>N/A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/>
          <cell r="M2778">
            <v>0</v>
          </cell>
          <cell r="N2778" t="str">
            <v>N/A</v>
          </cell>
          <cell r="O2778" t="str">
            <v/>
          </cell>
          <cell r="P2778"/>
          <cell r="Q2778">
            <v>0</v>
          </cell>
        </row>
        <row r="2779">
          <cell r="C2779" t="str">
            <v>Wales</v>
          </cell>
          <cell r="D2779">
            <v>2011</v>
          </cell>
          <cell r="E2779">
            <v>0</v>
          </cell>
          <cell r="F2779">
            <v>0</v>
          </cell>
          <cell r="G2779" t="str">
            <v>N/A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/>
          <cell r="M2779">
            <v>0</v>
          </cell>
          <cell r="N2779" t="str">
            <v>N/A</v>
          </cell>
          <cell r="O2779" t="str">
            <v/>
          </cell>
          <cell r="P2779"/>
          <cell r="Q2779">
            <v>0</v>
          </cell>
        </row>
        <row r="2780">
          <cell r="C2780" t="str">
            <v>Walpole</v>
          </cell>
          <cell r="D2780">
            <v>2011</v>
          </cell>
          <cell r="E2780">
            <v>0</v>
          </cell>
          <cell r="F2780">
            <v>0</v>
          </cell>
          <cell r="G2780" t="str">
            <v>N/A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/>
          <cell r="M2780">
            <v>0</v>
          </cell>
          <cell r="N2780" t="str">
            <v>N/A</v>
          </cell>
          <cell r="O2780" t="str">
            <v/>
          </cell>
          <cell r="P2780"/>
          <cell r="Q2780">
            <v>0</v>
          </cell>
        </row>
        <row r="2781">
          <cell r="C2781" t="str">
            <v>Waltham</v>
          </cell>
          <cell r="D2781">
            <v>2011</v>
          </cell>
          <cell r="E2781">
            <v>2</v>
          </cell>
          <cell r="F2781">
            <v>2</v>
          </cell>
          <cell r="G2781" t="str">
            <v>Yes</v>
          </cell>
          <cell r="H2781">
            <v>2377027.5299999998</v>
          </cell>
          <cell r="I2781">
            <v>44148.55</v>
          </cell>
          <cell r="J2781">
            <v>7454.94</v>
          </cell>
          <cell r="K2781">
            <v>2325424.04</v>
          </cell>
          <cell r="L2781"/>
          <cell r="M2781">
            <v>2325424.04</v>
          </cell>
          <cell r="N2781" t="str">
            <v>FORM SUBMIT</v>
          </cell>
          <cell r="O2781">
            <v>40779</v>
          </cell>
          <cell r="P2781"/>
          <cell r="Q2781">
            <v>2332878.98</v>
          </cell>
        </row>
        <row r="2782">
          <cell r="C2782" t="str">
            <v>Ware</v>
          </cell>
          <cell r="D2782">
            <v>2011</v>
          </cell>
          <cell r="E2782">
            <v>0</v>
          </cell>
          <cell r="F2782">
            <v>0</v>
          </cell>
          <cell r="G2782" t="str">
            <v>N/A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/>
          <cell r="M2782">
            <v>0</v>
          </cell>
          <cell r="N2782" t="str">
            <v>N/A</v>
          </cell>
          <cell r="O2782" t="str">
            <v/>
          </cell>
          <cell r="P2782"/>
          <cell r="Q2782">
            <v>0</v>
          </cell>
        </row>
        <row r="2783">
          <cell r="C2783" t="str">
            <v>Wareham</v>
          </cell>
          <cell r="D2783">
            <v>2011</v>
          </cell>
          <cell r="E2783">
            <v>3</v>
          </cell>
          <cell r="F2783">
            <v>3</v>
          </cell>
          <cell r="G2783" t="str">
            <v>Yes</v>
          </cell>
          <cell r="H2783">
            <v>596608.42000000004</v>
          </cell>
          <cell r="I2783">
            <v>5904.27</v>
          </cell>
          <cell r="J2783">
            <v>33.020000000000003</v>
          </cell>
          <cell r="K2783">
            <v>590671.13</v>
          </cell>
          <cell r="L2783"/>
          <cell r="M2783">
            <v>590671.13</v>
          </cell>
          <cell r="N2783" t="str">
            <v>FORM SUBMIT</v>
          </cell>
          <cell r="O2783">
            <v>40800</v>
          </cell>
          <cell r="P2783"/>
          <cell r="Q2783">
            <v>590704.15</v>
          </cell>
        </row>
        <row r="2784">
          <cell r="C2784" t="str">
            <v>Warren</v>
          </cell>
          <cell r="D2784">
            <v>2011</v>
          </cell>
          <cell r="E2784">
            <v>0</v>
          </cell>
          <cell r="F2784">
            <v>0</v>
          </cell>
          <cell r="G2784" t="str">
            <v>N/A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/>
          <cell r="M2784">
            <v>0</v>
          </cell>
          <cell r="N2784" t="str">
            <v>N/A</v>
          </cell>
          <cell r="O2784" t="str">
            <v/>
          </cell>
          <cell r="P2784"/>
          <cell r="Q2784">
            <v>0</v>
          </cell>
        </row>
        <row r="2785">
          <cell r="C2785" t="str">
            <v>Warwick</v>
          </cell>
          <cell r="D2785">
            <v>2011</v>
          </cell>
          <cell r="E2785">
            <v>0</v>
          </cell>
          <cell r="F2785">
            <v>0</v>
          </cell>
          <cell r="G2785" t="str">
            <v>N/A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/>
          <cell r="M2785">
            <v>0</v>
          </cell>
          <cell r="N2785" t="str">
            <v>N/A</v>
          </cell>
          <cell r="O2785" t="str">
            <v/>
          </cell>
          <cell r="P2785"/>
          <cell r="Q2785">
            <v>0</v>
          </cell>
        </row>
        <row r="2786">
          <cell r="C2786" t="str">
            <v>Washington</v>
          </cell>
          <cell r="D2786">
            <v>2011</v>
          </cell>
          <cell r="E2786">
            <v>0</v>
          </cell>
          <cell r="F2786">
            <v>0</v>
          </cell>
          <cell r="G2786" t="str">
            <v>N/A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/>
          <cell r="M2786">
            <v>0</v>
          </cell>
          <cell r="N2786" t="str">
            <v>N/A</v>
          </cell>
          <cell r="O2786" t="str">
            <v/>
          </cell>
          <cell r="P2786"/>
          <cell r="Q2786">
            <v>0</v>
          </cell>
        </row>
        <row r="2787">
          <cell r="C2787" t="str">
            <v>Watertown</v>
          </cell>
          <cell r="D2787">
            <v>2011</v>
          </cell>
          <cell r="E2787">
            <v>0</v>
          </cell>
          <cell r="F2787">
            <v>0</v>
          </cell>
          <cell r="G2787" t="str">
            <v>N/A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/>
          <cell r="M2787">
            <v>0</v>
          </cell>
          <cell r="N2787" t="str">
            <v>N/A</v>
          </cell>
          <cell r="O2787" t="str">
            <v/>
          </cell>
          <cell r="P2787"/>
          <cell r="Q2787">
            <v>0</v>
          </cell>
        </row>
        <row r="2788">
          <cell r="C2788" t="str">
            <v>Wayland</v>
          </cell>
          <cell r="D2788">
            <v>2011</v>
          </cell>
          <cell r="E2788">
            <v>1.5</v>
          </cell>
          <cell r="F2788">
            <v>1.5</v>
          </cell>
          <cell r="G2788" t="str">
            <v>Yes</v>
          </cell>
          <cell r="H2788">
            <v>693875.66</v>
          </cell>
          <cell r="I2788">
            <v>6532.59</v>
          </cell>
          <cell r="J2788">
            <v>272.2</v>
          </cell>
          <cell r="K2788">
            <v>687070.87000000011</v>
          </cell>
          <cell r="L2788"/>
          <cell r="M2788">
            <v>687070.87000000011</v>
          </cell>
          <cell r="N2788" t="str">
            <v>FORM SUBMIT</v>
          </cell>
          <cell r="O2788">
            <v>40794</v>
          </cell>
          <cell r="P2788"/>
          <cell r="Q2788">
            <v>687343.07000000007</v>
          </cell>
        </row>
        <row r="2789">
          <cell r="C2789" t="str">
            <v>Webster</v>
          </cell>
          <cell r="D2789">
            <v>2011</v>
          </cell>
          <cell r="E2789">
            <v>0</v>
          </cell>
          <cell r="F2789">
            <v>0</v>
          </cell>
          <cell r="G2789" t="str">
            <v>N/A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/>
          <cell r="M2789">
            <v>0</v>
          </cell>
          <cell r="N2789" t="str">
            <v>N/A</v>
          </cell>
          <cell r="O2789" t="str">
            <v/>
          </cell>
          <cell r="P2789"/>
          <cell r="Q2789">
            <v>0</v>
          </cell>
        </row>
        <row r="2790">
          <cell r="C2790" t="str">
            <v>Wellesley</v>
          </cell>
          <cell r="D2790">
            <v>2011</v>
          </cell>
          <cell r="E2790">
            <v>1</v>
          </cell>
          <cell r="F2790">
            <v>1</v>
          </cell>
          <cell r="G2790" t="str">
            <v>Yes</v>
          </cell>
          <cell r="H2790">
            <v>896292</v>
          </cell>
          <cell r="I2790">
            <v>6422</v>
          </cell>
          <cell r="J2790">
            <v>1234</v>
          </cell>
          <cell r="K2790">
            <v>888636</v>
          </cell>
          <cell r="L2790"/>
          <cell r="M2790">
            <v>888636</v>
          </cell>
          <cell r="N2790" t="str">
            <v>FORM SUBMIT</v>
          </cell>
          <cell r="O2790">
            <v>40792</v>
          </cell>
          <cell r="P2790"/>
          <cell r="Q2790">
            <v>889870</v>
          </cell>
        </row>
        <row r="2791">
          <cell r="C2791" t="str">
            <v>Wellfleet</v>
          </cell>
          <cell r="D2791">
            <v>2011</v>
          </cell>
          <cell r="E2791">
            <v>3</v>
          </cell>
          <cell r="F2791">
            <v>3</v>
          </cell>
          <cell r="G2791" t="str">
            <v>Yes</v>
          </cell>
          <cell r="H2791">
            <v>395434</v>
          </cell>
          <cell r="I2791">
            <v>1825</v>
          </cell>
          <cell r="J2791">
            <v>0</v>
          </cell>
          <cell r="K2791">
            <v>393609</v>
          </cell>
          <cell r="L2791"/>
          <cell r="M2791">
            <v>393609</v>
          </cell>
          <cell r="N2791" t="str">
            <v>FORM SUBMIT</v>
          </cell>
          <cell r="O2791">
            <v>40802</v>
          </cell>
          <cell r="P2791"/>
          <cell r="Q2791">
            <v>393609</v>
          </cell>
        </row>
        <row r="2792">
          <cell r="C2792" t="str">
            <v>Wendell</v>
          </cell>
          <cell r="D2792">
            <v>2011</v>
          </cell>
          <cell r="E2792">
            <v>0</v>
          </cell>
          <cell r="F2792">
            <v>0</v>
          </cell>
          <cell r="G2792" t="str">
            <v>N/A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/>
          <cell r="M2792">
            <v>0</v>
          </cell>
          <cell r="N2792" t="str">
            <v>N/A</v>
          </cell>
          <cell r="O2792" t="str">
            <v/>
          </cell>
          <cell r="P2792"/>
          <cell r="Q2792">
            <v>0</v>
          </cell>
        </row>
        <row r="2793">
          <cell r="C2793" t="str">
            <v>Wenham</v>
          </cell>
          <cell r="D2793">
            <v>2011</v>
          </cell>
          <cell r="E2793">
            <v>3</v>
          </cell>
          <cell r="F2793">
            <v>3</v>
          </cell>
          <cell r="G2793" t="str">
            <v>Yes</v>
          </cell>
          <cell r="H2793">
            <v>297296.65000000002</v>
          </cell>
          <cell r="I2793">
            <v>13910.14</v>
          </cell>
          <cell r="J2793">
            <v>21.89</v>
          </cell>
          <cell r="K2793">
            <v>283364.62</v>
          </cell>
          <cell r="L2793"/>
          <cell r="M2793">
            <v>283364.62</v>
          </cell>
          <cell r="N2793" t="str">
            <v>FORM SUBMIT</v>
          </cell>
          <cell r="O2793">
            <v>40792</v>
          </cell>
          <cell r="P2793"/>
          <cell r="Q2793">
            <v>283386.51</v>
          </cell>
        </row>
        <row r="2794">
          <cell r="C2794" t="str">
            <v>West Boylston</v>
          </cell>
          <cell r="D2794">
            <v>2011</v>
          </cell>
          <cell r="E2794">
            <v>2</v>
          </cell>
          <cell r="F2794">
            <v>2</v>
          </cell>
          <cell r="G2794" t="str">
            <v>Yes</v>
          </cell>
          <cell r="H2794">
            <v>166415.12</v>
          </cell>
          <cell r="I2794">
            <v>1990.98</v>
          </cell>
          <cell r="J2794">
            <v>438.37</v>
          </cell>
          <cell r="K2794">
            <v>163985.76999999999</v>
          </cell>
          <cell r="L2794"/>
          <cell r="M2794">
            <v>163985.76999999999</v>
          </cell>
          <cell r="N2794" t="str">
            <v>FORM SUBMIT</v>
          </cell>
          <cell r="O2794">
            <v>40785</v>
          </cell>
          <cell r="P2794"/>
          <cell r="Q2794">
            <v>164424.13999999998</v>
          </cell>
        </row>
        <row r="2795">
          <cell r="C2795" t="str">
            <v>West Bridgewater</v>
          </cell>
          <cell r="D2795">
            <v>2011</v>
          </cell>
          <cell r="E2795">
            <v>1</v>
          </cell>
          <cell r="F2795">
            <v>1</v>
          </cell>
          <cell r="G2795" t="str">
            <v>Yes</v>
          </cell>
          <cell r="H2795">
            <v>129815.31</v>
          </cell>
          <cell r="I2795">
            <v>1464.53</v>
          </cell>
          <cell r="J2795">
            <v>30.8</v>
          </cell>
          <cell r="K2795">
            <v>128319.98</v>
          </cell>
          <cell r="L2795"/>
          <cell r="M2795">
            <v>128319.98</v>
          </cell>
          <cell r="N2795" t="str">
            <v>FORM SUBMIT</v>
          </cell>
          <cell r="O2795">
            <v>40787</v>
          </cell>
          <cell r="P2795"/>
          <cell r="Q2795">
            <v>128350.78</v>
          </cell>
        </row>
        <row r="2796">
          <cell r="C2796" t="str">
            <v>West Brookfield</v>
          </cell>
          <cell r="D2796">
            <v>2011</v>
          </cell>
          <cell r="E2796">
            <v>0</v>
          </cell>
          <cell r="F2796">
            <v>0</v>
          </cell>
          <cell r="G2796" t="str">
            <v>N/A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/>
          <cell r="M2796">
            <v>0</v>
          </cell>
          <cell r="N2796" t="str">
            <v>N/A</v>
          </cell>
          <cell r="O2796" t="str">
            <v/>
          </cell>
          <cell r="P2796"/>
          <cell r="Q2796">
            <v>0</v>
          </cell>
        </row>
        <row r="2797">
          <cell r="C2797" t="str">
            <v>West Newbury</v>
          </cell>
          <cell r="D2797">
            <v>2011</v>
          </cell>
          <cell r="E2797">
            <v>3</v>
          </cell>
          <cell r="F2797">
            <v>3</v>
          </cell>
          <cell r="G2797" t="str">
            <v>Yes</v>
          </cell>
          <cell r="H2797">
            <v>236792.83</v>
          </cell>
          <cell r="I2797">
            <v>2974.7</v>
          </cell>
          <cell r="J2797">
            <v>2131.39</v>
          </cell>
          <cell r="K2797">
            <v>231686.73999999996</v>
          </cell>
          <cell r="L2797"/>
          <cell r="M2797">
            <v>231686.73999999996</v>
          </cell>
          <cell r="N2797" t="str">
            <v>FORM SUBMIT</v>
          </cell>
          <cell r="O2797">
            <v>40696</v>
          </cell>
          <cell r="P2797"/>
          <cell r="Q2797">
            <v>233818.12999999998</v>
          </cell>
        </row>
        <row r="2798">
          <cell r="C2798" t="str">
            <v>West Springfield</v>
          </cell>
          <cell r="D2798">
            <v>2011</v>
          </cell>
          <cell r="E2798">
            <v>1</v>
          </cell>
          <cell r="F2798">
            <v>1</v>
          </cell>
          <cell r="G2798" t="str">
            <v>Yes</v>
          </cell>
          <cell r="H2798">
            <v>399217.58</v>
          </cell>
          <cell r="I2798">
            <v>6485.45</v>
          </cell>
          <cell r="J2798">
            <v>0</v>
          </cell>
          <cell r="K2798">
            <v>392732.13</v>
          </cell>
          <cell r="L2798"/>
          <cell r="M2798">
            <v>392732.13</v>
          </cell>
          <cell r="N2798" t="str">
            <v>FORM SUBMIT</v>
          </cell>
          <cell r="O2798">
            <v>40799</v>
          </cell>
          <cell r="P2798"/>
          <cell r="Q2798">
            <v>392732.13</v>
          </cell>
        </row>
        <row r="2799">
          <cell r="C2799" t="str">
            <v>West Stockbridge</v>
          </cell>
          <cell r="D2799">
            <v>2011</v>
          </cell>
          <cell r="E2799">
            <v>0</v>
          </cell>
          <cell r="F2799">
            <v>0</v>
          </cell>
          <cell r="G2799" t="str">
            <v>N/A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/>
          <cell r="M2799">
            <v>0</v>
          </cell>
          <cell r="N2799" t="str">
            <v>N/A</v>
          </cell>
          <cell r="O2799" t="str">
            <v/>
          </cell>
          <cell r="P2799"/>
          <cell r="Q2799">
            <v>0</v>
          </cell>
        </row>
        <row r="2800">
          <cell r="C2800" t="str">
            <v>West Tisbury</v>
          </cell>
          <cell r="D2800">
            <v>2011</v>
          </cell>
          <cell r="E2800">
            <v>3</v>
          </cell>
          <cell r="F2800">
            <v>3</v>
          </cell>
          <cell r="G2800" t="str">
            <v>Yes</v>
          </cell>
          <cell r="H2800">
            <v>307260.75</v>
          </cell>
          <cell r="I2800">
            <v>1061.3800000000001</v>
          </cell>
          <cell r="J2800">
            <v>0</v>
          </cell>
          <cell r="K2800">
            <v>306199.37</v>
          </cell>
          <cell r="L2800"/>
          <cell r="M2800">
            <v>306199.37</v>
          </cell>
          <cell r="N2800" t="str">
            <v>FORM SUBMIT</v>
          </cell>
          <cell r="O2800">
            <v>40801</v>
          </cell>
          <cell r="P2800"/>
          <cell r="Q2800">
            <v>306199.37</v>
          </cell>
        </row>
        <row r="2801">
          <cell r="C2801" t="str">
            <v>Westborough</v>
          </cell>
          <cell r="D2801">
            <v>2011</v>
          </cell>
          <cell r="E2801">
            <v>0</v>
          </cell>
          <cell r="F2801">
            <v>0</v>
          </cell>
          <cell r="G2801" t="str">
            <v>N/A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/>
          <cell r="M2801">
            <v>0</v>
          </cell>
          <cell r="N2801" t="str">
            <v>N/A</v>
          </cell>
          <cell r="O2801" t="str">
            <v/>
          </cell>
          <cell r="P2801"/>
          <cell r="Q2801">
            <v>0</v>
          </cell>
        </row>
        <row r="2802">
          <cell r="C2802" t="str">
            <v>Westfield</v>
          </cell>
          <cell r="D2802">
            <v>2011</v>
          </cell>
          <cell r="E2802">
            <v>1</v>
          </cell>
          <cell r="F2802">
            <v>1</v>
          </cell>
          <cell r="G2802" t="str">
            <v>Yes</v>
          </cell>
          <cell r="H2802">
            <v>356240.5</v>
          </cell>
          <cell r="I2802">
            <v>2650.83</v>
          </cell>
          <cell r="J2802">
            <v>870.74</v>
          </cell>
          <cell r="K2802">
            <v>352718.93</v>
          </cell>
          <cell r="L2802"/>
          <cell r="M2802">
            <v>352718.93</v>
          </cell>
          <cell r="N2802" t="str">
            <v>FORM SUBMIT</v>
          </cell>
          <cell r="O2802">
            <v>40798</v>
          </cell>
          <cell r="P2802"/>
          <cell r="Q2802">
            <v>353589.67</v>
          </cell>
        </row>
        <row r="2803">
          <cell r="C2803" t="str">
            <v>Westford</v>
          </cell>
          <cell r="D2803">
            <v>2011</v>
          </cell>
          <cell r="E2803">
            <v>3</v>
          </cell>
          <cell r="F2803">
            <v>3</v>
          </cell>
          <cell r="G2803" t="str">
            <v>Yes</v>
          </cell>
          <cell r="H2803">
            <v>1329391.1399999999</v>
          </cell>
          <cell r="I2803">
            <v>22132.66</v>
          </cell>
          <cell r="J2803">
            <v>22.3</v>
          </cell>
          <cell r="K2803">
            <v>1307236.18</v>
          </cell>
          <cell r="L2803"/>
          <cell r="M2803">
            <v>1307236.18</v>
          </cell>
          <cell r="N2803" t="str">
            <v>FORM SUBMIT</v>
          </cell>
          <cell r="O2803">
            <v>40799</v>
          </cell>
          <cell r="P2803"/>
          <cell r="Q2803">
            <v>1307258.48</v>
          </cell>
        </row>
        <row r="2804">
          <cell r="C2804" t="str">
            <v>Westhampton</v>
          </cell>
          <cell r="D2804">
            <v>2011</v>
          </cell>
          <cell r="E2804">
            <v>0</v>
          </cell>
          <cell r="F2804">
            <v>0</v>
          </cell>
          <cell r="G2804" t="str">
            <v>N/A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/>
          <cell r="M2804">
            <v>0</v>
          </cell>
          <cell r="N2804" t="str">
            <v>N/A</v>
          </cell>
          <cell r="O2804" t="str">
            <v/>
          </cell>
          <cell r="P2804"/>
          <cell r="Q2804">
            <v>0</v>
          </cell>
        </row>
        <row r="2805">
          <cell r="C2805" t="str">
            <v>Westminster</v>
          </cell>
          <cell r="D2805">
            <v>2011</v>
          </cell>
          <cell r="E2805">
            <v>0</v>
          </cell>
          <cell r="F2805">
            <v>0</v>
          </cell>
          <cell r="G2805" t="str">
            <v>N/A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/>
          <cell r="M2805">
            <v>0</v>
          </cell>
          <cell r="N2805" t="str">
            <v>N/A</v>
          </cell>
          <cell r="O2805" t="str">
            <v/>
          </cell>
          <cell r="P2805"/>
          <cell r="Q2805">
            <v>0</v>
          </cell>
        </row>
        <row r="2806">
          <cell r="C2806" t="str">
            <v>Weston</v>
          </cell>
          <cell r="D2806">
            <v>2011</v>
          </cell>
          <cell r="E2806">
            <v>3</v>
          </cell>
          <cell r="F2806">
            <v>3</v>
          </cell>
          <cell r="G2806" t="str">
            <v>Yes</v>
          </cell>
          <cell r="H2806">
            <v>1655475.76</v>
          </cell>
          <cell r="I2806">
            <v>14985.49</v>
          </cell>
          <cell r="J2806">
            <v>0</v>
          </cell>
          <cell r="K2806">
            <v>1640490.27</v>
          </cell>
          <cell r="L2806"/>
          <cell r="M2806">
            <v>1640490.27</v>
          </cell>
          <cell r="N2806" t="str">
            <v>FORM SUBMIT</v>
          </cell>
          <cell r="O2806">
            <v>40779</v>
          </cell>
          <cell r="P2806"/>
          <cell r="Q2806">
            <v>1640490.27</v>
          </cell>
        </row>
        <row r="2807">
          <cell r="C2807" t="str">
            <v>Westport</v>
          </cell>
          <cell r="D2807">
            <v>2011</v>
          </cell>
          <cell r="E2807">
            <v>2</v>
          </cell>
          <cell r="F2807">
            <v>2</v>
          </cell>
          <cell r="G2807" t="str">
            <v>Yes</v>
          </cell>
          <cell r="H2807">
            <v>396839.95</v>
          </cell>
          <cell r="I2807">
            <v>2885.55</v>
          </cell>
          <cell r="J2807">
            <v>104.32</v>
          </cell>
          <cell r="K2807">
            <v>393850.08</v>
          </cell>
          <cell r="L2807"/>
          <cell r="M2807">
            <v>393850.08</v>
          </cell>
          <cell r="N2807" t="str">
            <v>FORM SUBMIT</v>
          </cell>
          <cell r="O2807">
            <v>40764</v>
          </cell>
          <cell r="P2807"/>
          <cell r="Q2807">
            <v>393954.4</v>
          </cell>
        </row>
        <row r="2808">
          <cell r="C2808" t="str">
            <v>Westwood</v>
          </cell>
          <cell r="D2808">
            <v>2011</v>
          </cell>
          <cell r="E2808">
            <v>0</v>
          </cell>
          <cell r="F2808">
            <v>0</v>
          </cell>
          <cell r="G2808" t="str">
            <v>N/A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/>
          <cell r="M2808">
            <v>0</v>
          </cell>
          <cell r="N2808" t="str">
            <v>N/A</v>
          </cell>
          <cell r="O2808" t="str">
            <v/>
          </cell>
          <cell r="P2808"/>
          <cell r="Q2808">
            <v>0</v>
          </cell>
        </row>
        <row r="2809">
          <cell r="C2809" t="str">
            <v>Weymouth</v>
          </cell>
          <cell r="D2809">
            <v>2011</v>
          </cell>
          <cell r="E2809">
            <v>1</v>
          </cell>
          <cell r="F2809">
            <v>1</v>
          </cell>
          <cell r="G2809" t="str">
            <v>Yes</v>
          </cell>
          <cell r="H2809">
            <v>549639</v>
          </cell>
          <cell r="I2809">
            <v>6311</v>
          </cell>
          <cell r="J2809">
            <v>2340</v>
          </cell>
          <cell r="K2809">
            <v>540988</v>
          </cell>
          <cell r="L2809"/>
          <cell r="M2809">
            <v>540988</v>
          </cell>
          <cell r="N2809" t="str">
            <v>FORM SUBMIT</v>
          </cell>
          <cell r="O2809">
            <v>40788</v>
          </cell>
          <cell r="P2809"/>
          <cell r="Q2809">
            <v>543328</v>
          </cell>
        </row>
        <row r="2810">
          <cell r="C2810" t="str">
            <v>Whately</v>
          </cell>
          <cell r="D2810">
            <v>2011</v>
          </cell>
          <cell r="E2810">
            <v>3</v>
          </cell>
          <cell r="F2810">
            <v>3</v>
          </cell>
          <cell r="G2810" t="str">
            <v>Yes</v>
          </cell>
          <cell r="H2810">
            <v>66528.570000000007</v>
          </cell>
          <cell r="I2810">
            <v>420.04</v>
          </cell>
          <cell r="J2810">
            <v>0</v>
          </cell>
          <cell r="K2810">
            <v>66108.530000000013</v>
          </cell>
          <cell r="L2810"/>
          <cell r="M2810">
            <v>66108.530000000013</v>
          </cell>
          <cell r="N2810" t="str">
            <v>FORM SUBMIT</v>
          </cell>
          <cell r="O2810">
            <v>40801</v>
          </cell>
          <cell r="P2810"/>
          <cell r="Q2810">
            <v>66108.530000000013</v>
          </cell>
        </row>
        <row r="2811">
          <cell r="C2811" t="str">
            <v>Whitman</v>
          </cell>
          <cell r="D2811">
            <v>2011</v>
          </cell>
          <cell r="E2811">
            <v>0</v>
          </cell>
          <cell r="F2811">
            <v>0</v>
          </cell>
          <cell r="G2811" t="str">
            <v>N/A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/>
          <cell r="M2811">
            <v>0</v>
          </cell>
          <cell r="N2811" t="str">
            <v>N/A</v>
          </cell>
          <cell r="O2811" t="str">
            <v/>
          </cell>
          <cell r="P2811"/>
          <cell r="Q2811">
            <v>0</v>
          </cell>
        </row>
        <row r="2812">
          <cell r="C2812" t="str">
            <v>Wilbraham</v>
          </cell>
          <cell r="D2812">
            <v>2011</v>
          </cell>
          <cell r="E2812">
            <v>1.5</v>
          </cell>
          <cell r="F2812">
            <v>1.5</v>
          </cell>
          <cell r="G2812" t="str">
            <v>Yes</v>
          </cell>
          <cell r="H2812">
            <v>284685.7</v>
          </cell>
          <cell r="I2812">
            <v>2459.0300000000002</v>
          </cell>
          <cell r="J2812">
            <v>3.96</v>
          </cell>
          <cell r="K2812">
            <v>282222.70999999996</v>
          </cell>
          <cell r="L2812"/>
          <cell r="M2812">
            <v>282222.70999999996</v>
          </cell>
          <cell r="N2812" t="str">
            <v>FORM SUBMIT</v>
          </cell>
          <cell r="O2812">
            <v>40801</v>
          </cell>
          <cell r="P2812"/>
          <cell r="Q2812">
            <v>282226.67</v>
          </cell>
        </row>
        <row r="2813">
          <cell r="C2813" t="str">
            <v>Williamsburg</v>
          </cell>
          <cell r="D2813">
            <v>2011</v>
          </cell>
          <cell r="E2813">
            <v>0</v>
          </cell>
          <cell r="F2813">
            <v>0</v>
          </cell>
          <cell r="G2813" t="str">
            <v>N/A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/>
          <cell r="M2813">
            <v>0</v>
          </cell>
          <cell r="N2813" t="str">
            <v>N/A</v>
          </cell>
          <cell r="O2813" t="str">
            <v/>
          </cell>
          <cell r="P2813"/>
          <cell r="Q2813">
            <v>0</v>
          </cell>
        </row>
        <row r="2814">
          <cell r="C2814" t="str">
            <v>Williamstown</v>
          </cell>
          <cell r="D2814">
            <v>2011</v>
          </cell>
          <cell r="E2814">
            <v>2</v>
          </cell>
          <cell r="F2814">
            <v>2</v>
          </cell>
          <cell r="G2814" t="str">
            <v>Yes</v>
          </cell>
          <cell r="H2814">
            <v>204621.22</v>
          </cell>
          <cell r="I2814">
            <v>1882.03</v>
          </cell>
          <cell r="J2814">
            <v>682.63</v>
          </cell>
          <cell r="K2814">
            <v>202056.56</v>
          </cell>
          <cell r="L2814"/>
          <cell r="M2814">
            <v>202056.56</v>
          </cell>
          <cell r="N2814" t="str">
            <v>FORM SUBMIT</v>
          </cell>
          <cell r="O2814">
            <v>40792</v>
          </cell>
          <cell r="P2814"/>
          <cell r="Q2814">
            <v>202739.19</v>
          </cell>
        </row>
        <row r="2815">
          <cell r="C2815" t="str">
            <v>Wilmington</v>
          </cell>
          <cell r="D2815">
            <v>2011</v>
          </cell>
          <cell r="E2815">
            <v>0</v>
          </cell>
          <cell r="F2815">
            <v>0</v>
          </cell>
          <cell r="G2815" t="str">
            <v>N/A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/>
          <cell r="M2815">
            <v>0</v>
          </cell>
          <cell r="N2815" t="str">
            <v>N/A</v>
          </cell>
          <cell r="O2815" t="str">
            <v/>
          </cell>
          <cell r="P2815"/>
          <cell r="Q2815">
            <v>0</v>
          </cell>
        </row>
        <row r="2816">
          <cell r="C2816" t="str">
            <v>Winchendon</v>
          </cell>
          <cell r="D2816">
            <v>2011</v>
          </cell>
          <cell r="E2816">
            <v>0</v>
          </cell>
          <cell r="F2816">
            <v>0</v>
          </cell>
          <cell r="G2816" t="str">
            <v>N/A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/>
          <cell r="M2816">
            <v>0</v>
          </cell>
          <cell r="N2816" t="str">
            <v>N/A</v>
          </cell>
          <cell r="O2816" t="str">
            <v/>
          </cell>
          <cell r="P2816"/>
          <cell r="Q2816">
            <v>0</v>
          </cell>
        </row>
        <row r="2817">
          <cell r="C2817" t="str">
            <v>Winchester</v>
          </cell>
          <cell r="D2817">
            <v>2011</v>
          </cell>
          <cell r="E2817">
            <v>0</v>
          </cell>
          <cell r="F2817">
            <v>0</v>
          </cell>
          <cell r="G2817" t="str">
            <v>N/A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/>
          <cell r="M2817">
            <v>0</v>
          </cell>
          <cell r="N2817" t="str">
            <v>N/A</v>
          </cell>
          <cell r="O2817" t="str">
            <v/>
          </cell>
          <cell r="P2817"/>
          <cell r="Q2817">
            <v>0</v>
          </cell>
        </row>
        <row r="2818">
          <cell r="C2818" t="str">
            <v>Windsor</v>
          </cell>
          <cell r="D2818">
            <v>2011</v>
          </cell>
          <cell r="E2818">
            <v>0</v>
          </cell>
          <cell r="F2818">
            <v>0</v>
          </cell>
          <cell r="G2818" t="str">
            <v>N/A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/>
          <cell r="M2818">
            <v>0</v>
          </cell>
          <cell r="N2818" t="str">
            <v>N/A</v>
          </cell>
          <cell r="O2818" t="str">
            <v/>
          </cell>
          <cell r="P2818"/>
          <cell r="Q2818">
            <v>0</v>
          </cell>
        </row>
        <row r="2819">
          <cell r="C2819" t="str">
            <v>Winthrop</v>
          </cell>
          <cell r="D2819">
            <v>2011</v>
          </cell>
          <cell r="E2819">
            <v>0</v>
          </cell>
          <cell r="F2819">
            <v>0</v>
          </cell>
          <cell r="G2819" t="str">
            <v>N/A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/>
          <cell r="M2819">
            <v>0</v>
          </cell>
          <cell r="N2819" t="str">
            <v>N/A</v>
          </cell>
          <cell r="O2819" t="str">
            <v/>
          </cell>
          <cell r="P2819"/>
          <cell r="Q2819">
            <v>0</v>
          </cell>
        </row>
        <row r="2820">
          <cell r="C2820" t="str">
            <v>Woburn</v>
          </cell>
          <cell r="D2820">
            <v>2011</v>
          </cell>
          <cell r="E2820">
            <v>0</v>
          </cell>
          <cell r="F2820">
            <v>0</v>
          </cell>
          <cell r="G2820" t="str">
            <v>N/A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/>
          <cell r="M2820">
            <v>0</v>
          </cell>
          <cell r="N2820" t="str">
            <v>N/A</v>
          </cell>
          <cell r="O2820" t="str">
            <v/>
          </cell>
          <cell r="P2820"/>
          <cell r="Q2820">
            <v>0</v>
          </cell>
        </row>
        <row r="2821">
          <cell r="C2821" t="str">
            <v>Worcester</v>
          </cell>
          <cell r="D2821">
            <v>2011</v>
          </cell>
          <cell r="E2821">
            <v>0</v>
          </cell>
          <cell r="F2821">
            <v>0</v>
          </cell>
          <cell r="G2821" t="str">
            <v>N/A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/>
          <cell r="M2821">
            <v>0</v>
          </cell>
          <cell r="N2821" t="str">
            <v>N/A</v>
          </cell>
          <cell r="O2821" t="str">
            <v/>
          </cell>
          <cell r="P2821"/>
          <cell r="Q2821">
            <v>0</v>
          </cell>
        </row>
        <row r="2822">
          <cell r="C2822" t="str">
            <v>Worthington</v>
          </cell>
          <cell r="D2822">
            <v>2011</v>
          </cell>
          <cell r="E2822">
            <v>0</v>
          </cell>
          <cell r="F2822">
            <v>0</v>
          </cell>
          <cell r="G2822" t="str">
            <v>N/A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/>
          <cell r="M2822">
            <v>0</v>
          </cell>
          <cell r="N2822" t="str">
            <v>N/A</v>
          </cell>
          <cell r="O2822" t="str">
            <v/>
          </cell>
          <cell r="P2822"/>
          <cell r="Q2822">
            <v>0</v>
          </cell>
        </row>
        <row r="2823">
          <cell r="C2823" t="str">
            <v>Wrentham</v>
          </cell>
          <cell r="D2823">
            <v>2011</v>
          </cell>
          <cell r="E2823">
            <v>0</v>
          </cell>
          <cell r="F2823">
            <v>0</v>
          </cell>
          <cell r="G2823" t="str">
            <v>N/A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/>
          <cell r="M2823">
            <v>0</v>
          </cell>
          <cell r="N2823" t="str">
            <v>N/A</v>
          </cell>
          <cell r="O2823" t="str">
            <v/>
          </cell>
          <cell r="P2823"/>
          <cell r="Q2823">
            <v>0</v>
          </cell>
        </row>
        <row r="2824">
          <cell r="C2824" t="str">
            <v>Yarmouth</v>
          </cell>
          <cell r="D2824">
            <v>2011</v>
          </cell>
          <cell r="E2824">
            <v>3</v>
          </cell>
          <cell r="F2824">
            <v>3</v>
          </cell>
          <cell r="G2824" t="str">
            <v>Yes</v>
          </cell>
          <cell r="H2824">
            <v>1382333</v>
          </cell>
          <cell r="I2824">
            <v>17146</v>
          </cell>
          <cell r="J2824">
            <v>0</v>
          </cell>
          <cell r="K2824">
            <v>1365187</v>
          </cell>
          <cell r="L2824"/>
          <cell r="M2824">
            <v>1365187</v>
          </cell>
          <cell r="N2824" t="str">
            <v>FORM SUBMIT</v>
          </cell>
          <cell r="O2824">
            <v>40800</v>
          </cell>
          <cell r="P2824"/>
          <cell r="Q2824">
            <v>1365187</v>
          </cell>
        </row>
        <row r="2827">
          <cell r="C2827" t="str">
            <v>Abington</v>
          </cell>
          <cell r="D2827">
            <v>2012</v>
          </cell>
          <cell r="E2827">
            <v>0</v>
          </cell>
          <cell r="F2827">
            <v>0</v>
          </cell>
          <cell r="G2827" t="str">
            <v>N/A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/>
          <cell r="M2827">
            <v>0</v>
          </cell>
          <cell r="N2827" t="str">
            <v>N/A</v>
          </cell>
          <cell r="O2827" t="str">
            <v/>
          </cell>
          <cell r="P2827"/>
          <cell r="Q2827">
            <v>0</v>
          </cell>
        </row>
        <row r="2828">
          <cell r="C2828" t="str">
            <v>Acton</v>
          </cell>
          <cell r="D2828">
            <v>2012</v>
          </cell>
          <cell r="E2828">
            <v>1.5</v>
          </cell>
          <cell r="F2828">
            <v>1.5</v>
          </cell>
          <cell r="G2828" t="str">
            <v>Yes</v>
          </cell>
          <cell r="H2828">
            <v>787626.03</v>
          </cell>
          <cell r="I2828">
            <v>8150.02</v>
          </cell>
          <cell r="J2828">
            <v>770.43</v>
          </cell>
          <cell r="K2828">
            <v>778705.58</v>
          </cell>
          <cell r="L2828"/>
          <cell r="M2828">
            <v>778705.58</v>
          </cell>
          <cell r="N2828" t="str">
            <v>FORM SUBMIT</v>
          </cell>
          <cell r="O2828">
            <v>41165</v>
          </cell>
          <cell r="P2828"/>
          <cell r="Q2828">
            <v>779476.01</v>
          </cell>
        </row>
        <row r="2829">
          <cell r="C2829" t="str">
            <v>Acushnet</v>
          </cell>
          <cell r="D2829">
            <v>2012</v>
          </cell>
          <cell r="E2829">
            <v>1.5</v>
          </cell>
          <cell r="F2829">
            <v>1.5</v>
          </cell>
          <cell r="G2829" t="str">
            <v>Yes</v>
          </cell>
          <cell r="H2829">
            <v>124220.31</v>
          </cell>
          <cell r="I2829">
            <v>1333.7</v>
          </cell>
          <cell r="J2829">
            <v>0</v>
          </cell>
          <cell r="K2829">
            <v>122886.61</v>
          </cell>
          <cell r="L2829"/>
          <cell r="M2829">
            <v>122886.61</v>
          </cell>
          <cell r="N2829" t="str">
            <v>FORM SUBMIT</v>
          </cell>
          <cell r="O2829">
            <v>41158</v>
          </cell>
          <cell r="P2829"/>
          <cell r="Q2829">
            <v>122886.61</v>
          </cell>
        </row>
        <row r="2830">
          <cell r="C2830" t="str">
            <v>Adams</v>
          </cell>
          <cell r="D2830">
            <v>2012</v>
          </cell>
          <cell r="E2830">
            <v>0</v>
          </cell>
          <cell r="F2830">
            <v>0</v>
          </cell>
          <cell r="G2830" t="str">
            <v>N/A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/>
          <cell r="M2830">
            <v>0</v>
          </cell>
          <cell r="N2830" t="str">
            <v>N/A</v>
          </cell>
          <cell r="O2830" t="str">
            <v/>
          </cell>
          <cell r="P2830"/>
          <cell r="Q2830">
            <v>0</v>
          </cell>
        </row>
        <row r="2831">
          <cell r="C2831" t="str">
            <v>Agawam</v>
          </cell>
          <cell r="D2831">
            <v>2012</v>
          </cell>
          <cell r="E2831">
            <v>1</v>
          </cell>
          <cell r="F2831">
            <v>1</v>
          </cell>
          <cell r="G2831" t="str">
            <v>Yes</v>
          </cell>
          <cell r="H2831">
            <v>438022</v>
          </cell>
          <cell r="I2831">
            <v>2311</v>
          </cell>
          <cell r="J2831">
            <v>454</v>
          </cell>
          <cell r="K2831">
            <v>435257</v>
          </cell>
          <cell r="L2831"/>
          <cell r="M2831">
            <v>435257</v>
          </cell>
          <cell r="N2831" t="str">
            <v>FORM SUBMIT</v>
          </cell>
          <cell r="O2831">
            <v>41194</v>
          </cell>
          <cell r="P2831"/>
          <cell r="Q2831">
            <v>435711</v>
          </cell>
        </row>
        <row r="2832">
          <cell r="C2832" t="str">
            <v>Alford</v>
          </cell>
          <cell r="D2832">
            <v>2012</v>
          </cell>
          <cell r="E2832">
            <v>0</v>
          </cell>
          <cell r="F2832">
            <v>0</v>
          </cell>
          <cell r="G2832" t="str">
            <v>N/A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/>
          <cell r="M2832">
            <v>0</v>
          </cell>
          <cell r="N2832" t="str">
            <v>N/A</v>
          </cell>
          <cell r="O2832" t="str">
            <v/>
          </cell>
          <cell r="P2832"/>
          <cell r="Q2832">
            <v>0</v>
          </cell>
        </row>
        <row r="2833">
          <cell r="C2833" t="str">
            <v>Amesbury</v>
          </cell>
          <cell r="D2833">
            <v>2012</v>
          </cell>
          <cell r="E2833">
            <v>0</v>
          </cell>
          <cell r="F2833">
            <v>0</v>
          </cell>
          <cell r="G2833" t="str">
            <v>N/A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/>
          <cell r="M2833">
            <v>0</v>
          </cell>
          <cell r="N2833" t="str">
            <v>N/A</v>
          </cell>
          <cell r="O2833" t="str">
            <v/>
          </cell>
          <cell r="P2833"/>
          <cell r="Q2833">
            <v>0</v>
          </cell>
        </row>
        <row r="2834">
          <cell r="C2834" t="str">
            <v>Amherst</v>
          </cell>
          <cell r="D2834">
            <v>2012</v>
          </cell>
          <cell r="E2834">
            <v>1.5</v>
          </cell>
          <cell r="F2834">
            <v>3</v>
          </cell>
          <cell r="G2834" t="str">
            <v>No</v>
          </cell>
          <cell r="H2834">
            <v>412904</v>
          </cell>
          <cell r="I2834">
            <v>2837</v>
          </cell>
          <cell r="J2834">
            <v>178</v>
          </cell>
          <cell r="K2834">
            <v>409889</v>
          </cell>
          <cell r="L2834"/>
          <cell r="M2834">
            <v>409889</v>
          </cell>
          <cell r="N2834" t="str">
            <v>FORM SUBMIT</v>
          </cell>
          <cell r="O2834">
            <v>41128</v>
          </cell>
          <cell r="P2834"/>
          <cell r="Q2834">
            <v>410067</v>
          </cell>
        </row>
        <row r="2835">
          <cell r="C2835" t="str">
            <v>Andover</v>
          </cell>
          <cell r="D2835">
            <v>2012</v>
          </cell>
          <cell r="E2835">
            <v>0</v>
          </cell>
          <cell r="F2835">
            <v>0</v>
          </cell>
          <cell r="G2835" t="str">
            <v>N/A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/>
          <cell r="M2835">
            <v>0</v>
          </cell>
          <cell r="N2835" t="str">
            <v>N/A</v>
          </cell>
          <cell r="O2835" t="str">
            <v/>
          </cell>
          <cell r="P2835"/>
          <cell r="Q2835">
            <v>0</v>
          </cell>
        </row>
        <row r="2836">
          <cell r="C2836" t="str">
            <v>Arlington</v>
          </cell>
          <cell r="D2836">
            <v>2012</v>
          </cell>
          <cell r="E2836">
            <v>0</v>
          </cell>
          <cell r="F2836">
            <v>0</v>
          </cell>
          <cell r="G2836" t="str">
            <v>N/A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/>
          <cell r="M2836">
            <v>0</v>
          </cell>
          <cell r="N2836" t="str">
            <v>N/A</v>
          </cell>
          <cell r="O2836" t="str">
            <v/>
          </cell>
          <cell r="P2836"/>
          <cell r="Q2836">
            <v>0</v>
          </cell>
        </row>
        <row r="2837">
          <cell r="C2837" t="str">
            <v>Ashburnham</v>
          </cell>
          <cell r="D2837">
            <v>2012</v>
          </cell>
          <cell r="E2837">
            <v>0</v>
          </cell>
          <cell r="F2837">
            <v>0</v>
          </cell>
          <cell r="G2837" t="str">
            <v>N/A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/>
          <cell r="M2837">
            <v>0</v>
          </cell>
          <cell r="N2837" t="str">
            <v>N/A</v>
          </cell>
          <cell r="O2837" t="str">
            <v/>
          </cell>
          <cell r="P2837"/>
          <cell r="Q2837">
            <v>0</v>
          </cell>
        </row>
        <row r="2838">
          <cell r="C2838" t="str">
            <v>Ashby</v>
          </cell>
          <cell r="D2838">
            <v>2012</v>
          </cell>
          <cell r="E2838">
            <v>0</v>
          </cell>
          <cell r="F2838">
            <v>0</v>
          </cell>
          <cell r="G2838" t="str">
            <v>N/A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/>
          <cell r="M2838">
            <v>0</v>
          </cell>
          <cell r="N2838" t="str">
            <v>N/A</v>
          </cell>
          <cell r="O2838" t="str">
            <v/>
          </cell>
          <cell r="P2838"/>
          <cell r="Q2838">
            <v>0</v>
          </cell>
        </row>
        <row r="2839">
          <cell r="C2839" t="str">
            <v>Ashfield</v>
          </cell>
          <cell r="D2839">
            <v>2012</v>
          </cell>
          <cell r="E2839">
            <v>0</v>
          </cell>
          <cell r="F2839">
            <v>0</v>
          </cell>
          <cell r="G2839" t="str">
            <v>N/A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/>
          <cell r="M2839">
            <v>0</v>
          </cell>
          <cell r="N2839" t="str">
            <v>N/A</v>
          </cell>
          <cell r="O2839" t="str">
            <v/>
          </cell>
          <cell r="P2839"/>
          <cell r="Q2839">
            <v>0</v>
          </cell>
        </row>
        <row r="2840">
          <cell r="C2840" t="str">
            <v>Ashland</v>
          </cell>
          <cell r="D2840">
            <v>2012</v>
          </cell>
          <cell r="E2840">
            <v>3</v>
          </cell>
          <cell r="F2840">
            <v>3</v>
          </cell>
          <cell r="G2840" t="str">
            <v>Yes</v>
          </cell>
          <cell r="H2840">
            <v>741274.57</v>
          </cell>
          <cell r="I2840">
            <v>17871.11</v>
          </cell>
          <cell r="J2840">
            <v>0</v>
          </cell>
          <cell r="K2840">
            <v>723403.46</v>
          </cell>
          <cell r="L2840"/>
          <cell r="M2840">
            <v>723403.46</v>
          </cell>
          <cell r="N2840" t="str">
            <v>FORM SUBMIT</v>
          </cell>
          <cell r="O2840">
            <v>41164</v>
          </cell>
          <cell r="P2840"/>
          <cell r="Q2840">
            <v>723403.46</v>
          </cell>
        </row>
        <row r="2841">
          <cell r="C2841" t="str">
            <v>Athol</v>
          </cell>
          <cell r="D2841">
            <v>2012</v>
          </cell>
          <cell r="E2841">
            <v>0</v>
          </cell>
          <cell r="F2841">
            <v>0</v>
          </cell>
          <cell r="G2841" t="str">
            <v>N/A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/>
          <cell r="M2841">
            <v>0</v>
          </cell>
          <cell r="N2841" t="str">
            <v>N/A</v>
          </cell>
          <cell r="O2841" t="str">
            <v/>
          </cell>
          <cell r="P2841"/>
          <cell r="Q2841">
            <v>0</v>
          </cell>
        </row>
        <row r="2842">
          <cell r="C2842" t="str">
            <v>Attleboro</v>
          </cell>
          <cell r="D2842">
            <v>2012</v>
          </cell>
          <cell r="E2842">
            <v>0</v>
          </cell>
          <cell r="F2842">
            <v>0</v>
          </cell>
          <cell r="G2842" t="str">
            <v>N/A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/>
          <cell r="M2842">
            <v>0</v>
          </cell>
          <cell r="N2842" t="str">
            <v>N/A</v>
          </cell>
          <cell r="O2842" t="str">
            <v/>
          </cell>
          <cell r="P2842"/>
          <cell r="Q2842">
            <v>0</v>
          </cell>
        </row>
        <row r="2843">
          <cell r="C2843" t="str">
            <v>Auburn</v>
          </cell>
          <cell r="D2843">
            <v>2012</v>
          </cell>
          <cell r="E2843">
            <v>0</v>
          </cell>
          <cell r="F2843">
            <v>0</v>
          </cell>
          <cell r="G2843" t="str">
            <v>Yes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/>
          <cell r="M2843">
            <v>0</v>
          </cell>
          <cell r="N2843" t="str">
            <v>FORM SUBMIT</v>
          </cell>
          <cell r="O2843">
            <v>41162</v>
          </cell>
          <cell r="P2843"/>
          <cell r="Q2843">
            <v>0</v>
          </cell>
        </row>
        <row r="2844">
          <cell r="C2844" t="str">
            <v>Avon</v>
          </cell>
          <cell r="D2844">
            <v>2012</v>
          </cell>
          <cell r="E2844">
            <v>0</v>
          </cell>
          <cell r="F2844">
            <v>0</v>
          </cell>
          <cell r="G2844" t="str">
            <v>N/A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/>
          <cell r="M2844">
            <v>0</v>
          </cell>
          <cell r="N2844" t="str">
            <v>N/A</v>
          </cell>
          <cell r="O2844" t="str">
            <v/>
          </cell>
          <cell r="P2844"/>
          <cell r="Q2844">
            <v>0</v>
          </cell>
        </row>
        <row r="2845">
          <cell r="C2845" t="str">
            <v>Ayer</v>
          </cell>
          <cell r="D2845">
            <v>2012</v>
          </cell>
          <cell r="E2845">
            <v>1</v>
          </cell>
          <cell r="F2845">
            <v>1</v>
          </cell>
          <cell r="G2845" t="str">
            <v>Yes</v>
          </cell>
          <cell r="H2845">
            <v>146695.1</v>
          </cell>
          <cell r="I2845">
            <v>4556.58</v>
          </cell>
          <cell r="J2845">
            <v>0</v>
          </cell>
          <cell r="K2845">
            <v>142138.52000000002</v>
          </cell>
          <cell r="L2845"/>
          <cell r="M2845">
            <v>142138.52000000002</v>
          </cell>
          <cell r="N2845" t="str">
            <v>FORM SUBMIT</v>
          </cell>
          <cell r="O2845">
            <v>41159</v>
          </cell>
          <cell r="P2845"/>
          <cell r="Q2845">
            <v>142138.52000000002</v>
          </cell>
        </row>
        <row r="2846">
          <cell r="C2846" t="str">
            <v>Barnstable</v>
          </cell>
          <cell r="D2846">
            <v>2012</v>
          </cell>
          <cell r="E2846">
            <v>3</v>
          </cell>
          <cell r="F2846">
            <v>3</v>
          </cell>
          <cell r="G2846" t="str">
            <v>Yes</v>
          </cell>
          <cell r="H2846">
            <v>2876703.06</v>
          </cell>
          <cell r="I2846">
            <v>18117.22</v>
          </cell>
          <cell r="J2846">
            <v>0</v>
          </cell>
          <cell r="K2846">
            <v>2858585.84</v>
          </cell>
          <cell r="L2846"/>
          <cell r="M2846">
            <v>2858585.84</v>
          </cell>
          <cell r="N2846" t="str">
            <v>FORM SUBMIT</v>
          </cell>
          <cell r="O2846">
            <v>41158</v>
          </cell>
          <cell r="P2846"/>
          <cell r="Q2846">
            <v>2858585.84</v>
          </cell>
        </row>
        <row r="2847">
          <cell r="C2847" t="str">
            <v>Barre</v>
          </cell>
          <cell r="D2847">
            <v>2012</v>
          </cell>
          <cell r="E2847">
            <v>0</v>
          </cell>
          <cell r="F2847">
            <v>0</v>
          </cell>
          <cell r="G2847" t="str">
            <v>N/A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/>
          <cell r="M2847">
            <v>0</v>
          </cell>
          <cell r="N2847" t="str">
            <v>N/A</v>
          </cell>
          <cell r="O2847" t="str">
            <v/>
          </cell>
          <cell r="P2847"/>
          <cell r="Q2847">
            <v>0</v>
          </cell>
        </row>
        <row r="2848">
          <cell r="C2848" t="str">
            <v>Becket</v>
          </cell>
          <cell r="D2848">
            <v>2012</v>
          </cell>
          <cell r="E2848">
            <v>1.5</v>
          </cell>
          <cell r="F2848">
            <v>1.5</v>
          </cell>
          <cell r="G2848" t="str">
            <v>Yes</v>
          </cell>
          <cell r="H2848">
            <v>58764.01</v>
          </cell>
          <cell r="I2848">
            <v>747.44</v>
          </cell>
          <cell r="J2848">
            <v>16.95</v>
          </cell>
          <cell r="K2848">
            <v>57999.62</v>
          </cell>
          <cell r="L2848"/>
          <cell r="M2848">
            <v>57999.62</v>
          </cell>
          <cell r="N2848" t="str">
            <v>FORM SUBMIT</v>
          </cell>
          <cell r="O2848">
            <v>41150</v>
          </cell>
          <cell r="P2848"/>
          <cell r="Q2848">
            <v>58016.57</v>
          </cell>
        </row>
        <row r="2849">
          <cell r="C2849" t="str">
            <v>Bedford</v>
          </cell>
          <cell r="D2849">
            <v>2012</v>
          </cell>
          <cell r="E2849">
            <v>3</v>
          </cell>
          <cell r="F2849">
            <v>3</v>
          </cell>
          <cell r="G2849" t="str">
            <v>Yes</v>
          </cell>
          <cell r="H2849">
            <v>1295436</v>
          </cell>
          <cell r="I2849">
            <v>22114</v>
          </cell>
          <cell r="J2849">
            <v>4248</v>
          </cell>
          <cell r="K2849">
            <v>1269074</v>
          </cell>
          <cell r="L2849"/>
          <cell r="M2849">
            <v>1269074</v>
          </cell>
          <cell r="N2849" t="str">
            <v>FORM SUBMIT</v>
          </cell>
          <cell r="O2849">
            <v>41166</v>
          </cell>
          <cell r="P2849"/>
          <cell r="Q2849">
            <v>1273322</v>
          </cell>
        </row>
        <row r="2850">
          <cell r="C2850" t="str">
            <v>Belchertown</v>
          </cell>
          <cell r="D2850">
            <v>2012</v>
          </cell>
          <cell r="E2850">
            <v>1.5</v>
          </cell>
          <cell r="F2850">
            <v>1.5</v>
          </cell>
          <cell r="G2850" t="str">
            <v>Yes</v>
          </cell>
          <cell r="H2850">
            <v>191390.89</v>
          </cell>
          <cell r="I2850">
            <v>1609.04</v>
          </cell>
          <cell r="J2850">
            <v>240.58</v>
          </cell>
          <cell r="K2850">
            <v>189541.27000000002</v>
          </cell>
          <cell r="L2850"/>
          <cell r="M2850">
            <v>189541.27000000002</v>
          </cell>
          <cell r="N2850" t="str">
            <v>FORM SUBMIT</v>
          </cell>
          <cell r="O2850">
            <v>41150</v>
          </cell>
          <cell r="P2850"/>
          <cell r="Q2850">
            <v>189781.85</v>
          </cell>
        </row>
        <row r="2851">
          <cell r="C2851" t="str">
            <v>Bellingham</v>
          </cell>
          <cell r="D2851">
            <v>2012</v>
          </cell>
          <cell r="E2851">
            <v>0</v>
          </cell>
          <cell r="F2851">
            <v>0</v>
          </cell>
          <cell r="G2851" t="str">
            <v>N/A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/>
          <cell r="M2851">
            <v>0</v>
          </cell>
          <cell r="N2851" t="str">
            <v>N/A</v>
          </cell>
          <cell r="O2851" t="str">
            <v/>
          </cell>
          <cell r="P2851"/>
          <cell r="Q2851">
            <v>0</v>
          </cell>
        </row>
        <row r="2852">
          <cell r="C2852" t="str">
            <v>Belmont</v>
          </cell>
          <cell r="D2852">
            <v>2012</v>
          </cell>
          <cell r="E2852">
            <v>1.5</v>
          </cell>
          <cell r="F2852">
            <v>1.5</v>
          </cell>
          <cell r="G2852" t="str">
            <v>Yes</v>
          </cell>
          <cell r="H2852">
            <v>882337.07</v>
          </cell>
          <cell r="I2852">
            <v>14265.35</v>
          </cell>
          <cell r="J2852">
            <v>0</v>
          </cell>
          <cell r="K2852">
            <v>868071.72</v>
          </cell>
          <cell r="L2852"/>
          <cell r="M2852">
            <v>868071.72</v>
          </cell>
          <cell r="N2852" t="str">
            <v>FORM SUBMIT</v>
          </cell>
          <cell r="O2852">
            <v>41166</v>
          </cell>
          <cell r="P2852"/>
          <cell r="Q2852">
            <v>868071.72</v>
          </cell>
        </row>
        <row r="2853">
          <cell r="C2853" t="str">
            <v>Berkley</v>
          </cell>
          <cell r="D2853">
            <v>2012</v>
          </cell>
          <cell r="E2853">
            <v>0</v>
          </cell>
          <cell r="F2853">
            <v>0</v>
          </cell>
          <cell r="G2853" t="str">
            <v>N/A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/>
          <cell r="M2853">
            <v>0</v>
          </cell>
          <cell r="N2853" t="str">
            <v>N/A</v>
          </cell>
          <cell r="O2853" t="str">
            <v/>
          </cell>
          <cell r="P2853"/>
          <cell r="Q2853">
            <v>0</v>
          </cell>
        </row>
        <row r="2854">
          <cell r="C2854" t="str">
            <v>Berlin</v>
          </cell>
          <cell r="D2854">
            <v>2012</v>
          </cell>
          <cell r="E2854">
            <v>0</v>
          </cell>
          <cell r="F2854">
            <v>0</v>
          </cell>
          <cell r="G2854" t="str">
            <v>Yes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/>
          <cell r="M2854">
            <v>0</v>
          </cell>
          <cell r="N2854" t="str">
            <v>FORM ENTERED</v>
          </cell>
          <cell r="O2854">
            <v>41145</v>
          </cell>
          <cell r="P2854"/>
          <cell r="Q2854">
            <v>0</v>
          </cell>
        </row>
        <row r="2855">
          <cell r="C2855" t="str">
            <v>Bernardston</v>
          </cell>
          <cell r="D2855">
            <v>2012</v>
          </cell>
          <cell r="E2855">
            <v>0</v>
          </cell>
          <cell r="F2855">
            <v>0</v>
          </cell>
          <cell r="G2855" t="str">
            <v>N/A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/>
          <cell r="M2855">
            <v>0</v>
          </cell>
          <cell r="N2855" t="str">
            <v>N/A</v>
          </cell>
          <cell r="O2855" t="str">
            <v/>
          </cell>
          <cell r="P2855"/>
          <cell r="Q2855">
            <v>0</v>
          </cell>
        </row>
        <row r="2856">
          <cell r="C2856" t="str">
            <v>Beverly</v>
          </cell>
          <cell r="D2856">
            <v>2012</v>
          </cell>
          <cell r="E2856">
            <v>0</v>
          </cell>
          <cell r="F2856">
            <v>0</v>
          </cell>
          <cell r="G2856" t="str">
            <v>N/A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/>
          <cell r="M2856">
            <v>0</v>
          </cell>
          <cell r="N2856" t="str">
            <v>N/A</v>
          </cell>
          <cell r="O2856" t="str">
            <v/>
          </cell>
          <cell r="P2856"/>
          <cell r="Q2856">
            <v>0</v>
          </cell>
        </row>
        <row r="2857">
          <cell r="C2857" t="str">
            <v>Billerica</v>
          </cell>
          <cell r="D2857">
            <v>2012</v>
          </cell>
          <cell r="E2857">
            <v>0</v>
          </cell>
          <cell r="F2857">
            <v>0</v>
          </cell>
          <cell r="G2857" t="str">
            <v>N/A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/>
          <cell r="M2857">
            <v>0</v>
          </cell>
          <cell r="N2857" t="str">
            <v>N/A</v>
          </cell>
          <cell r="O2857" t="str">
            <v/>
          </cell>
          <cell r="P2857"/>
          <cell r="Q2857">
            <v>0</v>
          </cell>
        </row>
        <row r="2858">
          <cell r="C2858" t="str">
            <v>Blackstone</v>
          </cell>
          <cell r="D2858">
            <v>2012</v>
          </cell>
          <cell r="E2858">
            <v>0</v>
          </cell>
          <cell r="F2858">
            <v>0</v>
          </cell>
          <cell r="G2858" t="str">
            <v>N/A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/>
          <cell r="M2858">
            <v>0</v>
          </cell>
          <cell r="N2858" t="str">
            <v>N/A</v>
          </cell>
          <cell r="O2858" t="str">
            <v/>
          </cell>
          <cell r="P2858"/>
          <cell r="Q2858">
            <v>0</v>
          </cell>
        </row>
        <row r="2859">
          <cell r="C2859" t="str">
            <v>Blandford</v>
          </cell>
          <cell r="D2859">
            <v>2012</v>
          </cell>
          <cell r="E2859">
            <v>0</v>
          </cell>
          <cell r="F2859">
            <v>0</v>
          </cell>
          <cell r="G2859" t="str">
            <v>N/A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/>
          <cell r="M2859">
            <v>0</v>
          </cell>
          <cell r="N2859" t="str">
            <v>N/A</v>
          </cell>
          <cell r="O2859" t="str">
            <v/>
          </cell>
          <cell r="P2859"/>
          <cell r="Q2859">
            <v>0</v>
          </cell>
        </row>
        <row r="2860">
          <cell r="C2860" t="str">
            <v>Bolton</v>
          </cell>
          <cell r="D2860">
            <v>2012</v>
          </cell>
          <cell r="E2860">
            <v>0</v>
          </cell>
          <cell r="F2860">
            <v>0</v>
          </cell>
          <cell r="G2860" t="str">
            <v>N/A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/>
          <cell r="M2860">
            <v>0</v>
          </cell>
          <cell r="N2860" t="str">
            <v>N/A</v>
          </cell>
          <cell r="O2860" t="str">
            <v/>
          </cell>
          <cell r="P2860"/>
          <cell r="Q2860">
            <v>0</v>
          </cell>
        </row>
        <row r="2861">
          <cell r="C2861" t="str">
            <v>Boston</v>
          </cell>
          <cell r="D2861">
            <v>2012</v>
          </cell>
          <cell r="E2861">
            <v>0</v>
          </cell>
          <cell r="F2861">
            <v>0</v>
          </cell>
          <cell r="G2861" t="str">
            <v>N/A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/>
          <cell r="M2861">
            <v>0</v>
          </cell>
          <cell r="N2861" t="str">
            <v>N/A</v>
          </cell>
          <cell r="O2861" t="str">
            <v/>
          </cell>
          <cell r="P2861"/>
          <cell r="Q2861">
            <v>0</v>
          </cell>
        </row>
        <row r="2862">
          <cell r="C2862" t="str">
            <v>Bourne</v>
          </cell>
          <cell r="D2862">
            <v>2012</v>
          </cell>
          <cell r="E2862">
            <v>3</v>
          </cell>
          <cell r="F2862">
            <v>3</v>
          </cell>
          <cell r="G2862" t="str">
            <v>Yes</v>
          </cell>
          <cell r="H2862">
            <v>1091165.33</v>
          </cell>
          <cell r="I2862">
            <v>8834.91</v>
          </cell>
          <cell r="J2862">
            <v>554.19000000000005</v>
          </cell>
          <cell r="K2862">
            <v>1081776.2300000002</v>
          </cell>
          <cell r="L2862"/>
          <cell r="M2862">
            <v>1081776.2300000002</v>
          </cell>
          <cell r="N2862" t="str">
            <v>FORM SUBMIT</v>
          </cell>
          <cell r="O2862">
            <v>41151</v>
          </cell>
          <cell r="P2862"/>
          <cell r="Q2862">
            <v>1082330.4200000002</v>
          </cell>
        </row>
        <row r="2863">
          <cell r="C2863" t="str">
            <v>Boxborough</v>
          </cell>
          <cell r="D2863">
            <v>2012</v>
          </cell>
          <cell r="E2863">
            <v>0</v>
          </cell>
          <cell r="F2863">
            <v>0</v>
          </cell>
          <cell r="G2863" t="str">
            <v>N/A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/>
          <cell r="M2863">
            <v>0</v>
          </cell>
          <cell r="N2863" t="str">
            <v>N/A</v>
          </cell>
          <cell r="O2863" t="str">
            <v/>
          </cell>
          <cell r="P2863"/>
          <cell r="Q2863">
            <v>0</v>
          </cell>
        </row>
        <row r="2864">
          <cell r="C2864" t="str">
            <v>Boxford</v>
          </cell>
          <cell r="D2864">
            <v>2012</v>
          </cell>
          <cell r="E2864">
            <v>3</v>
          </cell>
          <cell r="F2864">
            <v>3</v>
          </cell>
          <cell r="G2864" t="str">
            <v>Yes</v>
          </cell>
          <cell r="H2864">
            <v>545387.86</v>
          </cell>
          <cell r="I2864">
            <v>9822.6299999999992</v>
          </cell>
          <cell r="J2864">
            <v>0</v>
          </cell>
          <cell r="K2864">
            <v>535565.23</v>
          </cell>
          <cell r="L2864"/>
          <cell r="M2864">
            <v>535565.23</v>
          </cell>
          <cell r="N2864" t="str">
            <v>FORM SUBMIT</v>
          </cell>
          <cell r="O2864">
            <v>41134</v>
          </cell>
          <cell r="P2864"/>
          <cell r="Q2864">
            <v>535565.23</v>
          </cell>
        </row>
        <row r="2865">
          <cell r="C2865" t="str">
            <v>Boylston</v>
          </cell>
          <cell r="D2865">
            <v>2012</v>
          </cell>
          <cell r="E2865">
            <v>0</v>
          </cell>
          <cell r="F2865">
            <v>0</v>
          </cell>
          <cell r="G2865" t="str">
            <v>N/A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/>
          <cell r="M2865">
            <v>0</v>
          </cell>
          <cell r="N2865" t="str">
            <v>N/A</v>
          </cell>
          <cell r="O2865" t="str">
            <v/>
          </cell>
          <cell r="P2865"/>
          <cell r="Q2865">
            <v>0</v>
          </cell>
        </row>
        <row r="2866">
          <cell r="C2866" t="str">
            <v>Braintree</v>
          </cell>
          <cell r="D2866">
            <v>2012</v>
          </cell>
          <cell r="E2866">
            <v>1</v>
          </cell>
          <cell r="F2866">
            <v>1</v>
          </cell>
          <cell r="G2866" t="str">
            <v>Yes</v>
          </cell>
          <cell r="H2866">
            <v>567579.68000000005</v>
          </cell>
          <cell r="I2866">
            <v>918.05</v>
          </cell>
          <cell r="J2866">
            <v>4822.38</v>
          </cell>
          <cell r="K2866">
            <v>561839.25</v>
          </cell>
          <cell r="L2866"/>
          <cell r="M2866">
            <v>561839.25</v>
          </cell>
          <cell r="N2866" t="str">
            <v>FORM SUBMIT</v>
          </cell>
          <cell r="O2866">
            <v>41163</v>
          </cell>
          <cell r="P2866"/>
          <cell r="Q2866">
            <v>566661.63</v>
          </cell>
        </row>
        <row r="2867">
          <cell r="C2867" t="str">
            <v>Brewster</v>
          </cell>
          <cell r="D2867">
            <v>2012</v>
          </cell>
          <cell r="E2867">
            <v>3</v>
          </cell>
          <cell r="F2867">
            <v>3</v>
          </cell>
          <cell r="G2867" t="str">
            <v>Yes</v>
          </cell>
          <cell r="H2867">
            <v>738644.64</v>
          </cell>
          <cell r="I2867">
            <v>4131.18</v>
          </cell>
          <cell r="J2867">
            <v>0</v>
          </cell>
          <cell r="K2867">
            <v>734513.46</v>
          </cell>
          <cell r="L2867"/>
          <cell r="M2867">
            <v>734513.46</v>
          </cell>
          <cell r="N2867" t="str">
            <v>FORM SUBMIT</v>
          </cell>
          <cell r="O2867">
            <v>41134</v>
          </cell>
          <cell r="P2867"/>
          <cell r="Q2867">
            <v>734513.46</v>
          </cell>
        </row>
        <row r="2868">
          <cell r="C2868" t="str">
            <v>Bridgewater</v>
          </cell>
          <cell r="D2868">
            <v>2012</v>
          </cell>
          <cell r="E2868">
            <v>2</v>
          </cell>
          <cell r="F2868">
            <v>2</v>
          </cell>
          <cell r="G2868" t="str">
            <v>Yes</v>
          </cell>
          <cell r="H2868">
            <v>467122.86</v>
          </cell>
          <cell r="I2868">
            <v>4196.12</v>
          </cell>
          <cell r="J2868">
            <v>938.92</v>
          </cell>
          <cell r="K2868">
            <v>461987.82</v>
          </cell>
          <cell r="L2868"/>
          <cell r="M2868">
            <v>461987.82</v>
          </cell>
          <cell r="N2868" t="str">
            <v>FORM SUBMIT</v>
          </cell>
          <cell r="O2868">
            <v>41163</v>
          </cell>
          <cell r="P2868"/>
          <cell r="Q2868">
            <v>462926.74</v>
          </cell>
        </row>
        <row r="2869">
          <cell r="C2869" t="str">
            <v>Brimfield</v>
          </cell>
          <cell r="D2869">
            <v>2012</v>
          </cell>
          <cell r="E2869">
            <v>0</v>
          </cell>
          <cell r="F2869">
            <v>0</v>
          </cell>
          <cell r="G2869" t="str">
            <v>N/A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/>
          <cell r="M2869">
            <v>0</v>
          </cell>
          <cell r="N2869" t="str">
            <v>N/A</v>
          </cell>
          <cell r="O2869" t="str">
            <v/>
          </cell>
          <cell r="P2869"/>
          <cell r="Q2869">
            <v>0</v>
          </cell>
        </row>
        <row r="2870">
          <cell r="C2870" t="str">
            <v>Brockton</v>
          </cell>
          <cell r="D2870">
            <v>2012</v>
          </cell>
          <cell r="E2870">
            <v>0</v>
          </cell>
          <cell r="F2870">
            <v>0</v>
          </cell>
          <cell r="G2870" t="str">
            <v>N/A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/>
          <cell r="M2870">
            <v>0</v>
          </cell>
          <cell r="N2870" t="str">
            <v>N/A</v>
          </cell>
          <cell r="O2870" t="str">
            <v/>
          </cell>
          <cell r="P2870"/>
          <cell r="Q2870">
            <v>0</v>
          </cell>
        </row>
        <row r="2871">
          <cell r="C2871" t="str">
            <v>Brookfield</v>
          </cell>
          <cell r="D2871">
            <v>2012</v>
          </cell>
          <cell r="E2871">
            <v>0</v>
          </cell>
          <cell r="F2871">
            <v>0</v>
          </cell>
          <cell r="G2871" t="str">
            <v>N/A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/>
          <cell r="M2871">
            <v>0</v>
          </cell>
          <cell r="N2871" t="str">
            <v>N/A</v>
          </cell>
          <cell r="O2871" t="str">
            <v/>
          </cell>
          <cell r="P2871"/>
          <cell r="Q2871">
            <v>0</v>
          </cell>
        </row>
        <row r="2872">
          <cell r="C2872" t="str">
            <v>Brookline</v>
          </cell>
          <cell r="D2872">
            <v>2012</v>
          </cell>
          <cell r="E2872">
            <v>0</v>
          </cell>
          <cell r="F2872">
            <v>0</v>
          </cell>
          <cell r="G2872" t="str">
            <v>N/A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/>
          <cell r="M2872">
            <v>0</v>
          </cell>
          <cell r="N2872" t="str">
            <v>N/A</v>
          </cell>
          <cell r="O2872" t="str">
            <v/>
          </cell>
          <cell r="P2872"/>
          <cell r="Q2872">
            <v>0</v>
          </cell>
        </row>
        <row r="2873">
          <cell r="C2873" t="str">
            <v>Buckland</v>
          </cell>
          <cell r="D2873">
            <v>2012</v>
          </cell>
          <cell r="E2873">
            <v>0</v>
          </cell>
          <cell r="F2873">
            <v>0</v>
          </cell>
          <cell r="G2873" t="str">
            <v>N/A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/>
          <cell r="M2873">
            <v>0</v>
          </cell>
          <cell r="N2873" t="str">
            <v>N/A</v>
          </cell>
          <cell r="O2873" t="str">
            <v/>
          </cell>
          <cell r="P2873"/>
          <cell r="Q2873">
            <v>0</v>
          </cell>
        </row>
        <row r="2874">
          <cell r="C2874" t="str">
            <v>Burlington</v>
          </cell>
          <cell r="D2874">
            <v>2012</v>
          </cell>
          <cell r="E2874">
            <v>0</v>
          </cell>
          <cell r="F2874">
            <v>0</v>
          </cell>
          <cell r="G2874" t="str">
            <v>N/A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/>
          <cell r="M2874">
            <v>0</v>
          </cell>
          <cell r="N2874" t="str">
            <v>N/A</v>
          </cell>
          <cell r="O2874" t="str">
            <v/>
          </cell>
          <cell r="P2874"/>
          <cell r="Q2874">
            <v>0</v>
          </cell>
        </row>
        <row r="2875">
          <cell r="C2875" t="str">
            <v>Cambridge</v>
          </cell>
          <cell r="D2875">
            <v>2012</v>
          </cell>
          <cell r="E2875">
            <v>3</v>
          </cell>
          <cell r="F2875">
            <v>3</v>
          </cell>
          <cell r="G2875" t="str">
            <v>Yes</v>
          </cell>
          <cell r="H2875">
            <v>7831478</v>
          </cell>
          <cell r="I2875">
            <v>41386</v>
          </cell>
          <cell r="J2875">
            <v>44544</v>
          </cell>
          <cell r="K2875">
            <v>7745548</v>
          </cell>
          <cell r="L2875"/>
          <cell r="M2875">
            <v>7745548</v>
          </cell>
          <cell r="N2875" t="str">
            <v>FORM SUBMIT</v>
          </cell>
          <cell r="O2875">
            <v>41162</v>
          </cell>
          <cell r="P2875"/>
          <cell r="Q2875">
            <v>7790092</v>
          </cell>
        </row>
        <row r="2876">
          <cell r="C2876" t="str">
            <v>Canton</v>
          </cell>
          <cell r="D2876">
            <v>2012</v>
          </cell>
          <cell r="E2876">
            <v>0</v>
          </cell>
          <cell r="F2876">
            <v>0</v>
          </cell>
          <cell r="G2876" t="str">
            <v>N/A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/>
          <cell r="M2876">
            <v>0</v>
          </cell>
          <cell r="N2876" t="str">
            <v>N/A</v>
          </cell>
          <cell r="O2876" t="str">
            <v/>
          </cell>
          <cell r="P2876"/>
          <cell r="Q2876">
            <v>0</v>
          </cell>
        </row>
        <row r="2877">
          <cell r="C2877" t="str">
            <v>Carlisle</v>
          </cell>
          <cell r="D2877">
            <v>2012</v>
          </cell>
          <cell r="E2877">
            <v>2</v>
          </cell>
          <cell r="F2877">
            <v>2</v>
          </cell>
          <cell r="G2877" t="str">
            <v>Yes</v>
          </cell>
          <cell r="H2877">
            <v>363164.99</v>
          </cell>
          <cell r="I2877">
            <v>4958.63</v>
          </cell>
          <cell r="J2877">
            <v>0</v>
          </cell>
          <cell r="K2877">
            <v>358206.36</v>
          </cell>
          <cell r="L2877"/>
          <cell r="M2877">
            <v>358206.36</v>
          </cell>
          <cell r="N2877" t="str">
            <v>FORM SUBMIT</v>
          </cell>
          <cell r="O2877">
            <v>41116</v>
          </cell>
          <cell r="P2877"/>
          <cell r="Q2877">
            <v>358206.36</v>
          </cell>
        </row>
        <row r="2878">
          <cell r="C2878" t="str">
            <v>Carver</v>
          </cell>
          <cell r="D2878">
            <v>2012</v>
          </cell>
          <cell r="E2878">
            <v>3</v>
          </cell>
          <cell r="F2878">
            <v>3</v>
          </cell>
          <cell r="G2878" t="str">
            <v>Yes</v>
          </cell>
          <cell r="H2878">
            <v>347617.59</v>
          </cell>
          <cell r="I2878">
            <v>5884.34</v>
          </cell>
          <cell r="J2878">
            <v>9.49</v>
          </cell>
          <cell r="K2878">
            <v>341723.76</v>
          </cell>
          <cell r="L2878"/>
          <cell r="M2878">
            <v>341723.76</v>
          </cell>
          <cell r="N2878" t="str">
            <v>FORM SUBMIT</v>
          </cell>
          <cell r="O2878">
            <v>41159</v>
          </cell>
          <cell r="P2878"/>
          <cell r="Q2878">
            <v>341733.25</v>
          </cell>
        </row>
        <row r="2879">
          <cell r="C2879" t="str">
            <v>Charlemont</v>
          </cell>
          <cell r="D2879">
            <v>2012</v>
          </cell>
          <cell r="E2879">
            <v>0</v>
          </cell>
          <cell r="F2879">
            <v>0</v>
          </cell>
          <cell r="G2879" t="str">
            <v>N/A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/>
          <cell r="M2879">
            <v>0</v>
          </cell>
          <cell r="N2879" t="str">
            <v>N/A</v>
          </cell>
          <cell r="O2879" t="str">
            <v/>
          </cell>
          <cell r="P2879"/>
          <cell r="Q2879">
            <v>0</v>
          </cell>
        </row>
        <row r="2880">
          <cell r="C2880" t="str">
            <v>Charlton</v>
          </cell>
          <cell r="D2880">
            <v>2012</v>
          </cell>
          <cell r="E2880">
            <v>0</v>
          </cell>
          <cell r="F2880">
            <v>0</v>
          </cell>
          <cell r="G2880" t="str">
            <v>N/A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/>
          <cell r="M2880">
            <v>0</v>
          </cell>
          <cell r="N2880" t="str">
            <v>N/A</v>
          </cell>
          <cell r="O2880" t="str">
            <v/>
          </cell>
          <cell r="P2880"/>
          <cell r="Q2880">
            <v>0</v>
          </cell>
        </row>
        <row r="2881">
          <cell r="C2881" t="str">
            <v>Chatham</v>
          </cell>
          <cell r="D2881">
            <v>2012</v>
          </cell>
          <cell r="E2881">
            <v>3</v>
          </cell>
          <cell r="F2881">
            <v>3</v>
          </cell>
          <cell r="G2881" t="str">
            <v>Yes</v>
          </cell>
          <cell r="H2881">
            <v>685157.39</v>
          </cell>
          <cell r="I2881">
            <v>3549.7</v>
          </cell>
          <cell r="J2881">
            <v>0</v>
          </cell>
          <cell r="K2881">
            <v>681607.69000000006</v>
          </cell>
          <cell r="L2881"/>
          <cell r="M2881">
            <v>681607.69000000006</v>
          </cell>
          <cell r="N2881" t="str">
            <v>FORM SUBMIT</v>
          </cell>
          <cell r="O2881">
            <v>41142</v>
          </cell>
          <cell r="P2881"/>
          <cell r="Q2881">
            <v>681607.69000000006</v>
          </cell>
        </row>
        <row r="2882">
          <cell r="C2882" t="str">
            <v>Chelmsford</v>
          </cell>
          <cell r="D2882">
            <v>2012</v>
          </cell>
          <cell r="E2882">
            <v>1.5</v>
          </cell>
          <cell r="F2882">
            <v>1.5</v>
          </cell>
          <cell r="G2882" t="str">
            <v>Yes</v>
          </cell>
          <cell r="H2882">
            <v>820830.31</v>
          </cell>
          <cell r="I2882">
            <v>13474.16</v>
          </cell>
          <cell r="J2882">
            <v>458.81</v>
          </cell>
          <cell r="K2882">
            <v>806897.34</v>
          </cell>
          <cell r="L2882"/>
          <cell r="M2882">
            <v>806897.34</v>
          </cell>
          <cell r="N2882" t="str">
            <v>FORM SUBMIT</v>
          </cell>
          <cell r="O2882">
            <v>41134</v>
          </cell>
          <cell r="P2882"/>
          <cell r="Q2882">
            <v>807356.15</v>
          </cell>
        </row>
        <row r="2883">
          <cell r="C2883" t="str">
            <v>Chelsea</v>
          </cell>
          <cell r="D2883">
            <v>2012</v>
          </cell>
          <cell r="E2883">
            <v>0</v>
          </cell>
          <cell r="F2883">
            <v>0</v>
          </cell>
          <cell r="G2883" t="str">
            <v>N/A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/>
          <cell r="M2883">
            <v>0</v>
          </cell>
          <cell r="N2883" t="str">
            <v>N/A</v>
          </cell>
          <cell r="O2883" t="str">
            <v/>
          </cell>
          <cell r="P2883"/>
          <cell r="Q2883">
            <v>0</v>
          </cell>
        </row>
        <row r="2884">
          <cell r="C2884" t="str">
            <v>Cheshire</v>
          </cell>
          <cell r="D2884">
            <v>2012</v>
          </cell>
          <cell r="E2884">
            <v>0</v>
          </cell>
          <cell r="F2884">
            <v>0</v>
          </cell>
          <cell r="G2884" t="str">
            <v>N/A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/>
          <cell r="M2884">
            <v>0</v>
          </cell>
          <cell r="N2884" t="str">
            <v>N/A</v>
          </cell>
          <cell r="O2884" t="str">
            <v/>
          </cell>
          <cell r="P2884"/>
          <cell r="Q2884">
            <v>0</v>
          </cell>
        </row>
        <row r="2885">
          <cell r="C2885" t="str">
            <v>Chester</v>
          </cell>
          <cell r="D2885">
            <v>2012</v>
          </cell>
          <cell r="E2885">
            <v>0</v>
          </cell>
          <cell r="F2885">
            <v>0</v>
          </cell>
          <cell r="G2885" t="str">
            <v>N/A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/>
          <cell r="M2885">
            <v>0</v>
          </cell>
          <cell r="N2885" t="str">
            <v>N/A</v>
          </cell>
          <cell r="O2885" t="str">
            <v/>
          </cell>
          <cell r="P2885"/>
          <cell r="Q2885">
            <v>0</v>
          </cell>
        </row>
        <row r="2886">
          <cell r="C2886" t="str">
            <v>Chesterfield</v>
          </cell>
          <cell r="D2886">
            <v>2012</v>
          </cell>
          <cell r="E2886">
            <v>0</v>
          </cell>
          <cell r="F2886">
            <v>0</v>
          </cell>
          <cell r="G2886" t="str">
            <v>N/A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/>
          <cell r="M2886">
            <v>0</v>
          </cell>
          <cell r="N2886" t="str">
            <v>N/A</v>
          </cell>
          <cell r="O2886" t="str">
            <v/>
          </cell>
          <cell r="P2886"/>
          <cell r="Q2886">
            <v>0</v>
          </cell>
        </row>
        <row r="2887">
          <cell r="C2887" t="str">
            <v>Chicopee</v>
          </cell>
          <cell r="D2887">
            <v>2012</v>
          </cell>
          <cell r="E2887">
            <v>0</v>
          </cell>
          <cell r="F2887">
            <v>0</v>
          </cell>
          <cell r="G2887" t="str">
            <v>N/A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/>
          <cell r="M2887">
            <v>0</v>
          </cell>
          <cell r="N2887" t="str">
            <v>N/A</v>
          </cell>
          <cell r="O2887" t="str">
            <v/>
          </cell>
          <cell r="P2887"/>
          <cell r="Q2887">
            <v>0</v>
          </cell>
        </row>
        <row r="2888">
          <cell r="C2888" t="str">
            <v>Chilmark</v>
          </cell>
          <cell r="D2888">
            <v>2012</v>
          </cell>
          <cell r="E2888">
            <v>3</v>
          </cell>
          <cell r="F2888">
            <v>3</v>
          </cell>
          <cell r="G2888" t="str">
            <v>Yes</v>
          </cell>
          <cell r="H2888">
            <v>184285.92</v>
          </cell>
          <cell r="I2888">
            <v>647.6</v>
          </cell>
          <cell r="J2888">
            <v>0</v>
          </cell>
          <cell r="K2888">
            <v>183638.32</v>
          </cell>
          <cell r="L2888"/>
          <cell r="M2888">
            <v>183638.32</v>
          </cell>
          <cell r="N2888" t="str">
            <v>FORM SUBMIT</v>
          </cell>
          <cell r="O2888">
            <v>41163</v>
          </cell>
          <cell r="P2888"/>
          <cell r="Q2888">
            <v>183638.32</v>
          </cell>
        </row>
        <row r="2889">
          <cell r="C2889" t="str">
            <v>Clarksburg</v>
          </cell>
          <cell r="D2889">
            <v>2012</v>
          </cell>
          <cell r="E2889">
            <v>0</v>
          </cell>
          <cell r="F2889">
            <v>0</v>
          </cell>
          <cell r="G2889" t="str">
            <v>N/A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/>
          <cell r="M2889">
            <v>0</v>
          </cell>
          <cell r="N2889" t="str">
            <v>N/A</v>
          </cell>
          <cell r="O2889" t="str">
            <v/>
          </cell>
          <cell r="P2889"/>
          <cell r="Q2889">
            <v>0</v>
          </cell>
        </row>
        <row r="2890">
          <cell r="C2890" t="str">
            <v>Clinton</v>
          </cell>
          <cell r="D2890">
            <v>2012</v>
          </cell>
          <cell r="E2890">
            <v>0</v>
          </cell>
          <cell r="F2890">
            <v>0</v>
          </cell>
          <cell r="G2890" t="str">
            <v>N/A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/>
          <cell r="M2890">
            <v>0</v>
          </cell>
          <cell r="N2890" t="str">
            <v>N/A</v>
          </cell>
          <cell r="O2890" t="str">
            <v/>
          </cell>
          <cell r="P2890"/>
          <cell r="Q2890">
            <v>0</v>
          </cell>
        </row>
        <row r="2891">
          <cell r="C2891" t="str">
            <v>Cohasset</v>
          </cell>
          <cell r="D2891">
            <v>2012</v>
          </cell>
          <cell r="E2891">
            <v>1.5</v>
          </cell>
          <cell r="F2891">
            <v>1.5</v>
          </cell>
          <cell r="G2891" t="str">
            <v>Yes</v>
          </cell>
          <cell r="H2891">
            <v>388340.96</v>
          </cell>
          <cell r="I2891">
            <v>2692.4</v>
          </cell>
          <cell r="J2891">
            <v>0</v>
          </cell>
          <cell r="K2891">
            <v>385648.56</v>
          </cell>
          <cell r="L2891"/>
          <cell r="M2891">
            <v>385648.56</v>
          </cell>
          <cell r="N2891" t="str">
            <v>FORM SUBMIT</v>
          </cell>
          <cell r="O2891">
            <v>41164</v>
          </cell>
          <cell r="P2891"/>
          <cell r="Q2891">
            <v>385648.56</v>
          </cell>
        </row>
        <row r="2892">
          <cell r="C2892" t="str">
            <v>Colrain</v>
          </cell>
          <cell r="D2892">
            <v>2012</v>
          </cell>
          <cell r="E2892">
            <v>0</v>
          </cell>
          <cell r="F2892">
            <v>0</v>
          </cell>
          <cell r="G2892" t="str">
            <v>N/A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/>
          <cell r="M2892">
            <v>0</v>
          </cell>
          <cell r="N2892" t="str">
            <v>N/A</v>
          </cell>
          <cell r="O2892" t="str">
            <v/>
          </cell>
          <cell r="P2892"/>
          <cell r="Q2892">
            <v>0</v>
          </cell>
        </row>
        <row r="2893">
          <cell r="C2893" t="str">
            <v>Concord</v>
          </cell>
          <cell r="D2893">
            <v>2012</v>
          </cell>
          <cell r="E2893">
            <v>1.5</v>
          </cell>
          <cell r="F2893">
            <v>1.5</v>
          </cell>
          <cell r="G2893" t="str">
            <v>Yes</v>
          </cell>
          <cell r="H2893">
            <v>909919.98</v>
          </cell>
          <cell r="I2893">
            <v>7976.51</v>
          </cell>
          <cell r="J2893">
            <v>2208.7399999999998</v>
          </cell>
          <cell r="K2893">
            <v>899734.73</v>
          </cell>
          <cell r="L2893"/>
          <cell r="M2893">
            <v>899734.73</v>
          </cell>
          <cell r="N2893" t="str">
            <v>FORM SUBMIT</v>
          </cell>
          <cell r="O2893">
            <v>41163</v>
          </cell>
          <cell r="P2893"/>
          <cell r="Q2893">
            <v>901943.47</v>
          </cell>
        </row>
        <row r="2894">
          <cell r="C2894" t="str">
            <v>Conway</v>
          </cell>
          <cell r="D2894">
            <v>2012</v>
          </cell>
          <cell r="E2894">
            <v>1.5</v>
          </cell>
          <cell r="F2894">
            <v>3</v>
          </cell>
          <cell r="G2894" t="str">
            <v>No</v>
          </cell>
          <cell r="H2894">
            <v>53694.1</v>
          </cell>
          <cell r="I2894">
            <v>723.66</v>
          </cell>
          <cell r="J2894">
            <v>0</v>
          </cell>
          <cell r="K2894">
            <v>52970.439999999995</v>
          </cell>
          <cell r="L2894"/>
          <cell r="M2894">
            <v>52970.439999999995</v>
          </cell>
          <cell r="N2894" t="str">
            <v>FORM SUBMIT</v>
          </cell>
          <cell r="O2894">
            <v>41166</v>
          </cell>
          <cell r="P2894"/>
          <cell r="Q2894">
            <v>52970.439999999995</v>
          </cell>
        </row>
        <row r="2895">
          <cell r="C2895" t="str">
            <v>Cummington</v>
          </cell>
          <cell r="D2895">
            <v>2012</v>
          </cell>
          <cell r="E2895">
            <v>0</v>
          </cell>
          <cell r="F2895">
            <v>0</v>
          </cell>
          <cell r="G2895" t="str">
            <v>N/A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/>
          <cell r="M2895">
            <v>0</v>
          </cell>
          <cell r="N2895" t="str">
            <v>N/A</v>
          </cell>
          <cell r="O2895" t="str">
            <v/>
          </cell>
          <cell r="P2895"/>
          <cell r="Q2895">
            <v>0</v>
          </cell>
        </row>
        <row r="2896">
          <cell r="C2896" t="str">
            <v>Dalton</v>
          </cell>
          <cell r="D2896">
            <v>2012</v>
          </cell>
          <cell r="E2896">
            <v>0</v>
          </cell>
          <cell r="F2896">
            <v>0</v>
          </cell>
          <cell r="G2896" t="str">
            <v>N/A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/>
          <cell r="M2896">
            <v>0</v>
          </cell>
          <cell r="N2896" t="str">
            <v>N/A</v>
          </cell>
          <cell r="O2896" t="str">
            <v/>
          </cell>
          <cell r="P2896"/>
          <cell r="Q2896">
            <v>0</v>
          </cell>
        </row>
        <row r="2897">
          <cell r="C2897" t="str">
            <v>Danvers</v>
          </cell>
          <cell r="D2897">
            <v>2012</v>
          </cell>
          <cell r="E2897">
            <v>0</v>
          </cell>
          <cell r="F2897">
            <v>0</v>
          </cell>
          <cell r="G2897" t="str">
            <v>N/A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/>
          <cell r="M2897">
            <v>0</v>
          </cell>
          <cell r="N2897" t="str">
            <v>N/A</v>
          </cell>
          <cell r="O2897" t="str">
            <v/>
          </cell>
          <cell r="P2897"/>
          <cell r="Q2897">
            <v>0</v>
          </cell>
        </row>
        <row r="2898">
          <cell r="C2898" t="str">
            <v>Dartmouth</v>
          </cell>
          <cell r="D2898">
            <v>2012</v>
          </cell>
          <cell r="E2898">
            <v>1.5</v>
          </cell>
          <cell r="F2898">
            <v>1.5</v>
          </cell>
          <cell r="G2898" t="str">
            <v>Yes</v>
          </cell>
          <cell r="H2898">
            <v>539400.88</v>
          </cell>
          <cell r="I2898">
            <v>3541.97</v>
          </cell>
          <cell r="J2898">
            <v>416.35</v>
          </cell>
          <cell r="K2898">
            <v>535442.56000000006</v>
          </cell>
          <cell r="L2898"/>
          <cell r="M2898">
            <v>535442.56000000006</v>
          </cell>
          <cell r="N2898" t="str">
            <v>FORM SUBMIT</v>
          </cell>
          <cell r="O2898">
            <v>41158</v>
          </cell>
          <cell r="P2898"/>
          <cell r="Q2898">
            <v>535858.91</v>
          </cell>
        </row>
        <row r="2899">
          <cell r="C2899" t="str">
            <v>Dedham</v>
          </cell>
          <cell r="D2899">
            <v>2012</v>
          </cell>
          <cell r="E2899">
            <v>0</v>
          </cell>
          <cell r="F2899">
            <v>0</v>
          </cell>
          <cell r="G2899" t="str">
            <v>N/A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/>
          <cell r="M2899">
            <v>0</v>
          </cell>
          <cell r="N2899" t="str">
            <v>N/A</v>
          </cell>
          <cell r="O2899" t="str">
            <v/>
          </cell>
          <cell r="P2899"/>
          <cell r="Q2899">
            <v>0</v>
          </cell>
        </row>
        <row r="2900">
          <cell r="C2900" t="str">
            <v>Deerfield</v>
          </cell>
          <cell r="D2900">
            <v>2012</v>
          </cell>
          <cell r="E2900">
            <v>3</v>
          </cell>
          <cell r="F2900">
            <v>3</v>
          </cell>
          <cell r="G2900" t="str">
            <v>Yes</v>
          </cell>
          <cell r="H2900">
            <v>169388.3</v>
          </cell>
          <cell r="I2900">
            <v>2270.85</v>
          </cell>
          <cell r="J2900">
            <v>290.43</v>
          </cell>
          <cell r="K2900">
            <v>166827.01999999999</v>
          </cell>
          <cell r="L2900"/>
          <cell r="M2900">
            <v>166827.01999999999</v>
          </cell>
          <cell r="N2900" t="str">
            <v>FORM SUBMIT</v>
          </cell>
          <cell r="O2900">
            <v>41157</v>
          </cell>
          <cell r="P2900"/>
          <cell r="Q2900">
            <v>167117.44999999998</v>
          </cell>
        </row>
        <row r="2901">
          <cell r="C2901" t="str">
            <v>Dennis</v>
          </cell>
          <cell r="D2901">
            <v>2012</v>
          </cell>
          <cell r="E2901">
            <v>3</v>
          </cell>
          <cell r="F2901">
            <v>3</v>
          </cell>
          <cell r="G2901" t="str">
            <v>Yes</v>
          </cell>
          <cell r="H2901">
            <v>1020038</v>
          </cell>
          <cell r="I2901">
            <v>5000</v>
          </cell>
          <cell r="J2901">
            <v>0</v>
          </cell>
          <cell r="K2901">
            <v>1015038</v>
          </cell>
          <cell r="L2901"/>
          <cell r="M2901">
            <v>1015038</v>
          </cell>
          <cell r="N2901" t="str">
            <v>FORM SUBMIT</v>
          </cell>
          <cell r="O2901">
            <v>41158</v>
          </cell>
          <cell r="P2901"/>
          <cell r="Q2901">
            <v>1015038</v>
          </cell>
        </row>
        <row r="2902">
          <cell r="C2902" t="str">
            <v>Dighton</v>
          </cell>
          <cell r="D2902">
            <v>2012</v>
          </cell>
          <cell r="E2902">
            <v>1</v>
          </cell>
          <cell r="F2902">
            <v>1</v>
          </cell>
          <cell r="G2902" t="str">
            <v>Yes</v>
          </cell>
          <cell r="H2902">
            <v>83659.77</v>
          </cell>
          <cell r="I2902">
            <v>764.03</v>
          </cell>
          <cell r="J2902">
            <v>1.51</v>
          </cell>
          <cell r="K2902">
            <v>82894.23000000001</v>
          </cell>
          <cell r="L2902"/>
          <cell r="M2902">
            <v>82894.23000000001</v>
          </cell>
          <cell r="N2902" t="str">
            <v>FORM SUBMIT</v>
          </cell>
          <cell r="O2902">
            <v>41164</v>
          </cell>
          <cell r="P2902"/>
          <cell r="Q2902">
            <v>82895.740000000005</v>
          </cell>
        </row>
        <row r="2903">
          <cell r="C2903" t="str">
            <v>Douglas</v>
          </cell>
          <cell r="D2903">
            <v>2012</v>
          </cell>
          <cell r="E2903">
            <v>0</v>
          </cell>
          <cell r="F2903">
            <v>0</v>
          </cell>
          <cell r="G2903" t="str">
            <v>N/A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/>
          <cell r="M2903">
            <v>0</v>
          </cell>
          <cell r="N2903" t="str">
            <v>N/A</v>
          </cell>
          <cell r="O2903" t="str">
            <v/>
          </cell>
          <cell r="P2903"/>
          <cell r="Q2903">
            <v>0</v>
          </cell>
        </row>
        <row r="2904">
          <cell r="C2904" t="str">
            <v>Dover</v>
          </cell>
          <cell r="D2904">
            <v>2012</v>
          </cell>
          <cell r="E2904">
            <v>0</v>
          </cell>
          <cell r="F2904">
            <v>0</v>
          </cell>
          <cell r="G2904" t="str">
            <v>N/A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/>
          <cell r="M2904">
            <v>0</v>
          </cell>
          <cell r="N2904" t="str">
            <v>N/A</v>
          </cell>
          <cell r="O2904" t="str">
            <v/>
          </cell>
          <cell r="P2904"/>
          <cell r="Q2904">
            <v>0</v>
          </cell>
        </row>
        <row r="2905">
          <cell r="C2905" t="str">
            <v>Dracut</v>
          </cell>
          <cell r="D2905">
            <v>2012</v>
          </cell>
          <cell r="E2905">
            <v>2</v>
          </cell>
          <cell r="F2905">
            <v>2</v>
          </cell>
          <cell r="G2905" t="str">
            <v>Yes</v>
          </cell>
          <cell r="H2905">
            <v>723053.89</v>
          </cell>
          <cell r="I2905">
            <v>17167.38</v>
          </cell>
          <cell r="J2905">
            <v>0</v>
          </cell>
          <cell r="K2905">
            <v>705886.51</v>
          </cell>
          <cell r="L2905"/>
          <cell r="M2905">
            <v>705886.51</v>
          </cell>
          <cell r="N2905" t="str">
            <v>FORM SUBMIT</v>
          </cell>
          <cell r="O2905">
            <v>41157</v>
          </cell>
          <cell r="P2905"/>
          <cell r="Q2905">
            <v>705886.51</v>
          </cell>
        </row>
        <row r="2906">
          <cell r="C2906" t="str">
            <v>Dudley</v>
          </cell>
          <cell r="D2906">
            <v>2012</v>
          </cell>
          <cell r="E2906">
            <v>0</v>
          </cell>
          <cell r="F2906">
            <v>0</v>
          </cell>
          <cell r="G2906" t="str">
            <v>Yes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/>
          <cell r="M2906">
            <v>0</v>
          </cell>
          <cell r="N2906" t="str">
            <v>FORM SUBMIT</v>
          </cell>
          <cell r="O2906">
            <v>41121</v>
          </cell>
          <cell r="P2906"/>
          <cell r="Q2906">
            <v>0</v>
          </cell>
        </row>
        <row r="2907">
          <cell r="C2907" t="str">
            <v>Dunstable</v>
          </cell>
          <cell r="D2907">
            <v>2012</v>
          </cell>
          <cell r="E2907">
            <v>3</v>
          </cell>
          <cell r="F2907">
            <v>3</v>
          </cell>
          <cell r="G2907" t="str">
            <v>Yes</v>
          </cell>
          <cell r="H2907">
            <v>200921.08</v>
          </cell>
          <cell r="I2907">
            <v>1326.87</v>
          </cell>
          <cell r="J2907">
            <v>0</v>
          </cell>
          <cell r="K2907">
            <v>199594.21</v>
          </cell>
          <cell r="L2907"/>
          <cell r="M2907">
            <v>199594.21</v>
          </cell>
          <cell r="N2907" t="str">
            <v>FORM SUBMIT</v>
          </cell>
          <cell r="O2907">
            <v>41164</v>
          </cell>
          <cell r="P2907"/>
          <cell r="Q2907">
            <v>199594.21</v>
          </cell>
        </row>
        <row r="2908">
          <cell r="C2908" t="str">
            <v>Duxbury</v>
          </cell>
          <cell r="D2908">
            <v>2012</v>
          </cell>
          <cell r="E2908">
            <v>3</v>
          </cell>
          <cell r="F2908">
            <v>1</v>
          </cell>
          <cell r="G2908" t="str">
            <v>No</v>
          </cell>
          <cell r="H2908">
            <v>1307252.93</v>
          </cell>
          <cell r="I2908">
            <v>21773.51</v>
          </cell>
          <cell r="J2908">
            <v>142.08000000000001</v>
          </cell>
          <cell r="K2908">
            <v>1285337.3399999999</v>
          </cell>
          <cell r="L2908"/>
          <cell r="M2908">
            <v>1285337.3399999999</v>
          </cell>
          <cell r="N2908" t="str">
            <v>FORM SUBMIT</v>
          </cell>
          <cell r="O2908">
            <v>41159</v>
          </cell>
          <cell r="P2908"/>
          <cell r="Q2908">
            <v>1285479.42</v>
          </cell>
        </row>
        <row r="2909">
          <cell r="C2909" t="str">
            <v>East Bridgewater</v>
          </cell>
          <cell r="D2909">
            <v>2012</v>
          </cell>
          <cell r="E2909">
            <v>0</v>
          </cell>
          <cell r="F2909">
            <v>0</v>
          </cell>
          <cell r="G2909" t="str">
            <v>N/A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/>
          <cell r="M2909">
            <v>0</v>
          </cell>
          <cell r="N2909" t="str">
            <v>N/A</v>
          </cell>
          <cell r="O2909" t="str">
            <v/>
          </cell>
          <cell r="P2909"/>
          <cell r="Q2909">
            <v>0</v>
          </cell>
        </row>
        <row r="2910">
          <cell r="C2910" t="str">
            <v>East Brookfield</v>
          </cell>
          <cell r="D2910">
            <v>2012</v>
          </cell>
          <cell r="E2910">
            <v>0</v>
          </cell>
          <cell r="F2910">
            <v>0</v>
          </cell>
          <cell r="G2910" t="str">
            <v>N/A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/>
          <cell r="M2910">
            <v>0</v>
          </cell>
          <cell r="N2910" t="str">
            <v>N/A</v>
          </cell>
          <cell r="O2910" t="str">
            <v/>
          </cell>
          <cell r="P2910"/>
          <cell r="Q2910">
            <v>0</v>
          </cell>
        </row>
        <row r="2911">
          <cell r="C2911" t="str">
            <v>East Longmeadow</v>
          </cell>
          <cell r="D2911">
            <v>2012</v>
          </cell>
          <cell r="E2911">
            <v>1</v>
          </cell>
          <cell r="F2911">
            <v>1</v>
          </cell>
          <cell r="G2911" t="str">
            <v>Yes</v>
          </cell>
          <cell r="H2911">
            <v>218298.17</v>
          </cell>
          <cell r="I2911">
            <v>1226.1300000000001</v>
          </cell>
          <cell r="J2911">
            <v>109.89</v>
          </cell>
          <cell r="K2911">
            <v>216962.15</v>
          </cell>
          <cell r="L2911"/>
          <cell r="M2911">
            <v>216962.15</v>
          </cell>
          <cell r="N2911" t="str">
            <v>FORM SUBMIT</v>
          </cell>
          <cell r="O2911">
            <v>41164</v>
          </cell>
          <cell r="P2911"/>
          <cell r="Q2911">
            <v>217072.04</v>
          </cell>
        </row>
        <row r="2912">
          <cell r="C2912" t="str">
            <v>Eastham</v>
          </cell>
          <cell r="D2912">
            <v>2012</v>
          </cell>
          <cell r="E2912">
            <v>3</v>
          </cell>
          <cell r="F2912">
            <v>3</v>
          </cell>
          <cell r="G2912" t="str">
            <v>Yes</v>
          </cell>
          <cell r="H2912">
            <v>511523.38</v>
          </cell>
          <cell r="I2912">
            <v>4167.17</v>
          </cell>
          <cell r="J2912">
            <v>0</v>
          </cell>
          <cell r="K2912">
            <v>507356.21</v>
          </cell>
          <cell r="L2912"/>
          <cell r="M2912">
            <v>507356.21</v>
          </cell>
          <cell r="N2912" t="str">
            <v>FORM SUBMIT</v>
          </cell>
          <cell r="O2912">
            <v>41115</v>
          </cell>
          <cell r="P2912"/>
          <cell r="Q2912">
            <v>507356.21</v>
          </cell>
        </row>
        <row r="2913">
          <cell r="C2913" t="str">
            <v>Easthampton</v>
          </cell>
          <cell r="D2913">
            <v>2012</v>
          </cell>
          <cell r="E2913">
            <v>3</v>
          </cell>
          <cell r="F2913">
            <v>3</v>
          </cell>
          <cell r="G2913" t="str">
            <v>Yes</v>
          </cell>
          <cell r="H2913">
            <v>325258.67</v>
          </cell>
          <cell r="I2913">
            <v>1966.06</v>
          </cell>
          <cell r="J2913">
            <v>913.8</v>
          </cell>
          <cell r="K2913">
            <v>322378.81</v>
          </cell>
          <cell r="L2913"/>
          <cell r="M2913">
            <v>322378.81</v>
          </cell>
          <cell r="N2913" t="str">
            <v>FORM SUBMIT</v>
          </cell>
          <cell r="O2913">
            <v>41170</v>
          </cell>
          <cell r="P2913"/>
          <cell r="Q2913">
            <v>323292.61</v>
          </cell>
        </row>
        <row r="2914">
          <cell r="C2914" t="str">
            <v>Easton</v>
          </cell>
          <cell r="D2914">
            <v>2012</v>
          </cell>
          <cell r="E2914">
            <v>3</v>
          </cell>
          <cell r="F2914">
            <v>3</v>
          </cell>
          <cell r="G2914" t="str">
            <v>Yes</v>
          </cell>
          <cell r="H2914">
            <v>956298.77</v>
          </cell>
          <cell r="I2914">
            <v>8501.9</v>
          </cell>
          <cell r="J2914">
            <v>683.43</v>
          </cell>
          <cell r="K2914">
            <v>947113.44</v>
          </cell>
          <cell r="L2914"/>
          <cell r="M2914">
            <v>947113.44</v>
          </cell>
          <cell r="N2914" t="str">
            <v>FORM SUBMIT</v>
          </cell>
          <cell r="O2914">
            <v>41163</v>
          </cell>
          <cell r="P2914"/>
          <cell r="Q2914">
            <v>947796.87</v>
          </cell>
        </row>
        <row r="2915">
          <cell r="C2915" t="str">
            <v>Edgartown</v>
          </cell>
          <cell r="D2915">
            <v>2012</v>
          </cell>
          <cell r="E2915">
            <v>3</v>
          </cell>
          <cell r="F2915">
            <v>3</v>
          </cell>
          <cell r="G2915" t="str">
            <v>Yes</v>
          </cell>
          <cell r="H2915">
            <v>622682.77</v>
          </cell>
          <cell r="I2915">
            <v>624.01</v>
          </cell>
          <cell r="J2915">
            <v>1740.62</v>
          </cell>
          <cell r="K2915">
            <v>620318.14</v>
          </cell>
          <cell r="L2915"/>
          <cell r="M2915">
            <v>620318.14</v>
          </cell>
          <cell r="N2915" t="str">
            <v>FORM SUBMIT</v>
          </cell>
          <cell r="O2915">
            <v>41166</v>
          </cell>
          <cell r="P2915"/>
          <cell r="Q2915">
            <v>622058.76</v>
          </cell>
        </row>
        <row r="2916">
          <cell r="C2916" t="str">
            <v>Egremont</v>
          </cell>
          <cell r="D2916">
            <v>2012</v>
          </cell>
          <cell r="E2916">
            <v>0</v>
          </cell>
          <cell r="F2916">
            <v>0</v>
          </cell>
          <cell r="G2916" t="str">
            <v>N/A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/>
          <cell r="M2916">
            <v>0</v>
          </cell>
          <cell r="N2916" t="str">
            <v>N/A</v>
          </cell>
          <cell r="O2916" t="str">
            <v/>
          </cell>
          <cell r="P2916"/>
          <cell r="Q2916">
            <v>0</v>
          </cell>
        </row>
        <row r="2917">
          <cell r="C2917" t="str">
            <v>Erving</v>
          </cell>
          <cell r="D2917">
            <v>2012</v>
          </cell>
          <cell r="E2917">
            <v>0</v>
          </cell>
          <cell r="F2917">
            <v>0</v>
          </cell>
          <cell r="G2917" t="str">
            <v>N/A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/>
          <cell r="M2917">
            <v>0</v>
          </cell>
          <cell r="N2917" t="str">
            <v>N/A</v>
          </cell>
          <cell r="O2917" t="str">
            <v/>
          </cell>
          <cell r="P2917"/>
          <cell r="Q2917">
            <v>0</v>
          </cell>
        </row>
        <row r="2918">
          <cell r="C2918" t="str">
            <v>Essex</v>
          </cell>
          <cell r="D2918">
            <v>2012</v>
          </cell>
          <cell r="E2918">
            <v>0.5</v>
          </cell>
          <cell r="F2918">
            <v>0.5</v>
          </cell>
          <cell r="G2918" t="str">
            <v>Yes</v>
          </cell>
          <cell r="H2918">
            <v>42904.33</v>
          </cell>
          <cell r="I2918">
            <v>219.14</v>
          </cell>
          <cell r="J2918">
            <v>0</v>
          </cell>
          <cell r="K2918">
            <v>42685.19</v>
          </cell>
          <cell r="L2918"/>
          <cell r="M2918">
            <v>42685.19</v>
          </cell>
          <cell r="N2918" t="str">
            <v>FORM SUBMIT</v>
          </cell>
          <cell r="O2918">
            <v>41142</v>
          </cell>
          <cell r="P2918"/>
          <cell r="Q2918">
            <v>42685.19</v>
          </cell>
        </row>
        <row r="2919">
          <cell r="C2919" t="str">
            <v>Everett</v>
          </cell>
          <cell r="D2919">
            <v>2012</v>
          </cell>
          <cell r="E2919">
            <v>0</v>
          </cell>
          <cell r="F2919">
            <v>0</v>
          </cell>
          <cell r="G2919" t="str">
            <v>N/A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/>
          <cell r="M2919">
            <v>0</v>
          </cell>
          <cell r="N2919" t="str">
            <v>N/A</v>
          </cell>
          <cell r="O2919" t="str">
            <v/>
          </cell>
          <cell r="P2919"/>
          <cell r="Q2919">
            <v>0</v>
          </cell>
        </row>
        <row r="2920">
          <cell r="C2920" t="str">
            <v>Fairhaven</v>
          </cell>
          <cell r="D2920">
            <v>2012</v>
          </cell>
          <cell r="E2920">
            <v>2</v>
          </cell>
          <cell r="F2920">
            <v>2</v>
          </cell>
          <cell r="G2920" t="str">
            <v>Yes</v>
          </cell>
          <cell r="H2920">
            <v>310069.93</v>
          </cell>
          <cell r="I2920">
            <v>2495.3200000000002</v>
          </cell>
          <cell r="J2920">
            <v>859.99</v>
          </cell>
          <cell r="K2920">
            <v>306714.62</v>
          </cell>
          <cell r="L2920"/>
          <cell r="M2920">
            <v>306714.62</v>
          </cell>
          <cell r="N2920" t="str">
            <v>FORM SUBMIT</v>
          </cell>
          <cell r="O2920">
            <v>41156</v>
          </cell>
          <cell r="P2920"/>
          <cell r="Q2920">
            <v>307574.61</v>
          </cell>
        </row>
        <row r="2921">
          <cell r="C2921" t="str">
            <v>Fall River</v>
          </cell>
          <cell r="D2921">
            <v>2012</v>
          </cell>
          <cell r="E2921">
            <v>0</v>
          </cell>
          <cell r="F2921">
            <v>0</v>
          </cell>
          <cell r="G2921" t="str">
            <v>N/A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/>
          <cell r="M2921">
            <v>0</v>
          </cell>
          <cell r="N2921" t="str">
            <v>N/A</v>
          </cell>
          <cell r="O2921" t="str">
            <v/>
          </cell>
          <cell r="P2921"/>
          <cell r="Q2921">
            <v>0</v>
          </cell>
        </row>
        <row r="2922">
          <cell r="C2922" t="str">
            <v>Falmouth</v>
          </cell>
          <cell r="D2922">
            <v>2012</v>
          </cell>
          <cell r="E2922">
            <v>3</v>
          </cell>
          <cell r="F2922">
            <v>3</v>
          </cell>
          <cell r="G2922" t="str">
            <v>Yes</v>
          </cell>
          <cell r="H2922">
            <v>2428770</v>
          </cell>
          <cell r="I2922">
            <v>8799</v>
          </cell>
          <cell r="J2922">
            <v>778</v>
          </cell>
          <cell r="K2922">
            <v>2419193</v>
          </cell>
          <cell r="L2922"/>
          <cell r="M2922">
            <v>2419193</v>
          </cell>
          <cell r="N2922" t="str">
            <v>FORM SUBMIT</v>
          </cell>
          <cell r="O2922">
            <v>41128</v>
          </cell>
          <cell r="P2922"/>
          <cell r="Q2922">
            <v>2419971</v>
          </cell>
        </row>
        <row r="2923">
          <cell r="C2923" t="str">
            <v>Fitchburg</v>
          </cell>
          <cell r="D2923">
            <v>2012</v>
          </cell>
          <cell r="E2923">
            <v>0</v>
          </cell>
          <cell r="F2923">
            <v>0</v>
          </cell>
          <cell r="G2923" t="str">
            <v>N/A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/>
          <cell r="M2923">
            <v>0</v>
          </cell>
          <cell r="N2923" t="str">
            <v>N/A</v>
          </cell>
          <cell r="O2923" t="str">
            <v/>
          </cell>
          <cell r="P2923"/>
          <cell r="Q2923">
            <v>0</v>
          </cell>
        </row>
        <row r="2924">
          <cell r="C2924" t="str">
            <v>Florida</v>
          </cell>
          <cell r="D2924">
            <v>2012</v>
          </cell>
          <cell r="E2924">
            <v>0</v>
          </cell>
          <cell r="F2924">
            <v>0</v>
          </cell>
          <cell r="G2924" t="str">
            <v>N/A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/>
          <cell r="M2924">
            <v>0</v>
          </cell>
          <cell r="N2924" t="str">
            <v>N/A</v>
          </cell>
          <cell r="O2924" t="str">
            <v/>
          </cell>
          <cell r="P2924"/>
          <cell r="Q2924">
            <v>0</v>
          </cell>
        </row>
        <row r="2925">
          <cell r="C2925" t="str">
            <v>Foxborough</v>
          </cell>
          <cell r="D2925">
            <v>2012</v>
          </cell>
          <cell r="E2925">
            <v>0</v>
          </cell>
          <cell r="F2925">
            <v>0</v>
          </cell>
          <cell r="G2925" t="str">
            <v>N/A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/>
          <cell r="M2925">
            <v>0</v>
          </cell>
          <cell r="N2925" t="str">
            <v>N/A</v>
          </cell>
          <cell r="O2925" t="str">
            <v/>
          </cell>
          <cell r="P2925"/>
          <cell r="Q2925">
            <v>0</v>
          </cell>
        </row>
        <row r="2926">
          <cell r="C2926" t="str">
            <v>Framingham</v>
          </cell>
          <cell r="D2926">
            <v>2012</v>
          </cell>
          <cell r="E2926">
            <v>0</v>
          </cell>
          <cell r="F2926">
            <v>0</v>
          </cell>
          <cell r="G2926" t="str">
            <v>N/A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/>
          <cell r="M2926">
            <v>0</v>
          </cell>
          <cell r="N2926" t="str">
            <v>N/A</v>
          </cell>
          <cell r="O2926" t="str">
            <v/>
          </cell>
          <cell r="P2926"/>
          <cell r="Q2926">
            <v>0</v>
          </cell>
        </row>
        <row r="2927">
          <cell r="C2927" t="str">
            <v>Franklin</v>
          </cell>
          <cell r="D2927">
            <v>2012</v>
          </cell>
          <cell r="E2927">
            <v>0</v>
          </cell>
          <cell r="F2927">
            <v>0</v>
          </cell>
          <cell r="G2927" t="str">
            <v>N/A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/>
          <cell r="M2927">
            <v>0</v>
          </cell>
          <cell r="N2927" t="str">
            <v>N/A</v>
          </cell>
          <cell r="O2927" t="str">
            <v/>
          </cell>
          <cell r="P2927"/>
          <cell r="Q2927">
            <v>0</v>
          </cell>
        </row>
        <row r="2928">
          <cell r="C2928" t="str">
            <v>Freetown</v>
          </cell>
          <cell r="D2928">
            <v>2012</v>
          </cell>
          <cell r="E2928">
            <v>0</v>
          </cell>
          <cell r="F2928">
            <v>0</v>
          </cell>
          <cell r="G2928" t="str">
            <v>N/A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/>
          <cell r="M2928">
            <v>0</v>
          </cell>
          <cell r="N2928" t="str">
            <v>N/A</v>
          </cell>
          <cell r="O2928" t="str">
            <v/>
          </cell>
          <cell r="P2928"/>
          <cell r="Q2928">
            <v>0</v>
          </cell>
        </row>
        <row r="2929">
          <cell r="C2929" t="str">
            <v>Gardner</v>
          </cell>
          <cell r="D2929">
            <v>2012</v>
          </cell>
          <cell r="E2929">
            <v>0</v>
          </cell>
          <cell r="F2929">
            <v>0</v>
          </cell>
          <cell r="G2929" t="str">
            <v>N/A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/>
          <cell r="M2929">
            <v>0</v>
          </cell>
          <cell r="N2929" t="str">
            <v>N/A</v>
          </cell>
          <cell r="O2929" t="str">
            <v/>
          </cell>
          <cell r="P2929"/>
          <cell r="Q2929">
            <v>0</v>
          </cell>
        </row>
        <row r="2930">
          <cell r="C2930" t="str">
            <v>Aquinnah</v>
          </cell>
          <cell r="D2930">
            <v>2012</v>
          </cell>
          <cell r="E2930">
            <v>3</v>
          </cell>
          <cell r="F2930">
            <v>3</v>
          </cell>
          <cell r="G2930" t="str">
            <v>Yes</v>
          </cell>
          <cell r="H2930">
            <v>74147.58</v>
          </cell>
          <cell r="I2930">
            <v>0</v>
          </cell>
          <cell r="J2930">
            <v>0</v>
          </cell>
          <cell r="K2930">
            <v>74147.58</v>
          </cell>
          <cell r="L2930"/>
          <cell r="M2930">
            <v>74147.58</v>
          </cell>
          <cell r="N2930" t="str">
            <v>FORM SUBMIT</v>
          </cell>
          <cell r="O2930">
            <v>41171</v>
          </cell>
          <cell r="P2930"/>
          <cell r="Q2930">
            <v>74147.58</v>
          </cell>
        </row>
        <row r="2931">
          <cell r="C2931" t="str">
            <v>Georgetown</v>
          </cell>
          <cell r="D2931">
            <v>2012</v>
          </cell>
          <cell r="E2931">
            <v>3</v>
          </cell>
          <cell r="F2931">
            <v>3</v>
          </cell>
          <cell r="G2931" t="str">
            <v>Yes</v>
          </cell>
          <cell r="H2931">
            <v>330807.21000000002</v>
          </cell>
          <cell r="I2931">
            <v>1849.63</v>
          </cell>
          <cell r="J2931">
            <v>710.67</v>
          </cell>
          <cell r="K2931">
            <v>328246.91000000003</v>
          </cell>
          <cell r="L2931"/>
          <cell r="M2931">
            <v>328246.91000000003</v>
          </cell>
          <cell r="N2931" t="str">
            <v>FORM SUBMIT</v>
          </cell>
          <cell r="O2931">
            <v>41136</v>
          </cell>
          <cell r="P2931"/>
          <cell r="Q2931">
            <v>328957.58</v>
          </cell>
        </row>
        <row r="2932">
          <cell r="C2932" t="str">
            <v>Gill</v>
          </cell>
          <cell r="D2932">
            <v>2012</v>
          </cell>
          <cell r="E2932">
            <v>0</v>
          </cell>
          <cell r="F2932">
            <v>0</v>
          </cell>
          <cell r="G2932" t="str">
            <v>N/A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/>
          <cell r="M2932">
            <v>0</v>
          </cell>
          <cell r="N2932" t="str">
            <v>N/A</v>
          </cell>
          <cell r="O2932" t="str">
            <v/>
          </cell>
          <cell r="P2932"/>
          <cell r="Q2932">
            <v>0</v>
          </cell>
        </row>
        <row r="2933">
          <cell r="C2933" t="str">
            <v>Gloucester</v>
          </cell>
          <cell r="D2933">
            <v>2012</v>
          </cell>
          <cell r="E2933">
            <v>1</v>
          </cell>
          <cell r="F2933">
            <v>1</v>
          </cell>
          <cell r="G2933" t="str">
            <v>Yes</v>
          </cell>
          <cell r="H2933">
            <v>479023.98</v>
          </cell>
          <cell r="I2933">
            <v>5116.3</v>
          </cell>
          <cell r="J2933">
            <v>130.33000000000001</v>
          </cell>
          <cell r="K2933">
            <v>473777.35</v>
          </cell>
          <cell r="L2933"/>
          <cell r="M2933">
            <v>473777.35</v>
          </cell>
          <cell r="N2933" t="str">
            <v>FORM SUBMIT</v>
          </cell>
          <cell r="O2933">
            <v>41158</v>
          </cell>
          <cell r="P2933"/>
          <cell r="Q2933">
            <v>473907.68</v>
          </cell>
        </row>
        <row r="2934">
          <cell r="C2934" t="str">
            <v>Goshen</v>
          </cell>
          <cell r="D2934">
            <v>2012</v>
          </cell>
          <cell r="E2934">
            <v>3</v>
          </cell>
          <cell r="F2934">
            <v>3</v>
          </cell>
          <cell r="G2934" t="str">
            <v>Yes</v>
          </cell>
          <cell r="H2934">
            <v>56233.42</v>
          </cell>
          <cell r="I2934">
            <v>1313.53</v>
          </cell>
          <cell r="J2934">
            <v>0</v>
          </cell>
          <cell r="K2934">
            <v>54919.89</v>
          </cell>
          <cell r="L2934"/>
          <cell r="M2934">
            <v>54919.89</v>
          </cell>
          <cell r="N2934" t="str">
            <v>FORM SUBMIT</v>
          </cell>
          <cell r="O2934">
            <v>41134</v>
          </cell>
          <cell r="P2934"/>
          <cell r="Q2934">
            <v>54919.89</v>
          </cell>
        </row>
        <row r="2935">
          <cell r="C2935" t="str">
            <v>Gosnold</v>
          </cell>
          <cell r="D2935">
            <v>2012</v>
          </cell>
          <cell r="E2935">
            <v>1.5</v>
          </cell>
          <cell r="F2935">
            <v>1.5</v>
          </cell>
          <cell r="G2935" t="str">
            <v>Yes</v>
          </cell>
          <cell r="H2935">
            <v>4037.25</v>
          </cell>
          <cell r="I2935">
            <v>277.36</v>
          </cell>
          <cell r="J2935">
            <v>0</v>
          </cell>
          <cell r="K2935">
            <v>3759.89</v>
          </cell>
          <cell r="L2935"/>
          <cell r="M2935">
            <v>3759.89</v>
          </cell>
          <cell r="N2935" t="str">
            <v>FORM SUBMIT</v>
          </cell>
          <cell r="O2935">
            <v>41171</v>
          </cell>
          <cell r="P2935"/>
          <cell r="Q2935">
            <v>3759.89</v>
          </cell>
        </row>
        <row r="2936">
          <cell r="C2936" t="str">
            <v>Grafton</v>
          </cell>
          <cell r="D2936">
            <v>2012</v>
          </cell>
          <cell r="E2936">
            <v>1.5</v>
          </cell>
          <cell r="F2936">
            <v>1.5</v>
          </cell>
          <cell r="G2936" t="str">
            <v>Yes</v>
          </cell>
          <cell r="H2936">
            <v>304685.08</v>
          </cell>
          <cell r="I2936">
            <v>2197.35</v>
          </cell>
          <cell r="J2936">
            <v>20.16</v>
          </cell>
          <cell r="K2936">
            <v>302467.57000000007</v>
          </cell>
          <cell r="L2936"/>
          <cell r="M2936">
            <v>302467.57000000007</v>
          </cell>
          <cell r="N2936" t="str">
            <v>FORM SUBMIT</v>
          </cell>
          <cell r="O2936">
            <v>41156</v>
          </cell>
          <cell r="P2936"/>
          <cell r="Q2936">
            <v>302487.73000000004</v>
          </cell>
        </row>
        <row r="2937">
          <cell r="C2937" t="str">
            <v>Granby</v>
          </cell>
          <cell r="D2937">
            <v>2012</v>
          </cell>
          <cell r="E2937">
            <v>0</v>
          </cell>
          <cell r="F2937">
            <v>0</v>
          </cell>
          <cell r="G2937" t="str">
            <v>N/A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/>
          <cell r="M2937">
            <v>0</v>
          </cell>
          <cell r="N2937" t="str">
            <v>N/A</v>
          </cell>
          <cell r="O2937" t="str">
            <v/>
          </cell>
          <cell r="P2937"/>
          <cell r="Q2937">
            <v>0</v>
          </cell>
        </row>
        <row r="2938">
          <cell r="C2938" t="str">
            <v>Granville</v>
          </cell>
          <cell r="D2938">
            <v>2012</v>
          </cell>
          <cell r="E2938">
            <v>1.5</v>
          </cell>
          <cell r="F2938">
            <v>1.5</v>
          </cell>
          <cell r="G2938" t="str">
            <v>Yes</v>
          </cell>
          <cell r="H2938">
            <v>21530.36</v>
          </cell>
          <cell r="I2938">
            <v>230.53</v>
          </cell>
          <cell r="J2938">
            <v>0</v>
          </cell>
          <cell r="K2938">
            <v>21299.83</v>
          </cell>
          <cell r="L2938"/>
          <cell r="M2938">
            <v>21299.83</v>
          </cell>
          <cell r="N2938" t="str">
            <v>FORM SUBMIT</v>
          </cell>
          <cell r="O2938">
            <v>41163</v>
          </cell>
          <cell r="P2938"/>
          <cell r="Q2938">
            <v>21299.83</v>
          </cell>
        </row>
        <row r="2939">
          <cell r="C2939" t="str">
            <v>Great Barrington</v>
          </cell>
          <cell r="D2939">
            <v>2012</v>
          </cell>
          <cell r="E2939">
            <v>0</v>
          </cell>
          <cell r="F2939">
            <v>0</v>
          </cell>
          <cell r="G2939" t="str">
            <v>N/A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/>
          <cell r="M2939">
            <v>0</v>
          </cell>
          <cell r="N2939" t="str">
            <v>N/A</v>
          </cell>
          <cell r="O2939" t="str">
            <v/>
          </cell>
          <cell r="P2939"/>
          <cell r="Q2939">
            <v>0</v>
          </cell>
        </row>
        <row r="2940">
          <cell r="C2940" t="str">
            <v>Greenfield</v>
          </cell>
          <cell r="D2940">
            <v>2012</v>
          </cell>
          <cell r="E2940">
            <v>0</v>
          </cell>
          <cell r="F2940">
            <v>0</v>
          </cell>
          <cell r="G2940" t="str">
            <v>N/A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/>
          <cell r="M2940">
            <v>0</v>
          </cell>
          <cell r="N2940" t="str">
            <v>N/A</v>
          </cell>
          <cell r="O2940" t="str">
            <v/>
          </cell>
          <cell r="P2940"/>
          <cell r="Q2940">
            <v>0</v>
          </cell>
        </row>
        <row r="2941">
          <cell r="C2941" t="str">
            <v>Groton</v>
          </cell>
          <cell r="D2941">
            <v>2012</v>
          </cell>
          <cell r="E2941">
            <v>3</v>
          </cell>
          <cell r="F2941">
            <v>3</v>
          </cell>
          <cell r="G2941" t="str">
            <v>Yes</v>
          </cell>
          <cell r="H2941">
            <v>537763.31000000006</v>
          </cell>
          <cell r="I2941">
            <v>2335.85</v>
          </cell>
          <cell r="J2941">
            <v>1351.38</v>
          </cell>
          <cell r="K2941">
            <v>534076.08000000007</v>
          </cell>
          <cell r="L2941"/>
          <cell r="M2941">
            <v>534076.08000000007</v>
          </cell>
          <cell r="N2941" t="str">
            <v>FORM SUBMIT</v>
          </cell>
          <cell r="O2941">
            <v>41136</v>
          </cell>
          <cell r="P2941"/>
          <cell r="Q2941">
            <v>535427.46000000008</v>
          </cell>
        </row>
        <row r="2942">
          <cell r="C2942" t="str">
            <v>Groveland</v>
          </cell>
          <cell r="D2942">
            <v>2012</v>
          </cell>
          <cell r="E2942">
            <v>3</v>
          </cell>
          <cell r="F2942">
            <v>3</v>
          </cell>
          <cell r="G2942" t="str">
            <v>Yes</v>
          </cell>
          <cell r="H2942">
            <v>229918.93</v>
          </cell>
          <cell r="I2942">
            <v>1307.46</v>
          </cell>
          <cell r="J2942">
            <v>0</v>
          </cell>
          <cell r="K2942">
            <v>228611.47</v>
          </cell>
          <cell r="L2942"/>
          <cell r="M2942">
            <v>228611.47</v>
          </cell>
          <cell r="N2942" t="str">
            <v>FORM SUBMIT</v>
          </cell>
          <cell r="O2942">
            <v>41178</v>
          </cell>
          <cell r="P2942"/>
          <cell r="Q2942">
            <v>228611.47</v>
          </cell>
        </row>
        <row r="2943">
          <cell r="C2943" t="str">
            <v>Hadley</v>
          </cell>
          <cell r="D2943">
            <v>2012</v>
          </cell>
          <cell r="E2943">
            <v>3</v>
          </cell>
          <cell r="F2943">
            <v>3</v>
          </cell>
          <cell r="G2943" t="str">
            <v>Yes</v>
          </cell>
          <cell r="H2943">
            <v>212393.26</v>
          </cell>
          <cell r="I2943">
            <v>969.73</v>
          </cell>
          <cell r="J2943">
            <v>72.02</v>
          </cell>
          <cell r="K2943">
            <v>211351.51</v>
          </cell>
          <cell r="L2943"/>
          <cell r="M2943">
            <v>211351.51</v>
          </cell>
          <cell r="N2943" t="str">
            <v>FORM SUBMIT</v>
          </cell>
          <cell r="O2943">
            <v>41143</v>
          </cell>
          <cell r="P2943"/>
          <cell r="Q2943">
            <v>211423.53</v>
          </cell>
        </row>
        <row r="2944">
          <cell r="C2944" t="str">
            <v>Halifax</v>
          </cell>
          <cell r="D2944">
            <v>2012</v>
          </cell>
          <cell r="E2944">
            <v>0</v>
          </cell>
          <cell r="F2944">
            <v>0</v>
          </cell>
          <cell r="G2944" t="str">
            <v>N/A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/>
          <cell r="M2944">
            <v>0</v>
          </cell>
          <cell r="N2944" t="str">
            <v>N/A</v>
          </cell>
          <cell r="O2944" t="str">
            <v/>
          </cell>
          <cell r="P2944"/>
          <cell r="Q2944">
            <v>0</v>
          </cell>
        </row>
        <row r="2945">
          <cell r="C2945" t="str">
            <v>Hamilton</v>
          </cell>
          <cell r="D2945">
            <v>2012</v>
          </cell>
          <cell r="E2945">
            <v>2</v>
          </cell>
          <cell r="F2945">
            <v>2</v>
          </cell>
          <cell r="G2945" t="str">
            <v>Yes</v>
          </cell>
          <cell r="H2945">
            <v>352687.28</v>
          </cell>
          <cell r="I2945">
            <v>7103.83</v>
          </cell>
          <cell r="J2945">
            <v>15.3</v>
          </cell>
          <cell r="K2945">
            <v>345568.15</v>
          </cell>
          <cell r="L2945"/>
          <cell r="M2945">
            <v>345568.15</v>
          </cell>
          <cell r="N2945" t="str">
            <v>FORM SUBMIT</v>
          </cell>
          <cell r="O2945">
            <v>41158</v>
          </cell>
          <cell r="P2945"/>
          <cell r="Q2945">
            <v>345583.45</v>
          </cell>
        </row>
        <row r="2946">
          <cell r="C2946" t="str">
            <v>Hampden</v>
          </cell>
          <cell r="D2946">
            <v>2012</v>
          </cell>
          <cell r="E2946">
            <v>1</v>
          </cell>
          <cell r="F2946">
            <v>1</v>
          </cell>
          <cell r="G2946" t="str">
            <v>Yes</v>
          </cell>
          <cell r="H2946">
            <v>56836.51</v>
          </cell>
          <cell r="I2946">
            <v>591.46</v>
          </cell>
          <cell r="J2946">
            <v>51.54</v>
          </cell>
          <cell r="K2946">
            <v>56193.51</v>
          </cell>
          <cell r="L2946"/>
          <cell r="M2946">
            <v>56193.51</v>
          </cell>
          <cell r="N2946" t="str">
            <v>FORM SUBMIT</v>
          </cell>
          <cell r="O2946">
            <v>41201</v>
          </cell>
          <cell r="P2946"/>
          <cell r="Q2946">
            <v>56245.05</v>
          </cell>
        </row>
        <row r="2947">
          <cell r="C2947" t="str">
            <v>Hancock</v>
          </cell>
          <cell r="D2947">
            <v>2012</v>
          </cell>
          <cell r="E2947">
            <v>0</v>
          </cell>
          <cell r="F2947">
            <v>0</v>
          </cell>
          <cell r="G2947" t="str">
            <v>N/A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/>
          <cell r="M2947">
            <v>0</v>
          </cell>
          <cell r="N2947" t="str">
            <v>N/A</v>
          </cell>
          <cell r="O2947" t="str">
            <v/>
          </cell>
          <cell r="P2947"/>
          <cell r="Q2947">
            <v>0</v>
          </cell>
        </row>
        <row r="2948">
          <cell r="C2948" t="str">
            <v>Hanover</v>
          </cell>
          <cell r="D2948">
            <v>2012</v>
          </cell>
          <cell r="E2948">
            <v>3</v>
          </cell>
          <cell r="F2948">
            <v>3</v>
          </cell>
          <cell r="G2948" t="str">
            <v>Yes</v>
          </cell>
          <cell r="H2948">
            <v>795926.65</v>
          </cell>
          <cell r="I2948">
            <v>23674.54</v>
          </cell>
          <cell r="J2948">
            <v>1609.14</v>
          </cell>
          <cell r="K2948">
            <v>770642.97</v>
          </cell>
          <cell r="L2948"/>
          <cell r="M2948">
            <v>770642.97</v>
          </cell>
          <cell r="N2948" t="str">
            <v>FORM SUBMIT</v>
          </cell>
          <cell r="O2948">
            <v>41157</v>
          </cell>
          <cell r="P2948"/>
          <cell r="Q2948">
            <v>772252.11</v>
          </cell>
        </row>
        <row r="2949">
          <cell r="C2949" t="str">
            <v>Hanson</v>
          </cell>
          <cell r="D2949">
            <v>2012</v>
          </cell>
          <cell r="E2949">
            <v>1.5</v>
          </cell>
          <cell r="F2949">
            <v>1.5</v>
          </cell>
          <cell r="G2949" t="str">
            <v>Yes</v>
          </cell>
          <cell r="H2949">
            <v>151819.89000000001</v>
          </cell>
          <cell r="I2949">
            <v>3333.13</v>
          </cell>
          <cell r="J2949">
            <v>0</v>
          </cell>
          <cell r="K2949">
            <v>148486.76</v>
          </cell>
          <cell r="L2949"/>
          <cell r="M2949">
            <v>148486.76</v>
          </cell>
          <cell r="N2949" t="str">
            <v>FORM SUBMIT</v>
          </cell>
          <cell r="O2949">
            <v>41144</v>
          </cell>
          <cell r="P2949"/>
          <cell r="Q2949">
            <v>148486.76</v>
          </cell>
        </row>
        <row r="2950">
          <cell r="C2950" t="str">
            <v>Hardwick</v>
          </cell>
          <cell r="D2950">
            <v>2012</v>
          </cell>
          <cell r="E2950">
            <v>0</v>
          </cell>
          <cell r="F2950">
            <v>0</v>
          </cell>
          <cell r="G2950" t="str">
            <v>N/A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/>
          <cell r="M2950">
            <v>0</v>
          </cell>
          <cell r="N2950" t="str">
            <v>N/A</v>
          </cell>
          <cell r="O2950" t="str">
            <v/>
          </cell>
          <cell r="P2950"/>
          <cell r="Q2950">
            <v>0</v>
          </cell>
        </row>
        <row r="2951">
          <cell r="C2951" t="str">
            <v>Harvard</v>
          </cell>
          <cell r="D2951">
            <v>2012</v>
          </cell>
          <cell r="E2951">
            <v>1.1000000000000001</v>
          </cell>
          <cell r="F2951">
            <v>1.1000000000000001</v>
          </cell>
          <cell r="G2951" t="str">
            <v>Yes</v>
          </cell>
          <cell r="H2951">
            <v>185100.56</v>
          </cell>
          <cell r="I2951">
            <v>456.31</v>
          </cell>
          <cell r="J2951">
            <v>0</v>
          </cell>
          <cell r="K2951">
            <v>184644.25</v>
          </cell>
          <cell r="L2951"/>
          <cell r="M2951">
            <v>184644.25</v>
          </cell>
          <cell r="N2951" t="str">
            <v>FORM SUBMIT</v>
          </cell>
          <cell r="O2951">
            <v>41176</v>
          </cell>
          <cell r="P2951"/>
          <cell r="Q2951">
            <v>184644.25</v>
          </cell>
        </row>
        <row r="2952">
          <cell r="C2952" t="str">
            <v>Harwich</v>
          </cell>
          <cell r="D2952">
            <v>2012</v>
          </cell>
          <cell r="E2952">
            <v>3</v>
          </cell>
          <cell r="F2952">
            <v>3</v>
          </cell>
          <cell r="G2952" t="str">
            <v>Yes</v>
          </cell>
          <cell r="H2952">
            <v>1104655.6200000001</v>
          </cell>
          <cell r="I2952">
            <v>7822.9</v>
          </cell>
          <cell r="J2952">
            <v>470.01</v>
          </cell>
          <cell r="K2952">
            <v>1096362.7100000002</v>
          </cell>
          <cell r="L2952"/>
          <cell r="M2952">
            <v>1096362.7100000002</v>
          </cell>
          <cell r="N2952" t="str">
            <v>FORM SUBMIT</v>
          </cell>
          <cell r="O2952">
            <v>41163</v>
          </cell>
          <cell r="P2952"/>
          <cell r="Q2952">
            <v>1096832.7200000002</v>
          </cell>
        </row>
        <row r="2953">
          <cell r="C2953" t="str">
            <v>Hatfield</v>
          </cell>
          <cell r="D2953">
            <v>2012</v>
          </cell>
          <cell r="E2953">
            <v>3</v>
          </cell>
          <cell r="F2953">
            <v>3</v>
          </cell>
          <cell r="G2953" t="str">
            <v>Yes</v>
          </cell>
          <cell r="H2953">
            <v>117019.52</v>
          </cell>
          <cell r="I2953">
            <v>2306.96</v>
          </cell>
          <cell r="J2953">
            <v>0</v>
          </cell>
          <cell r="K2953">
            <v>114712.56</v>
          </cell>
          <cell r="L2953"/>
          <cell r="M2953">
            <v>114712.56</v>
          </cell>
          <cell r="N2953" t="str">
            <v>FORM SUBMIT</v>
          </cell>
          <cell r="O2953">
            <v>41162</v>
          </cell>
          <cell r="P2953"/>
          <cell r="Q2953">
            <v>114712.56</v>
          </cell>
        </row>
        <row r="2954">
          <cell r="C2954" t="str">
            <v>Haverhill</v>
          </cell>
          <cell r="D2954">
            <v>2012</v>
          </cell>
          <cell r="E2954">
            <v>0</v>
          </cell>
          <cell r="F2954">
            <v>0</v>
          </cell>
          <cell r="G2954" t="str">
            <v>N/A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/>
          <cell r="M2954">
            <v>0</v>
          </cell>
          <cell r="N2954" t="str">
            <v>N/A</v>
          </cell>
          <cell r="O2954" t="str">
            <v/>
          </cell>
          <cell r="P2954"/>
          <cell r="Q2954">
            <v>0</v>
          </cell>
        </row>
        <row r="2955">
          <cell r="C2955" t="str">
            <v>Hawley</v>
          </cell>
          <cell r="D2955">
            <v>2012</v>
          </cell>
          <cell r="E2955">
            <v>0</v>
          </cell>
          <cell r="F2955">
            <v>0</v>
          </cell>
          <cell r="G2955" t="str">
            <v>N/A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/>
          <cell r="M2955">
            <v>0</v>
          </cell>
          <cell r="N2955" t="str">
            <v>N/A</v>
          </cell>
          <cell r="O2955" t="str">
            <v/>
          </cell>
          <cell r="P2955"/>
          <cell r="Q2955">
            <v>0</v>
          </cell>
        </row>
        <row r="2956">
          <cell r="C2956" t="str">
            <v>Heath</v>
          </cell>
          <cell r="D2956">
            <v>2012</v>
          </cell>
          <cell r="E2956">
            <v>0</v>
          </cell>
          <cell r="F2956">
            <v>0</v>
          </cell>
          <cell r="G2956" t="str">
            <v>N/A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/>
          <cell r="M2956">
            <v>0</v>
          </cell>
          <cell r="N2956" t="str">
            <v>N/A</v>
          </cell>
          <cell r="O2956" t="str">
            <v/>
          </cell>
          <cell r="P2956"/>
          <cell r="Q2956">
            <v>0</v>
          </cell>
        </row>
        <row r="2957">
          <cell r="C2957" t="str">
            <v>Hingham</v>
          </cell>
          <cell r="D2957">
            <v>2012</v>
          </cell>
          <cell r="E2957">
            <v>1.5</v>
          </cell>
          <cell r="F2957">
            <v>1.5</v>
          </cell>
          <cell r="G2957" t="str">
            <v>Yes</v>
          </cell>
          <cell r="H2957">
            <v>810206.14</v>
          </cell>
          <cell r="I2957">
            <v>17534.98</v>
          </cell>
          <cell r="J2957">
            <v>2817.37</v>
          </cell>
          <cell r="K2957">
            <v>789853.79</v>
          </cell>
          <cell r="L2957"/>
          <cell r="M2957">
            <v>789853.79</v>
          </cell>
          <cell r="N2957" t="str">
            <v>FORM ENTERED</v>
          </cell>
          <cell r="O2957">
            <v>41339</v>
          </cell>
          <cell r="P2957"/>
          <cell r="Q2957">
            <v>792671.16</v>
          </cell>
        </row>
        <row r="2958">
          <cell r="C2958" t="str">
            <v>Hinsdale</v>
          </cell>
          <cell r="D2958">
            <v>2012</v>
          </cell>
          <cell r="E2958">
            <v>0</v>
          </cell>
          <cell r="F2958">
            <v>0</v>
          </cell>
          <cell r="G2958" t="str">
            <v>N/A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/>
          <cell r="M2958">
            <v>0</v>
          </cell>
          <cell r="N2958" t="str">
            <v>N/A</v>
          </cell>
          <cell r="O2958" t="str">
            <v/>
          </cell>
          <cell r="P2958"/>
          <cell r="Q2958">
            <v>0</v>
          </cell>
        </row>
        <row r="2959">
          <cell r="C2959" t="str">
            <v>Holbrook</v>
          </cell>
          <cell r="D2959">
            <v>2012</v>
          </cell>
          <cell r="E2959">
            <v>0</v>
          </cell>
          <cell r="F2959">
            <v>0</v>
          </cell>
          <cell r="G2959" t="str">
            <v>N/A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/>
          <cell r="M2959">
            <v>0</v>
          </cell>
          <cell r="N2959" t="str">
            <v>N/A</v>
          </cell>
          <cell r="O2959" t="str">
            <v/>
          </cell>
          <cell r="P2959"/>
          <cell r="Q2959">
            <v>0</v>
          </cell>
        </row>
        <row r="2960">
          <cell r="C2960" t="str">
            <v>Holden</v>
          </cell>
          <cell r="D2960">
            <v>2012</v>
          </cell>
          <cell r="E2960">
            <v>0</v>
          </cell>
          <cell r="F2960">
            <v>0</v>
          </cell>
          <cell r="G2960" t="str">
            <v>N/A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/>
          <cell r="M2960">
            <v>0</v>
          </cell>
          <cell r="N2960" t="str">
            <v>N/A</v>
          </cell>
          <cell r="O2960" t="str">
            <v/>
          </cell>
          <cell r="P2960"/>
          <cell r="Q2960">
            <v>0</v>
          </cell>
        </row>
        <row r="2961">
          <cell r="C2961" t="str">
            <v>Holland</v>
          </cell>
          <cell r="D2961">
            <v>2012</v>
          </cell>
          <cell r="E2961">
            <v>0</v>
          </cell>
          <cell r="F2961">
            <v>0</v>
          </cell>
          <cell r="G2961" t="str">
            <v>N/A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/>
          <cell r="M2961">
            <v>0</v>
          </cell>
          <cell r="N2961" t="str">
            <v>N/A</v>
          </cell>
          <cell r="O2961" t="str">
            <v/>
          </cell>
          <cell r="P2961"/>
          <cell r="Q2961">
            <v>0</v>
          </cell>
        </row>
        <row r="2962">
          <cell r="C2962" t="str">
            <v>Holliston</v>
          </cell>
          <cell r="D2962">
            <v>2012</v>
          </cell>
          <cell r="E2962">
            <v>1.5</v>
          </cell>
          <cell r="F2962">
            <v>1.5</v>
          </cell>
          <cell r="G2962" t="str">
            <v>Yes</v>
          </cell>
          <cell r="H2962">
            <v>397161.54</v>
          </cell>
          <cell r="I2962">
            <v>4582.22</v>
          </cell>
          <cell r="J2962">
            <v>0</v>
          </cell>
          <cell r="K2962">
            <v>392579.32</v>
          </cell>
          <cell r="L2962"/>
          <cell r="M2962">
            <v>392579.32</v>
          </cell>
          <cell r="N2962" t="str">
            <v>FORM SUBMIT</v>
          </cell>
          <cell r="O2962">
            <v>41163</v>
          </cell>
          <cell r="P2962"/>
          <cell r="Q2962">
            <v>392579.32</v>
          </cell>
        </row>
        <row r="2963">
          <cell r="C2963" t="str">
            <v>Holyoke</v>
          </cell>
          <cell r="D2963">
            <v>2012</v>
          </cell>
          <cell r="E2963">
            <v>0</v>
          </cell>
          <cell r="F2963">
            <v>0</v>
          </cell>
          <cell r="G2963" t="str">
            <v>N/A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/>
          <cell r="M2963">
            <v>0</v>
          </cell>
          <cell r="N2963" t="str">
            <v>N/A</v>
          </cell>
          <cell r="O2963" t="str">
            <v/>
          </cell>
          <cell r="P2963"/>
          <cell r="Q2963">
            <v>0</v>
          </cell>
        </row>
        <row r="2964">
          <cell r="C2964" t="str">
            <v>Hopedale</v>
          </cell>
          <cell r="D2964">
            <v>2012</v>
          </cell>
          <cell r="E2964">
            <v>0</v>
          </cell>
          <cell r="F2964">
            <v>0</v>
          </cell>
          <cell r="G2964" t="str">
            <v>N/A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/>
          <cell r="M2964">
            <v>0</v>
          </cell>
          <cell r="N2964" t="str">
            <v>N/A</v>
          </cell>
          <cell r="O2964" t="str">
            <v/>
          </cell>
          <cell r="P2964"/>
          <cell r="Q2964">
            <v>0</v>
          </cell>
        </row>
        <row r="2965">
          <cell r="C2965" t="str">
            <v>Hopkinton</v>
          </cell>
          <cell r="D2965">
            <v>2012</v>
          </cell>
          <cell r="E2965">
            <v>2</v>
          </cell>
          <cell r="F2965">
            <v>2</v>
          </cell>
          <cell r="G2965" t="str">
            <v>Yes</v>
          </cell>
          <cell r="H2965">
            <v>706464.45</v>
          </cell>
          <cell r="I2965">
            <v>9124.39</v>
          </cell>
          <cell r="J2965">
            <v>0</v>
          </cell>
          <cell r="K2965">
            <v>697340.05999999994</v>
          </cell>
          <cell r="L2965"/>
          <cell r="M2965">
            <v>697340.05999999994</v>
          </cell>
          <cell r="N2965" t="str">
            <v>FORM SUBMIT</v>
          </cell>
          <cell r="O2965">
            <v>41353</v>
          </cell>
          <cell r="P2965"/>
          <cell r="Q2965">
            <v>697340.05999999994</v>
          </cell>
        </row>
        <row r="2966">
          <cell r="C2966" t="str">
            <v>Hubbardston</v>
          </cell>
          <cell r="D2966">
            <v>2012</v>
          </cell>
          <cell r="E2966">
            <v>1.5</v>
          </cell>
          <cell r="F2966">
            <v>1.5</v>
          </cell>
          <cell r="G2966" t="str">
            <v>Yes</v>
          </cell>
          <cell r="H2966">
            <v>45888.88</v>
          </cell>
          <cell r="I2966">
            <v>514.97</v>
          </cell>
          <cell r="J2966">
            <v>0</v>
          </cell>
          <cell r="K2966">
            <v>45373.909999999996</v>
          </cell>
          <cell r="L2966"/>
          <cell r="M2966">
            <v>45373.909999999996</v>
          </cell>
          <cell r="N2966" t="str">
            <v>FORM SUBMIT</v>
          </cell>
          <cell r="O2966">
            <v>41255</v>
          </cell>
          <cell r="P2966"/>
          <cell r="Q2966">
            <v>45373.909999999996</v>
          </cell>
        </row>
        <row r="2967">
          <cell r="C2967" t="str">
            <v>Hudson</v>
          </cell>
          <cell r="D2967">
            <v>2012</v>
          </cell>
          <cell r="E2967">
            <v>1</v>
          </cell>
          <cell r="F2967">
            <v>1</v>
          </cell>
          <cell r="G2967" t="str">
            <v>Yes</v>
          </cell>
          <cell r="H2967">
            <v>377292</v>
          </cell>
          <cell r="I2967">
            <v>2537.9499999999998</v>
          </cell>
          <cell r="J2967">
            <v>64.53</v>
          </cell>
          <cell r="K2967">
            <v>374689.51999999996</v>
          </cell>
          <cell r="L2967"/>
          <cell r="M2967">
            <v>374689.51999999996</v>
          </cell>
          <cell r="N2967" t="str">
            <v>FORM SUBMIT</v>
          </cell>
          <cell r="O2967">
            <v>41151</v>
          </cell>
          <cell r="P2967"/>
          <cell r="Q2967">
            <v>374754.05</v>
          </cell>
        </row>
        <row r="2968">
          <cell r="C2968" t="str">
            <v>Hull</v>
          </cell>
          <cell r="D2968">
            <v>2012</v>
          </cell>
          <cell r="E2968">
            <v>0</v>
          </cell>
          <cell r="F2968">
            <v>0</v>
          </cell>
          <cell r="G2968" t="str">
            <v>N/A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/>
          <cell r="M2968">
            <v>0</v>
          </cell>
          <cell r="N2968" t="str">
            <v>N/A</v>
          </cell>
          <cell r="O2968" t="str">
            <v/>
          </cell>
          <cell r="P2968"/>
          <cell r="Q2968">
            <v>0</v>
          </cell>
        </row>
        <row r="2969">
          <cell r="C2969" t="str">
            <v>Huntington</v>
          </cell>
          <cell r="D2969">
            <v>2012</v>
          </cell>
          <cell r="E2969">
            <v>0</v>
          </cell>
          <cell r="F2969">
            <v>0</v>
          </cell>
          <cell r="G2969" t="str">
            <v>N/A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/>
          <cell r="M2969">
            <v>0</v>
          </cell>
          <cell r="N2969" t="str">
            <v>N/A</v>
          </cell>
          <cell r="O2969" t="str">
            <v/>
          </cell>
          <cell r="P2969"/>
          <cell r="Q2969">
            <v>0</v>
          </cell>
        </row>
        <row r="2970">
          <cell r="C2970" t="str">
            <v>Ipswich</v>
          </cell>
          <cell r="D2970">
            <v>2012</v>
          </cell>
          <cell r="E2970">
            <v>0</v>
          </cell>
          <cell r="F2970">
            <v>0</v>
          </cell>
          <cell r="G2970" t="str">
            <v>N/A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/>
          <cell r="M2970">
            <v>0</v>
          </cell>
          <cell r="N2970" t="str">
            <v>N/A</v>
          </cell>
          <cell r="O2970" t="str">
            <v/>
          </cell>
          <cell r="P2970"/>
          <cell r="Q2970">
            <v>0</v>
          </cell>
        </row>
        <row r="2971">
          <cell r="C2971" t="str">
            <v>Kingston</v>
          </cell>
          <cell r="D2971">
            <v>2012</v>
          </cell>
          <cell r="E2971">
            <v>3</v>
          </cell>
          <cell r="F2971">
            <v>1</v>
          </cell>
          <cell r="G2971" t="str">
            <v>No</v>
          </cell>
          <cell r="H2971">
            <v>553709.96</v>
          </cell>
          <cell r="I2971">
            <v>11638.12</v>
          </cell>
          <cell r="J2971">
            <v>0</v>
          </cell>
          <cell r="K2971">
            <v>542071.84</v>
          </cell>
          <cell r="L2971"/>
          <cell r="M2971">
            <v>542071.84</v>
          </cell>
          <cell r="N2971" t="str">
            <v>FORM SUBMIT</v>
          </cell>
          <cell r="O2971">
            <v>41137</v>
          </cell>
          <cell r="P2971"/>
          <cell r="Q2971">
            <v>542071.84</v>
          </cell>
        </row>
        <row r="2972">
          <cell r="C2972" t="str">
            <v>Lakeville</v>
          </cell>
          <cell r="D2972">
            <v>2012</v>
          </cell>
          <cell r="E2972">
            <v>0</v>
          </cell>
          <cell r="F2972">
            <v>0</v>
          </cell>
          <cell r="G2972" t="str">
            <v>N/A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/>
          <cell r="M2972">
            <v>0</v>
          </cell>
          <cell r="N2972" t="str">
            <v>N/A</v>
          </cell>
          <cell r="O2972" t="str">
            <v/>
          </cell>
          <cell r="P2972"/>
          <cell r="Q2972">
            <v>0</v>
          </cell>
        </row>
        <row r="2973">
          <cell r="C2973" t="str">
            <v>Lancaster</v>
          </cell>
          <cell r="D2973">
            <v>2012</v>
          </cell>
          <cell r="E2973">
            <v>0</v>
          </cell>
          <cell r="F2973">
            <v>0</v>
          </cell>
          <cell r="G2973" t="str">
            <v>N/A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/>
          <cell r="M2973">
            <v>0</v>
          </cell>
          <cell r="N2973" t="str">
            <v>N/A</v>
          </cell>
          <cell r="O2973" t="str">
            <v/>
          </cell>
          <cell r="P2973"/>
          <cell r="Q2973">
            <v>0</v>
          </cell>
        </row>
        <row r="2974">
          <cell r="C2974" t="str">
            <v>Lanesborough</v>
          </cell>
          <cell r="D2974">
            <v>2012</v>
          </cell>
          <cell r="E2974">
            <v>0</v>
          </cell>
          <cell r="F2974">
            <v>0</v>
          </cell>
          <cell r="G2974" t="str">
            <v>N/A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/>
          <cell r="M2974">
            <v>0</v>
          </cell>
          <cell r="N2974" t="str">
            <v>N/A</v>
          </cell>
          <cell r="O2974" t="str">
            <v/>
          </cell>
          <cell r="P2974"/>
          <cell r="Q2974">
            <v>0</v>
          </cell>
        </row>
        <row r="2975">
          <cell r="C2975" t="str">
            <v>Lawrence</v>
          </cell>
          <cell r="D2975">
            <v>2012</v>
          </cell>
          <cell r="E2975">
            <v>0</v>
          </cell>
          <cell r="F2975">
            <v>0</v>
          </cell>
          <cell r="G2975" t="str">
            <v>N/A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/>
          <cell r="M2975">
            <v>0</v>
          </cell>
          <cell r="N2975" t="str">
            <v>N/A</v>
          </cell>
          <cell r="O2975" t="str">
            <v/>
          </cell>
          <cell r="P2975"/>
          <cell r="Q2975">
            <v>0</v>
          </cell>
        </row>
        <row r="2976">
          <cell r="C2976" t="str">
            <v>Lee</v>
          </cell>
          <cell r="D2976">
            <v>2012</v>
          </cell>
          <cell r="E2976">
            <v>0</v>
          </cell>
          <cell r="F2976">
            <v>0</v>
          </cell>
          <cell r="G2976" t="str">
            <v>N/A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/>
          <cell r="M2976">
            <v>0</v>
          </cell>
          <cell r="N2976" t="str">
            <v>N/A</v>
          </cell>
          <cell r="O2976" t="str">
            <v/>
          </cell>
          <cell r="P2976"/>
          <cell r="Q2976">
            <v>0</v>
          </cell>
        </row>
        <row r="2977">
          <cell r="C2977" t="str">
            <v>Leicester</v>
          </cell>
          <cell r="D2977">
            <v>2012</v>
          </cell>
          <cell r="E2977">
            <v>0</v>
          </cell>
          <cell r="F2977">
            <v>0</v>
          </cell>
          <cell r="G2977" t="str">
            <v>N/A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/>
          <cell r="M2977">
            <v>0</v>
          </cell>
          <cell r="N2977" t="str">
            <v>N/A</v>
          </cell>
          <cell r="O2977" t="str">
            <v/>
          </cell>
          <cell r="P2977"/>
          <cell r="Q2977">
            <v>0</v>
          </cell>
        </row>
        <row r="2978">
          <cell r="C2978" t="str">
            <v>Lenox</v>
          </cell>
          <cell r="D2978">
            <v>2012</v>
          </cell>
          <cell r="E2978">
            <v>3</v>
          </cell>
          <cell r="F2978">
            <v>3</v>
          </cell>
          <cell r="G2978" t="str">
            <v>Yes</v>
          </cell>
          <cell r="H2978">
            <v>306463.02</v>
          </cell>
          <cell r="I2978">
            <v>21266.17</v>
          </cell>
          <cell r="J2978">
            <v>175.35</v>
          </cell>
          <cell r="K2978">
            <v>285021.50000000006</v>
          </cell>
          <cell r="L2978"/>
          <cell r="M2978">
            <v>285021.50000000006</v>
          </cell>
          <cell r="N2978" t="str">
            <v>FORM SUBMIT</v>
          </cell>
          <cell r="O2978">
            <v>41165</v>
          </cell>
          <cell r="P2978"/>
          <cell r="Q2978">
            <v>285196.85000000003</v>
          </cell>
        </row>
        <row r="2979">
          <cell r="C2979" t="str">
            <v>Leominster</v>
          </cell>
          <cell r="D2979">
            <v>2012</v>
          </cell>
          <cell r="E2979">
            <v>0</v>
          </cell>
          <cell r="F2979">
            <v>0</v>
          </cell>
          <cell r="G2979" t="str">
            <v>N/A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/>
          <cell r="M2979">
            <v>0</v>
          </cell>
          <cell r="N2979" t="str">
            <v>N/A</v>
          </cell>
          <cell r="O2979" t="str">
            <v/>
          </cell>
          <cell r="P2979"/>
          <cell r="Q2979">
            <v>0</v>
          </cell>
        </row>
        <row r="2980">
          <cell r="C2980" t="str">
            <v>Leverett</v>
          </cell>
          <cell r="D2980">
            <v>2012</v>
          </cell>
          <cell r="E2980">
            <v>3</v>
          </cell>
          <cell r="F2980">
            <v>3</v>
          </cell>
          <cell r="G2980" t="str">
            <v>Yes</v>
          </cell>
          <cell r="H2980">
            <v>84775.12</v>
          </cell>
          <cell r="I2980">
            <v>1742.89</v>
          </cell>
          <cell r="J2980">
            <v>0</v>
          </cell>
          <cell r="K2980">
            <v>83032.23</v>
          </cell>
          <cell r="L2980"/>
          <cell r="M2980">
            <v>83032.23</v>
          </cell>
          <cell r="N2980" t="str">
            <v>FORM SUBMIT</v>
          </cell>
          <cell r="O2980">
            <v>41164</v>
          </cell>
          <cell r="P2980"/>
          <cell r="Q2980">
            <v>83032.23</v>
          </cell>
        </row>
        <row r="2981">
          <cell r="C2981" t="str">
            <v>Lexington</v>
          </cell>
          <cell r="D2981">
            <v>2012</v>
          </cell>
          <cell r="E2981">
            <v>3</v>
          </cell>
          <cell r="F2981">
            <v>3</v>
          </cell>
          <cell r="G2981" t="str">
            <v>Yes</v>
          </cell>
          <cell r="H2981">
            <v>3406638.36</v>
          </cell>
          <cell r="I2981">
            <v>40297.18</v>
          </cell>
          <cell r="J2981">
            <v>21969.9</v>
          </cell>
          <cell r="K2981">
            <v>3344371.28</v>
          </cell>
          <cell r="L2981"/>
          <cell r="M2981">
            <v>3344371.28</v>
          </cell>
          <cell r="N2981" t="str">
            <v>FORM SUBMIT</v>
          </cell>
          <cell r="O2981">
            <v>41165</v>
          </cell>
          <cell r="P2981"/>
          <cell r="Q2981">
            <v>3366341.1799999997</v>
          </cell>
        </row>
        <row r="2982">
          <cell r="C2982" t="str">
            <v>Leyden</v>
          </cell>
          <cell r="D2982">
            <v>2012</v>
          </cell>
          <cell r="E2982">
            <v>0</v>
          </cell>
          <cell r="F2982">
            <v>0</v>
          </cell>
          <cell r="G2982" t="str">
            <v>N/A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/>
          <cell r="M2982">
            <v>0</v>
          </cell>
          <cell r="N2982" t="str">
            <v>N/A</v>
          </cell>
          <cell r="O2982" t="str">
            <v/>
          </cell>
          <cell r="P2982"/>
          <cell r="Q2982">
            <v>0</v>
          </cell>
        </row>
        <row r="2983">
          <cell r="C2983" t="str">
            <v>Lincoln</v>
          </cell>
          <cell r="D2983">
            <v>2012</v>
          </cell>
          <cell r="E2983">
            <v>3</v>
          </cell>
          <cell r="F2983">
            <v>3</v>
          </cell>
          <cell r="G2983" t="str">
            <v>Yes</v>
          </cell>
          <cell r="H2983">
            <v>642585.76</v>
          </cell>
          <cell r="I2983">
            <v>1758.49</v>
          </cell>
          <cell r="J2983">
            <v>0</v>
          </cell>
          <cell r="K2983">
            <v>640827.27</v>
          </cell>
          <cell r="L2983"/>
          <cell r="M2983">
            <v>640827.27</v>
          </cell>
          <cell r="N2983" t="str">
            <v>FORM SUBMIT</v>
          </cell>
          <cell r="O2983">
            <v>41162</v>
          </cell>
          <cell r="P2983"/>
          <cell r="Q2983">
            <v>640827.27</v>
          </cell>
        </row>
        <row r="2984">
          <cell r="C2984" t="str">
            <v>Littleton</v>
          </cell>
          <cell r="D2984">
            <v>2012</v>
          </cell>
          <cell r="E2984">
            <v>1</v>
          </cell>
          <cell r="F2984">
            <v>1</v>
          </cell>
          <cell r="G2984" t="str">
            <v>Yes</v>
          </cell>
          <cell r="H2984">
            <v>135647.60999999999</v>
          </cell>
          <cell r="I2984">
            <v>1552.9</v>
          </cell>
          <cell r="J2984">
            <v>0</v>
          </cell>
          <cell r="K2984">
            <v>134094.71</v>
          </cell>
          <cell r="L2984"/>
          <cell r="M2984">
            <v>134094.71</v>
          </cell>
          <cell r="N2984" t="str">
            <v>FORM SUBMIT</v>
          </cell>
          <cell r="O2984">
            <v>41165</v>
          </cell>
          <cell r="P2984"/>
          <cell r="Q2984">
            <v>134094.71</v>
          </cell>
        </row>
        <row r="2985">
          <cell r="C2985" t="str">
            <v>Longmeadow</v>
          </cell>
          <cell r="D2985">
            <v>2012</v>
          </cell>
          <cell r="E2985">
            <v>1</v>
          </cell>
          <cell r="F2985">
            <v>1</v>
          </cell>
          <cell r="G2985" t="str">
            <v>Yes</v>
          </cell>
          <cell r="H2985">
            <v>296481.27</v>
          </cell>
          <cell r="I2985">
            <v>1733.42</v>
          </cell>
          <cell r="J2985">
            <v>842.06</v>
          </cell>
          <cell r="K2985">
            <v>293905.79000000004</v>
          </cell>
          <cell r="L2985"/>
          <cell r="M2985">
            <v>293905.79000000004</v>
          </cell>
          <cell r="N2985" t="str">
            <v>FORM SUBMIT</v>
          </cell>
          <cell r="O2985">
            <v>41248</v>
          </cell>
          <cell r="P2985"/>
          <cell r="Q2985">
            <v>294747.85000000003</v>
          </cell>
        </row>
        <row r="2986">
          <cell r="C2986" t="str">
            <v>Lowell</v>
          </cell>
          <cell r="D2986">
            <v>2012</v>
          </cell>
          <cell r="E2986">
            <v>0</v>
          </cell>
          <cell r="F2986">
            <v>0</v>
          </cell>
          <cell r="G2986" t="str">
            <v>N/A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/>
          <cell r="M2986">
            <v>0</v>
          </cell>
          <cell r="N2986" t="str">
            <v>N/A</v>
          </cell>
          <cell r="O2986" t="str">
            <v/>
          </cell>
          <cell r="P2986"/>
          <cell r="Q2986">
            <v>0</v>
          </cell>
        </row>
        <row r="2987">
          <cell r="C2987" t="str">
            <v>Ludlow</v>
          </cell>
          <cell r="D2987">
            <v>2012</v>
          </cell>
          <cell r="E2987">
            <v>0</v>
          </cell>
          <cell r="F2987">
            <v>0</v>
          </cell>
          <cell r="G2987" t="str">
            <v>N/A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/>
          <cell r="M2987">
            <v>0</v>
          </cell>
          <cell r="N2987" t="str">
            <v>N/A</v>
          </cell>
          <cell r="O2987" t="str">
            <v/>
          </cell>
          <cell r="P2987"/>
          <cell r="Q2987">
            <v>0</v>
          </cell>
        </row>
        <row r="2988">
          <cell r="C2988" t="str">
            <v>Lunenburg</v>
          </cell>
          <cell r="D2988">
            <v>2012</v>
          </cell>
          <cell r="E2988">
            <v>0</v>
          </cell>
          <cell r="F2988">
            <v>0</v>
          </cell>
          <cell r="G2988" t="str">
            <v>N/A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/>
          <cell r="M2988">
            <v>0</v>
          </cell>
          <cell r="N2988" t="str">
            <v>N/A</v>
          </cell>
          <cell r="O2988" t="str">
            <v/>
          </cell>
          <cell r="P2988"/>
          <cell r="Q2988">
            <v>0</v>
          </cell>
        </row>
        <row r="2989">
          <cell r="C2989" t="str">
            <v>Lynn</v>
          </cell>
          <cell r="D2989">
            <v>2012</v>
          </cell>
          <cell r="E2989">
            <v>0</v>
          </cell>
          <cell r="F2989">
            <v>0</v>
          </cell>
          <cell r="G2989" t="str">
            <v>N/A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/>
          <cell r="M2989">
            <v>0</v>
          </cell>
          <cell r="N2989" t="str">
            <v>N/A</v>
          </cell>
          <cell r="O2989" t="str">
            <v/>
          </cell>
          <cell r="P2989"/>
          <cell r="Q2989">
            <v>0</v>
          </cell>
        </row>
        <row r="2990">
          <cell r="C2990" t="str">
            <v>Lynnfield</v>
          </cell>
          <cell r="D2990">
            <v>2012</v>
          </cell>
          <cell r="E2990">
            <v>0</v>
          </cell>
          <cell r="F2990">
            <v>0</v>
          </cell>
          <cell r="G2990" t="str">
            <v>N/A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/>
          <cell r="M2990">
            <v>0</v>
          </cell>
          <cell r="N2990" t="str">
            <v>N/A</v>
          </cell>
          <cell r="O2990" t="str">
            <v/>
          </cell>
          <cell r="P2990"/>
          <cell r="Q2990">
            <v>0</v>
          </cell>
        </row>
        <row r="2991">
          <cell r="C2991" t="str">
            <v>Malden</v>
          </cell>
          <cell r="D2991">
            <v>2012</v>
          </cell>
          <cell r="E2991">
            <v>0</v>
          </cell>
          <cell r="F2991">
            <v>0</v>
          </cell>
          <cell r="G2991" t="str">
            <v>N/A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/>
          <cell r="M2991">
            <v>0</v>
          </cell>
          <cell r="N2991" t="str">
            <v>N/A</v>
          </cell>
          <cell r="O2991" t="str">
            <v/>
          </cell>
          <cell r="P2991"/>
          <cell r="Q2991">
            <v>0</v>
          </cell>
        </row>
        <row r="2992">
          <cell r="C2992" t="str">
            <v>Manchester By The Sea</v>
          </cell>
          <cell r="D2992">
            <v>2012</v>
          </cell>
          <cell r="E2992">
            <v>1.5</v>
          </cell>
          <cell r="F2992">
            <v>1.5</v>
          </cell>
          <cell r="G2992" t="str">
            <v>Yes</v>
          </cell>
          <cell r="H2992">
            <v>278450.61</v>
          </cell>
          <cell r="I2992">
            <v>430.86</v>
          </cell>
          <cell r="J2992">
            <v>1385.41</v>
          </cell>
          <cell r="K2992">
            <v>276634.34000000003</v>
          </cell>
          <cell r="L2992"/>
          <cell r="M2992">
            <v>276634.34000000003</v>
          </cell>
          <cell r="N2992" t="str">
            <v>FORM SUBMIT</v>
          </cell>
          <cell r="O2992">
            <v>41137</v>
          </cell>
          <cell r="P2992"/>
          <cell r="Q2992">
            <v>278019.75</v>
          </cell>
        </row>
        <row r="2993">
          <cell r="C2993" t="str">
            <v>Mansfield</v>
          </cell>
          <cell r="D2993">
            <v>2012</v>
          </cell>
          <cell r="E2993">
            <v>0</v>
          </cell>
          <cell r="F2993">
            <v>0</v>
          </cell>
          <cell r="G2993" t="str">
            <v>N/A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/>
          <cell r="M2993">
            <v>0</v>
          </cell>
          <cell r="N2993" t="str">
            <v>N/A</v>
          </cell>
          <cell r="O2993" t="str">
            <v/>
          </cell>
          <cell r="P2993"/>
          <cell r="Q2993">
            <v>0</v>
          </cell>
        </row>
        <row r="2994">
          <cell r="C2994" t="str">
            <v>Marblehead</v>
          </cell>
          <cell r="D2994">
            <v>2012</v>
          </cell>
          <cell r="E2994">
            <v>0</v>
          </cell>
          <cell r="F2994">
            <v>0</v>
          </cell>
          <cell r="G2994" t="str">
            <v>N/A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/>
          <cell r="M2994">
            <v>0</v>
          </cell>
          <cell r="N2994" t="str">
            <v>N/A</v>
          </cell>
          <cell r="O2994" t="str">
            <v/>
          </cell>
          <cell r="P2994"/>
          <cell r="Q2994">
            <v>0</v>
          </cell>
        </row>
        <row r="2995">
          <cell r="C2995" t="str">
            <v>Marion</v>
          </cell>
          <cell r="D2995">
            <v>2012</v>
          </cell>
          <cell r="E2995">
            <v>2</v>
          </cell>
          <cell r="F2995">
            <v>2</v>
          </cell>
          <cell r="G2995" t="str">
            <v>Yes</v>
          </cell>
          <cell r="H2995">
            <v>245969.81</v>
          </cell>
          <cell r="I2995">
            <v>2291.4299999999998</v>
          </cell>
          <cell r="J2995">
            <v>5.99</v>
          </cell>
          <cell r="K2995">
            <v>243672.39</v>
          </cell>
          <cell r="L2995"/>
          <cell r="M2995">
            <v>243672.39</v>
          </cell>
          <cell r="N2995" t="str">
            <v>FORM SUBMIT</v>
          </cell>
          <cell r="O2995">
            <v>41159</v>
          </cell>
          <cell r="P2995"/>
          <cell r="Q2995">
            <v>243678.38</v>
          </cell>
        </row>
        <row r="2996">
          <cell r="C2996" t="str">
            <v>Marlborough</v>
          </cell>
          <cell r="D2996">
            <v>2012</v>
          </cell>
          <cell r="E2996">
            <v>0</v>
          </cell>
          <cell r="F2996">
            <v>0</v>
          </cell>
          <cell r="G2996" t="str">
            <v>N/A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/>
          <cell r="M2996">
            <v>0</v>
          </cell>
          <cell r="N2996" t="str">
            <v>N/A</v>
          </cell>
          <cell r="O2996" t="str">
            <v/>
          </cell>
          <cell r="P2996"/>
          <cell r="Q2996">
            <v>0</v>
          </cell>
        </row>
        <row r="2997">
          <cell r="C2997" t="str">
            <v>Marshfield</v>
          </cell>
          <cell r="D2997">
            <v>2012</v>
          </cell>
          <cell r="E2997">
            <v>3</v>
          </cell>
          <cell r="F2997">
            <v>3</v>
          </cell>
          <cell r="G2997" t="str">
            <v>Yes</v>
          </cell>
          <cell r="H2997">
            <v>1089330.42</v>
          </cell>
          <cell r="I2997">
            <v>34089.93</v>
          </cell>
          <cell r="J2997">
            <v>3209.22</v>
          </cell>
          <cell r="K2997">
            <v>1052031.27</v>
          </cell>
          <cell r="L2997"/>
          <cell r="M2997">
            <v>1052031.27</v>
          </cell>
          <cell r="N2997" t="str">
            <v>FORM SUBMIT</v>
          </cell>
          <cell r="O2997">
            <v>41163</v>
          </cell>
          <cell r="P2997"/>
          <cell r="Q2997">
            <v>1055240.49</v>
          </cell>
        </row>
        <row r="2998">
          <cell r="C2998" t="str">
            <v>Mashpee</v>
          </cell>
          <cell r="D2998">
            <v>2012</v>
          </cell>
          <cell r="E2998">
            <v>3</v>
          </cell>
          <cell r="F2998">
            <v>3</v>
          </cell>
          <cell r="G2998" t="str">
            <v>Yes</v>
          </cell>
          <cell r="H2998">
            <v>1123103</v>
          </cell>
          <cell r="I2998">
            <v>6955</v>
          </cell>
          <cell r="J2998">
            <v>151</v>
          </cell>
          <cell r="K2998">
            <v>1115997</v>
          </cell>
          <cell r="L2998"/>
          <cell r="M2998">
            <v>1115997</v>
          </cell>
          <cell r="N2998" t="str">
            <v>FORM SUBMIT</v>
          </cell>
          <cell r="O2998">
            <v>41121</v>
          </cell>
          <cell r="P2998"/>
          <cell r="Q2998">
            <v>1116148</v>
          </cell>
        </row>
        <row r="2999">
          <cell r="C2999" t="str">
            <v>Mattapoisett</v>
          </cell>
          <cell r="D2999">
            <v>2012</v>
          </cell>
          <cell r="E2999">
            <v>1</v>
          </cell>
          <cell r="F2999">
            <v>1</v>
          </cell>
          <cell r="G2999" t="str">
            <v>Yes</v>
          </cell>
          <cell r="H2999">
            <v>139578.81</v>
          </cell>
          <cell r="I2999">
            <v>1195.98</v>
          </cell>
          <cell r="J2999">
            <v>15.51</v>
          </cell>
          <cell r="K2999">
            <v>138367.31999999998</v>
          </cell>
          <cell r="L2999"/>
          <cell r="M2999">
            <v>138367.31999999998</v>
          </cell>
          <cell r="N2999" t="str">
            <v>FORM SUBMIT</v>
          </cell>
          <cell r="O2999">
            <v>41149</v>
          </cell>
          <cell r="P2999"/>
          <cell r="Q2999">
            <v>138382.82999999999</v>
          </cell>
        </row>
        <row r="3000">
          <cell r="C3000" t="str">
            <v>Maynard</v>
          </cell>
          <cell r="D3000">
            <v>2012</v>
          </cell>
          <cell r="E3000">
            <v>1.5</v>
          </cell>
          <cell r="F3000">
            <v>1.5</v>
          </cell>
          <cell r="G3000" t="str">
            <v>Yes</v>
          </cell>
          <cell r="H3000">
            <v>197023.4</v>
          </cell>
          <cell r="I3000">
            <v>3886.89</v>
          </cell>
          <cell r="J3000">
            <v>0</v>
          </cell>
          <cell r="K3000">
            <v>193136.50999999998</v>
          </cell>
          <cell r="L3000"/>
          <cell r="M3000">
            <v>193136.50999999998</v>
          </cell>
          <cell r="N3000" t="str">
            <v>FORM SUBMIT</v>
          </cell>
          <cell r="O3000">
            <v>41163</v>
          </cell>
          <cell r="P3000"/>
          <cell r="Q3000">
            <v>193136.50999999998</v>
          </cell>
        </row>
        <row r="3001">
          <cell r="C3001" t="str">
            <v>Medfield</v>
          </cell>
          <cell r="D3001">
            <v>2012</v>
          </cell>
          <cell r="E3001">
            <v>0</v>
          </cell>
          <cell r="F3001">
            <v>0</v>
          </cell>
          <cell r="G3001" t="str">
            <v>N/A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/>
          <cell r="M3001">
            <v>0</v>
          </cell>
          <cell r="N3001" t="str">
            <v>N/A</v>
          </cell>
          <cell r="O3001" t="str">
            <v/>
          </cell>
          <cell r="P3001"/>
          <cell r="Q3001">
            <v>0</v>
          </cell>
        </row>
        <row r="3002">
          <cell r="C3002" t="str">
            <v>Medford</v>
          </cell>
          <cell r="D3002">
            <v>2012</v>
          </cell>
          <cell r="E3002">
            <v>0</v>
          </cell>
          <cell r="F3002">
            <v>0</v>
          </cell>
          <cell r="G3002" t="str">
            <v>N/A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/>
          <cell r="M3002">
            <v>0</v>
          </cell>
          <cell r="N3002" t="str">
            <v>N/A</v>
          </cell>
          <cell r="O3002" t="str">
            <v/>
          </cell>
          <cell r="P3002"/>
          <cell r="Q3002">
            <v>0</v>
          </cell>
        </row>
        <row r="3003">
          <cell r="C3003" t="str">
            <v>Medway</v>
          </cell>
          <cell r="D3003">
            <v>2012</v>
          </cell>
          <cell r="E3003">
            <v>3</v>
          </cell>
          <cell r="F3003">
            <v>3</v>
          </cell>
          <cell r="G3003" t="str">
            <v>Yes</v>
          </cell>
          <cell r="H3003">
            <v>576500</v>
          </cell>
          <cell r="I3003">
            <v>10148</v>
          </cell>
          <cell r="J3003">
            <v>382</v>
          </cell>
          <cell r="K3003">
            <v>565970</v>
          </cell>
          <cell r="L3003"/>
          <cell r="M3003">
            <v>565970</v>
          </cell>
          <cell r="N3003" t="str">
            <v>FORM SUBMIT</v>
          </cell>
          <cell r="O3003">
            <v>41176</v>
          </cell>
          <cell r="P3003"/>
          <cell r="Q3003">
            <v>566352</v>
          </cell>
        </row>
        <row r="3004">
          <cell r="C3004" t="str">
            <v>Melrose</v>
          </cell>
          <cell r="D3004">
            <v>2012</v>
          </cell>
          <cell r="E3004">
            <v>0</v>
          </cell>
          <cell r="F3004">
            <v>0</v>
          </cell>
          <cell r="G3004" t="str">
            <v>N/A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/>
          <cell r="M3004">
            <v>0</v>
          </cell>
          <cell r="N3004" t="str">
            <v>N/A</v>
          </cell>
          <cell r="O3004" t="str">
            <v/>
          </cell>
          <cell r="P3004"/>
          <cell r="Q3004">
            <v>0</v>
          </cell>
        </row>
        <row r="3005">
          <cell r="C3005" t="str">
            <v>Mendon</v>
          </cell>
          <cell r="D3005">
            <v>2012</v>
          </cell>
          <cell r="E3005">
            <v>3</v>
          </cell>
          <cell r="F3005">
            <v>3</v>
          </cell>
          <cell r="G3005" t="str">
            <v>Yes</v>
          </cell>
          <cell r="H3005">
            <v>237225.93</v>
          </cell>
          <cell r="I3005">
            <v>1879.72</v>
          </cell>
          <cell r="J3005">
            <v>0</v>
          </cell>
          <cell r="K3005">
            <v>235346.21</v>
          </cell>
          <cell r="L3005"/>
          <cell r="M3005">
            <v>235346.21</v>
          </cell>
          <cell r="N3005" t="str">
            <v>FORM SUBMIT</v>
          </cell>
          <cell r="O3005">
            <v>41163</v>
          </cell>
          <cell r="P3005"/>
          <cell r="Q3005">
            <v>235346.21</v>
          </cell>
        </row>
        <row r="3006">
          <cell r="C3006" t="str">
            <v>Merrimac</v>
          </cell>
          <cell r="D3006">
            <v>2012</v>
          </cell>
          <cell r="E3006">
            <v>0</v>
          </cell>
          <cell r="F3006">
            <v>0</v>
          </cell>
          <cell r="G3006" t="str">
            <v>N/A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/>
          <cell r="M3006">
            <v>0</v>
          </cell>
          <cell r="N3006" t="str">
            <v>N/A</v>
          </cell>
          <cell r="O3006" t="str">
            <v/>
          </cell>
          <cell r="P3006"/>
          <cell r="Q3006">
            <v>0</v>
          </cell>
        </row>
        <row r="3007">
          <cell r="C3007" t="str">
            <v>Methuen</v>
          </cell>
          <cell r="D3007">
            <v>2012</v>
          </cell>
          <cell r="E3007">
            <v>0</v>
          </cell>
          <cell r="F3007">
            <v>0</v>
          </cell>
          <cell r="G3007" t="str">
            <v>N/A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/>
          <cell r="M3007">
            <v>0</v>
          </cell>
          <cell r="N3007" t="str">
            <v>N/A</v>
          </cell>
          <cell r="O3007" t="str">
            <v/>
          </cell>
          <cell r="P3007"/>
          <cell r="Q3007">
            <v>0</v>
          </cell>
        </row>
        <row r="3008">
          <cell r="C3008" t="str">
            <v>Middleborough</v>
          </cell>
          <cell r="D3008">
            <v>2012</v>
          </cell>
          <cell r="E3008">
            <v>1</v>
          </cell>
          <cell r="F3008">
            <v>1</v>
          </cell>
          <cell r="G3008" t="str">
            <v>Yes</v>
          </cell>
          <cell r="H3008">
            <v>207669.6</v>
          </cell>
          <cell r="I3008">
            <v>2138.21</v>
          </cell>
          <cell r="J3008">
            <v>0</v>
          </cell>
          <cell r="K3008">
            <v>205531.39</v>
          </cell>
          <cell r="L3008"/>
          <cell r="M3008">
            <v>205531.39</v>
          </cell>
          <cell r="N3008" t="str">
            <v>FORM SUBMIT</v>
          </cell>
          <cell r="O3008">
            <v>41165</v>
          </cell>
          <cell r="P3008"/>
          <cell r="Q3008">
            <v>205531.39</v>
          </cell>
        </row>
        <row r="3009">
          <cell r="C3009" t="str">
            <v>Middlefield</v>
          </cell>
          <cell r="D3009">
            <v>2012</v>
          </cell>
          <cell r="E3009">
            <v>0</v>
          </cell>
          <cell r="F3009">
            <v>0</v>
          </cell>
          <cell r="G3009" t="str">
            <v>N/A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/>
          <cell r="M3009">
            <v>0</v>
          </cell>
          <cell r="N3009" t="str">
            <v>N/A</v>
          </cell>
          <cell r="O3009" t="str">
            <v/>
          </cell>
          <cell r="P3009"/>
          <cell r="Q3009">
            <v>0</v>
          </cell>
        </row>
        <row r="3010">
          <cell r="C3010" t="str">
            <v>Middleton</v>
          </cell>
          <cell r="D3010">
            <v>2012</v>
          </cell>
          <cell r="E3010">
            <v>1</v>
          </cell>
          <cell r="F3010">
            <v>1</v>
          </cell>
          <cell r="G3010" t="str">
            <v>Yes</v>
          </cell>
          <cell r="H3010">
            <v>157409.94</v>
          </cell>
          <cell r="I3010">
            <v>2537.67</v>
          </cell>
          <cell r="J3010">
            <v>223.24</v>
          </cell>
          <cell r="K3010">
            <v>154649.03</v>
          </cell>
          <cell r="L3010"/>
          <cell r="M3010">
            <v>154649.03</v>
          </cell>
          <cell r="N3010" t="str">
            <v>FORM SUBMIT</v>
          </cell>
          <cell r="O3010">
            <v>41164</v>
          </cell>
          <cell r="P3010"/>
          <cell r="Q3010">
            <v>154872.26999999999</v>
          </cell>
        </row>
        <row r="3011">
          <cell r="C3011" t="str">
            <v>Milford</v>
          </cell>
          <cell r="D3011">
            <v>2012</v>
          </cell>
          <cell r="E3011">
            <v>0</v>
          </cell>
          <cell r="F3011">
            <v>0</v>
          </cell>
          <cell r="G3011" t="str">
            <v>N/A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/>
          <cell r="M3011">
            <v>0</v>
          </cell>
          <cell r="N3011" t="str">
            <v>N/A</v>
          </cell>
          <cell r="O3011" t="str">
            <v/>
          </cell>
          <cell r="P3011"/>
          <cell r="Q3011">
            <v>0</v>
          </cell>
        </row>
        <row r="3012">
          <cell r="C3012" t="str">
            <v>Millbury</v>
          </cell>
          <cell r="D3012">
            <v>2012</v>
          </cell>
          <cell r="E3012">
            <v>0</v>
          </cell>
          <cell r="F3012">
            <v>0</v>
          </cell>
          <cell r="G3012" t="str">
            <v>N/A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/>
          <cell r="M3012">
            <v>0</v>
          </cell>
          <cell r="N3012" t="str">
            <v>N/A</v>
          </cell>
          <cell r="O3012" t="str">
            <v/>
          </cell>
          <cell r="P3012"/>
          <cell r="Q3012">
            <v>0</v>
          </cell>
        </row>
        <row r="3013">
          <cell r="C3013" t="str">
            <v>Millis</v>
          </cell>
          <cell r="D3013">
            <v>2012</v>
          </cell>
          <cell r="E3013">
            <v>1</v>
          </cell>
          <cell r="F3013">
            <v>1</v>
          </cell>
          <cell r="G3013" t="str">
            <v>Yes</v>
          </cell>
          <cell r="H3013">
            <v>106963.96</v>
          </cell>
          <cell r="I3013">
            <v>282.95</v>
          </cell>
          <cell r="J3013">
            <v>37.479999999999997</v>
          </cell>
          <cell r="K3013">
            <v>106643.53000000001</v>
          </cell>
          <cell r="L3013"/>
          <cell r="M3013">
            <v>106643.53000000001</v>
          </cell>
          <cell r="N3013" t="str">
            <v>FORM SUBMIT</v>
          </cell>
          <cell r="O3013">
            <v>41123</v>
          </cell>
          <cell r="P3013"/>
          <cell r="Q3013">
            <v>106681.01000000001</v>
          </cell>
        </row>
        <row r="3014">
          <cell r="C3014" t="str">
            <v>Millville</v>
          </cell>
          <cell r="D3014">
            <v>2012</v>
          </cell>
          <cell r="E3014">
            <v>0</v>
          </cell>
          <cell r="F3014">
            <v>0</v>
          </cell>
          <cell r="G3014" t="str">
            <v>N/A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/>
          <cell r="M3014">
            <v>0</v>
          </cell>
          <cell r="N3014" t="str">
            <v>N/A</v>
          </cell>
          <cell r="O3014" t="str">
            <v/>
          </cell>
          <cell r="P3014"/>
          <cell r="Q3014">
            <v>0</v>
          </cell>
        </row>
        <row r="3015">
          <cell r="C3015" t="str">
            <v>Milton</v>
          </cell>
          <cell r="D3015">
            <v>2012</v>
          </cell>
          <cell r="E3015">
            <v>0</v>
          </cell>
          <cell r="F3015">
            <v>0</v>
          </cell>
          <cell r="G3015" t="str">
            <v>N/A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/>
          <cell r="M3015">
            <v>0</v>
          </cell>
          <cell r="N3015" t="str">
            <v>N/A</v>
          </cell>
          <cell r="O3015" t="str">
            <v/>
          </cell>
          <cell r="P3015"/>
          <cell r="Q3015">
            <v>0</v>
          </cell>
        </row>
        <row r="3016">
          <cell r="C3016" t="str">
            <v>Monroe</v>
          </cell>
          <cell r="D3016">
            <v>2012</v>
          </cell>
          <cell r="E3016">
            <v>0</v>
          </cell>
          <cell r="F3016">
            <v>0</v>
          </cell>
          <cell r="G3016" t="str">
            <v>N/A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/>
          <cell r="M3016">
            <v>0</v>
          </cell>
          <cell r="N3016" t="str">
            <v>N/A</v>
          </cell>
          <cell r="O3016" t="str">
            <v/>
          </cell>
          <cell r="P3016"/>
          <cell r="Q3016">
            <v>0</v>
          </cell>
        </row>
        <row r="3017">
          <cell r="C3017" t="str">
            <v>Monson</v>
          </cell>
          <cell r="D3017">
            <v>2012</v>
          </cell>
          <cell r="E3017">
            <v>3</v>
          </cell>
          <cell r="F3017">
            <v>3</v>
          </cell>
          <cell r="G3017" t="str">
            <v>Yes</v>
          </cell>
          <cell r="H3017">
            <v>168526.1</v>
          </cell>
          <cell r="I3017">
            <v>1813.01</v>
          </cell>
          <cell r="J3017">
            <v>266.58999999999997</v>
          </cell>
          <cell r="K3017">
            <v>166446.5</v>
          </cell>
          <cell r="L3017"/>
          <cell r="M3017">
            <v>166446.5</v>
          </cell>
          <cell r="N3017" t="str">
            <v>FORM SUBMIT</v>
          </cell>
          <cell r="O3017">
            <v>41159</v>
          </cell>
          <cell r="P3017"/>
          <cell r="Q3017">
            <v>166713.09</v>
          </cell>
        </row>
        <row r="3018">
          <cell r="C3018" t="str">
            <v>Montague</v>
          </cell>
          <cell r="D3018">
            <v>2012</v>
          </cell>
          <cell r="E3018">
            <v>0</v>
          </cell>
          <cell r="F3018">
            <v>0</v>
          </cell>
          <cell r="G3018" t="str">
            <v>N/A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/>
          <cell r="M3018">
            <v>0</v>
          </cell>
          <cell r="N3018" t="str">
            <v>N/A</v>
          </cell>
          <cell r="O3018" t="str">
            <v/>
          </cell>
          <cell r="P3018"/>
          <cell r="Q3018">
            <v>0</v>
          </cell>
        </row>
        <row r="3019">
          <cell r="C3019" t="str">
            <v>Monterey</v>
          </cell>
          <cell r="D3019">
            <v>2012</v>
          </cell>
          <cell r="E3019">
            <v>0</v>
          </cell>
          <cell r="F3019">
            <v>0</v>
          </cell>
          <cell r="G3019" t="str">
            <v>N/A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/>
          <cell r="M3019">
            <v>0</v>
          </cell>
          <cell r="N3019" t="str">
            <v>N/A</v>
          </cell>
          <cell r="O3019" t="str">
            <v/>
          </cell>
          <cell r="P3019"/>
          <cell r="Q3019">
            <v>0</v>
          </cell>
        </row>
        <row r="3020">
          <cell r="C3020" t="str">
            <v>Montgomery</v>
          </cell>
          <cell r="D3020">
            <v>2012</v>
          </cell>
          <cell r="E3020">
            <v>0</v>
          </cell>
          <cell r="F3020">
            <v>0</v>
          </cell>
          <cell r="G3020" t="str">
            <v>N/A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/>
          <cell r="M3020">
            <v>0</v>
          </cell>
          <cell r="N3020" t="str">
            <v>N/A</v>
          </cell>
          <cell r="O3020" t="str">
            <v/>
          </cell>
          <cell r="P3020"/>
          <cell r="Q3020">
            <v>0</v>
          </cell>
        </row>
        <row r="3021">
          <cell r="C3021" t="str">
            <v>Mount Washington</v>
          </cell>
          <cell r="D3021">
            <v>2012</v>
          </cell>
          <cell r="E3021">
            <v>0</v>
          </cell>
          <cell r="F3021">
            <v>0</v>
          </cell>
          <cell r="G3021" t="str">
            <v>N/A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/>
          <cell r="M3021">
            <v>0</v>
          </cell>
          <cell r="N3021" t="str">
            <v>N/A</v>
          </cell>
          <cell r="O3021" t="str">
            <v/>
          </cell>
          <cell r="P3021"/>
          <cell r="Q3021">
            <v>0</v>
          </cell>
        </row>
        <row r="3022">
          <cell r="C3022" t="str">
            <v>Nahant</v>
          </cell>
          <cell r="D3022">
            <v>2012</v>
          </cell>
          <cell r="E3022">
            <v>3</v>
          </cell>
          <cell r="F3022">
            <v>3</v>
          </cell>
          <cell r="G3022" t="str">
            <v>Yes</v>
          </cell>
          <cell r="H3022">
            <v>183218.97</v>
          </cell>
          <cell r="I3022">
            <v>9571.51</v>
          </cell>
          <cell r="J3022">
            <v>2111.87</v>
          </cell>
          <cell r="K3022">
            <v>171535.59</v>
          </cell>
          <cell r="L3022"/>
          <cell r="M3022">
            <v>171535.59</v>
          </cell>
          <cell r="N3022" t="str">
            <v>FORM SUBMIT</v>
          </cell>
          <cell r="O3022">
            <v>41130</v>
          </cell>
          <cell r="P3022"/>
          <cell r="Q3022">
            <v>173647.46</v>
          </cell>
        </row>
        <row r="3023">
          <cell r="C3023" t="str">
            <v>Nantucket</v>
          </cell>
          <cell r="D3023">
            <v>2012</v>
          </cell>
          <cell r="E3023">
            <v>3</v>
          </cell>
          <cell r="F3023">
            <v>3</v>
          </cell>
          <cell r="G3023" t="str">
            <v>Yes</v>
          </cell>
          <cell r="H3023">
            <v>1719029.77</v>
          </cell>
          <cell r="I3023">
            <v>9175.77</v>
          </cell>
          <cell r="J3023">
            <v>871.67</v>
          </cell>
          <cell r="K3023">
            <v>1708982.33</v>
          </cell>
          <cell r="L3023"/>
          <cell r="M3023">
            <v>1708982.33</v>
          </cell>
          <cell r="N3023" t="str">
            <v>FORM SUBMIT</v>
          </cell>
          <cell r="O3023">
            <v>41115</v>
          </cell>
          <cell r="P3023"/>
          <cell r="Q3023">
            <v>1709854</v>
          </cell>
        </row>
        <row r="3024">
          <cell r="C3024" t="str">
            <v>Natick</v>
          </cell>
          <cell r="D3024">
            <v>2012</v>
          </cell>
          <cell r="E3024">
            <v>0</v>
          </cell>
          <cell r="F3024">
            <v>0</v>
          </cell>
          <cell r="G3024" t="str">
            <v>N/A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/>
          <cell r="M3024">
            <v>0</v>
          </cell>
          <cell r="N3024" t="str">
            <v>N/A</v>
          </cell>
          <cell r="O3024" t="str">
            <v/>
          </cell>
          <cell r="P3024"/>
          <cell r="Q3024">
            <v>0</v>
          </cell>
        </row>
        <row r="3025">
          <cell r="C3025" t="str">
            <v>Needham</v>
          </cell>
          <cell r="D3025">
            <v>2012</v>
          </cell>
          <cell r="E3025">
            <v>2</v>
          </cell>
          <cell r="F3025">
            <v>2</v>
          </cell>
          <cell r="G3025" t="str">
            <v>Yes</v>
          </cell>
          <cell r="H3025">
            <v>1645726.14</v>
          </cell>
          <cell r="I3025">
            <v>15878.54</v>
          </cell>
          <cell r="J3025">
            <v>683.78</v>
          </cell>
          <cell r="K3025">
            <v>1629163.8199999998</v>
          </cell>
          <cell r="L3025"/>
          <cell r="M3025">
            <v>1629163.8199999998</v>
          </cell>
          <cell r="N3025" t="str">
            <v>FORM SUBMIT</v>
          </cell>
          <cell r="O3025">
            <v>41164</v>
          </cell>
          <cell r="P3025"/>
          <cell r="Q3025">
            <v>1629847.5999999999</v>
          </cell>
        </row>
        <row r="3026">
          <cell r="C3026" t="str">
            <v>New Ashford</v>
          </cell>
          <cell r="D3026">
            <v>2012</v>
          </cell>
          <cell r="E3026">
            <v>0</v>
          </cell>
          <cell r="F3026">
            <v>0</v>
          </cell>
          <cell r="G3026" t="str">
            <v>N/A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/>
          <cell r="M3026">
            <v>0</v>
          </cell>
          <cell r="N3026" t="str">
            <v>N/A</v>
          </cell>
          <cell r="O3026" t="str">
            <v/>
          </cell>
          <cell r="P3026"/>
          <cell r="Q3026">
            <v>0</v>
          </cell>
        </row>
        <row r="3027">
          <cell r="C3027" t="str">
            <v>New Bedford</v>
          </cell>
          <cell r="D3027">
            <v>2012</v>
          </cell>
          <cell r="E3027">
            <v>0</v>
          </cell>
          <cell r="F3027">
            <v>0</v>
          </cell>
          <cell r="G3027" t="str">
            <v>N/A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/>
          <cell r="M3027">
            <v>0</v>
          </cell>
          <cell r="N3027" t="str">
            <v>N/A</v>
          </cell>
          <cell r="O3027" t="str">
            <v/>
          </cell>
          <cell r="P3027"/>
          <cell r="Q3027">
            <v>0</v>
          </cell>
        </row>
        <row r="3028">
          <cell r="C3028" t="str">
            <v>New Braintree</v>
          </cell>
          <cell r="D3028">
            <v>2012</v>
          </cell>
          <cell r="E3028">
            <v>0</v>
          </cell>
          <cell r="F3028">
            <v>0</v>
          </cell>
          <cell r="G3028" t="str">
            <v>N/A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/>
          <cell r="M3028">
            <v>0</v>
          </cell>
          <cell r="N3028" t="str">
            <v>N/A</v>
          </cell>
          <cell r="O3028" t="str">
            <v/>
          </cell>
          <cell r="P3028"/>
          <cell r="Q3028">
            <v>0</v>
          </cell>
        </row>
        <row r="3029">
          <cell r="C3029" t="str">
            <v>New Marlborough</v>
          </cell>
          <cell r="D3029">
            <v>2012</v>
          </cell>
          <cell r="E3029">
            <v>0</v>
          </cell>
          <cell r="F3029">
            <v>0</v>
          </cell>
          <cell r="G3029" t="str">
            <v>N/A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/>
          <cell r="M3029">
            <v>0</v>
          </cell>
          <cell r="N3029" t="str">
            <v>N/A</v>
          </cell>
          <cell r="O3029" t="str">
            <v/>
          </cell>
          <cell r="P3029"/>
          <cell r="Q3029">
            <v>0</v>
          </cell>
        </row>
        <row r="3030">
          <cell r="C3030" t="str">
            <v>New Salem</v>
          </cell>
          <cell r="D3030">
            <v>2012</v>
          </cell>
          <cell r="E3030">
            <v>0</v>
          </cell>
          <cell r="F3030">
            <v>0</v>
          </cell>
          <cell r="G3030" t="str">
            <v>N/A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/>
          <cell r="M3030">
            <v>0</v>
          </cell>
          <cell r="N3030" t="str">
            <v>N/A</v>
          </cell>
          <cell r="O3030" t="str">
            <v/>
          </cell>
          <cell r="P3030"/>
          <cell r="Q3030">
            <v>0</v>
          </cell>
        </row>
        <row r="3031">
          <cell r="C3031" t="str">
            <v>Newbury</v>
          </cell>
          <cell r="D3031">
            <v>2012</v>
          </cell>
          <cell r="E3031">
            <v>0</v>
          </cell>
          <cell r="F3031">
            <v>0</v>
          </cell>
          <cell r="G3031" t="str">
            <v>N/A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/>
          <cell r="M3031">
            <v>0</v>
          </cell>
          <cell r="N3031" t="str">
            <v>N/A</v>
          </cell>
          <cell r="O3031" t="str">
            <v/>
          </cell>
          <cell r="P3031"/>
          <cell r="Q3031">
            <v>0</v>
          </cell>
        </row>
        <row r="3032">
          <cell r="C3032" t="str">
            <v>Newburyport</v>
          </cell>
          <cell r="D3032">
            <v>2012</v>
          </cell>
          <cell r="E3032">
            <v>2</v>
          </cell>
          <cell r="F3032">
            <v>2</v>
          </cell>
          <cell r="G3032" t="str">
            <v>Yes</v>
          </cell>
          <cell r="H3032">
            <v>646815.43999999994</v>
          </cell>
          <cell r="I3032">
            <v>10510.59</v>
          </cell>
          <cell r="J3032">
            <v>204.59</v>
          </cell>
          <cell r="K3032">
            <v>636100.26</v>
          </cell>
          <cell r="L3032"/>
          <cell r="M3032">
            <v>636100.26</v>
          </cell>
          <cell r="N3032" t="str">
            <v>FORM SUBMIT</v>
          </cell>
          <cell r="O3032">
            <v>41166</v>
          </cell>
          <cell r="P3032"/>
          <cell r="Q3032">
            <v>636304.85</v>
          </cell>
        </row>
        <row r="3033">
          <cell r="C3033" t="str">
            <v>Newton</v>
          </cell>
          <cell r="D3033">
            <v>2012</v>
          </cell>
          <cell r="E3033">
            <v>1</v>
          </cell>
          <cell r="F3033">
            <v>1</v>
          </cell>
          <cell r="G3033" t="str">
            <v>Yes</v>
          </cell>
          <cell r="H3033">
            <v>2439608.7599999998</v>
          </cell>
          <cell r="I3033">
            <v>2477.23</v>
          </cell>
          <cell r="J3033">
            <v>6272.85</v>
          </cell>
          <cell r="K3033">
            <v>2430858.6799999997</v>
          </cell>
          <cell r="L3033"/>
          <cell r="M3033">
            <v>2430858.6799999997</v>
          </cell>
          <cell r="N3033" t="str">
            <v>FORM SUBMIT</v>
          </cell>
          <cell r="O3033">
            <v>41101</v>
          </cell>
          <cell r="P3033"/>
          <cell r="Q3033">
            <v>2437131.5299999998</v>
          </cell>
        </row>
        <row r="3034">
          <cell r="C3034" t="str">
            <v>Norfolk</v>
          </cell>
          <cell r="D3034">
            <v>2012</v>
          </cell>
          <cell r="E3034">
            <v>3</v>
          </cell>
          <cell r="F3034">
            <v>1</v>
          </cell>
          <cell r="G3034" t="str">
            <v>No</v>
          </cell>
          <cell r="H3034">
            <v>538088.99</v>
          </cell>
          <cell r="I3034">
            <v>7996</v>
          </cell>
          <cell r="J3034">
            <v>172.45</v>
          </cell>
          <cell r="K3034">
            <v>529920.54</v>
          </cell>
          <cell r="L3034"/>
          <cell r="M3034">
            <v>529920.54</v>
          </cell>
          <cell r="N3034" t="str">
            <v>FORM SUBMIT</v>
          </cell>
          <cell r="O3034">
            <v>41116</v>
          </cell>
          <cell r="P3034"/>
          <cell r="Q3034">
            <v>530092.99</v>
          </cell>
        </row>
        <row r="3035">
          <cell r="C3035" t="str">
            <v>North Adams</v>
          </cell>
          <cell r="D3035">
            <v>2012</v>
          </cell>
          <cell r="E3035">
            <v>0</v>
          </cell>
          <cell r="F3035">
            <v>0</v>
          </cell>
          <cell r="G3035" t="str">
            <v>N/A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/>
          <cell r="M3035">
            <v>0</v>
          </cell>
          <cell r="N3035" t="str">
            <v>N/A</v>
          </cell>
          <cell r="O3035" t="str">
            <v/>
          </cell>
          <cell r="P3035"/>
          <cell r="Q3035">
            <v>0</v>
          </cell>
        </row>
        <row r="3036">
          <cell r="C3036" t="str">
            <v>North Andover</v>
          </cell>
          <cell r="D3036">
            <v>2012</v>
          </cell>
          <cell r="E3036">
            <v>3</v>
          </cell>
          <cell r="F3036">
            <v>3</v>
          </cell>
          <cell r="G3036" t="str">
            <v>Yes</v>
          </cell>
          <cell r="H3036">
            <v>1372342.08</v>
          </cell>
          <cell r="I3036">
            <v>6513.9</v>
          </cell>
          <cell r="J3036">
            <v>1779.44</v>
          </cell>
          <cell r="K3036">
            <v>1364048.7400000002</v>
          </cell>
          <cell r="L3036"/>
          <cell r="M3036">
            <v>1364048.7400000002</v>
          </cell>
          <cell r="N3036" t="str">
            <v>FORM SUBMIT</v>
          </cell>
          <cell r="O3036">
            <v>41137</v>
          </cell>
          <cell r="P3036"/>
          <cell r="Q3036">
            <v>1365828.1800000002</v>
          </cell>
        </row>
        <row r="3037">
          <cell r="C3037" t="str">
            <v>North Attleborough</v>
          </cell>
          <cell r="D3037">
            <v>2012</v>
          </cell>
          <cell r="E3037">
            <v>0</v>
          </cell>
          <cell r="F3037">
            <v>0</v>
          </cell>
          <cell r="G3037" t="str">
            <v>N/A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/>
          <cell r="M3037">
            <v>0</v>
          </cell>
          <cell r="N3037" t="str">
            <v>N/A</v>
          </cell>
          <cell r="O3037" t="str">
            <v/>
          </cell>
          <cell r="P3037"/>
          <cell r="Q3037">
            <v>0</v>
          </cell>
        </row>
        <row r="3038">
          <cell r="C3038" t="str">
            <v>North Brookfield</v>
          </cell>
          <cell r="D3038">
            <v>2012</v>
          </cell>
          <cell r="E3038">
            <v>0</v>
          </cell>
          <cell r="F3038">
            <v>0</v>
          </cell>
          <cell r="G3038" t="str">
            <v>N/A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/>
          <cell r="M3038">
            <v>0</v>
          </cell>
          <cell r="N3038" t="str">
            <v>N/A</v>
          </cell>
          <cell r="O3038" t="str">
            <v/>
          </cell>
          <cell r="P3038"/>
          <cell r="Q3038">
            <v>0</v>
          </cell>
        </row>
        <row r="3039">
          <cell r="C3039" t="str">
            <v>North Reading</v>
          </cell>
          <cell r="D3039">
            <v>2012</v>
          </cell>
          <cell r="E3039">
            <v>0</v>
          </cell>
          <cell r="F3039">
            <v>0</v>
          </cell>
          <cell r="G3039" t="str">
            <v>N/A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/>
          <cell r="M3039">
            <v>0</v>
          </cell>
          <cell r="N3039" t="str">
            <v>N/A</v>
          </cell>
          <cell r="O3039" t="str">
            <v/>
          </cell>
          <cell r="P3039"/>
          <cell r="Q3039">
            <v>0</v>
          </cell>
        </row>
        <row r="3040">
          <cell r="C3040" t="str">
            <v>Northampton</v>
          </cell>
          <cell r="D3040">
            <v>2012</v>
          </cell>
          <cell r="E3040">
            <v>3</v>
          </cell>
          <cell r="F3040">
            <v>3</v>
          </cell>
          <cell r="G3040" t="str">
            <v>Yes</v>
          </cell>
          <cell r="H3040">
            <v>909728.8</v>
          </cell>
          <cell r="I3040">
            <v>21837.64</v>
          </cell>
          <cell r="J3040">
            <v>0</v>
          </cell>
          <cell r="K3040">
            <v>887891.16</v>
          </cell>
          <cell r="L3040"/>
          <cell r="M3040">
            <v>887891.16</v>
          </cell>
          <cell r="N3040" t="str">
            <v>FORM SUBMIT</v>
          </cell>
          <cell r="O3040">
            <v>41148</v>
          </cell>
          <cell r="P3040"/>
          <cell r="Q3040">
            <v>887891.16</v>
          </cell>
        </row>
        <row r="3041">
          <cell r="C3041" t="str">
            <v>Northborough</v>
          </cell>
          <cell r="D3041">
            <v>2012</v>
          </cell>
          <cell r="E3041">
            <v>1.5</v>
          </cell>
          <cell r="F3041">
            <v>1.5</v>
          </cell>
          <cell r="G3041" t="str">
            <v>Yes</v>
          </cell>
          <cell r="H3041">
            <v>442947.97</v>
          </cell>
          <cell r="I3041">
            <v>5893.98</v>
          </cell>
          <cell r="J3041">
            <v>830.2</v>
          </cell>
          <cell r="K3041">
            <v>436223.79</v>
          </cell>
          <cell r="L3041"/>
          <cell r="M3041">
            <v>436223.79</v>
          </cell>
          <cell r="N3041" t="str">
            <v>FORM SUBMIT</v>
          </cell>
          <cell r="O3041">
            <v>41151</v>
          </cell>
          <cell r="P3041"/>
          <cell r="Q3041">
            <v>437053.99</v>
          </cell>
        </row>
        <row r="3042">
          <cell r="C3042" t="str">
            <v>Northbridge</v>
          </cell>
          <cell r="D3042">
            <v>2012</v>
          </cell>
          <cell r="E3042">
            <v>0</v>
          </cell>
          <cell r="F3042">
            <v>0</v>
          </cell>
          <cell r="G3042" t="str">
            <v>N/A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/>
          <cell r="M3042">
            <v>0</v>
          </cell>
          <cell r="N3042" t="str">
            <v>N/A</v>
          </cell>
          <cell r="O3042" t="str">
            <v/>
          </cell>
          <cell r="P3042"/>
          <cell r="Q3042">
            <v>0</v>
          </cell>
        </row>
        <row r="3043">
          <cell r="C3043" t="str">
            <v>Northfield</v>
          </cell>
          <cell r="D3043">
            <v>2012</v>
          </cell>
          <cell r="E3043">
            <v>0.5</v>
          </cell>
          <cell r="F3043">
            <v>0.5</v>
          </cell>
          <cell r="G3043" t="str">
            <v>Yes</v>
          </cell>
          <cell r="H3043">
            <v>18830.71</v>
          </cell>
          <cell r="I3043">
            <v>282.47000000000003</v>
          </cell>
          <cell r="J3043">
            <v>0</v>
          </cell>
          <cell r="K3043">
            <v>18548.239999999998</v>
          </cell>
          <cell r="L3043"/>
          <cell r="M3043">
            <v>18548.239999999998</v>
          </cell>
          <cell r="N3043" t="str">
            <v>FORM SUBMIT</v>
          </cell>
          <cell r="O3043">
            <v>41164</v>
          </cell>
          <cell r="P3043"/>
          <cell r="Q3043">
            <v>18548.239999999998</v>
          </cell>
        </row>
        <row r="3044">
          <cell r="C3044" t="str">
            <v>Norton</v>
          </cell>
          <cell r="D3044">
            <v>2012</v>
          </cell>
          <cell r="E3044">
            <v>0</v>
          </cell>
          <cell r="F3044">
            <v>0</v>
          </cell>
          <cell r="G3044" t="str">
            <v>N/A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/>
          <cell r="M3044">
            <v>0</v>
          </cell>
          <cell r="N3044" t="str">
            <v>N/A</v>
          </cell>
          <cell r="O3044" t="str">
            <v/>
          </cell>
          <cell r="P3044"/>
          <cell r="Q3044">
            <v>0</v>
          </cell>
        </row>
        <row r="3045">
          <cell r="C3045" t="str">
            <v>Norwell</v>
          </cell>
          <cell r="D3045">
            <v>2012</v>
          </cell>
          <cell r="E3045">
            <v>3</v>
          </cell>
          <cell r="F3045">
            <v>3</v>
          </cell>
          <cell r="G3045" t="str">
            <v>Yes</v>
          </cell>
          <cell r="H3045">
            <v>788313.04</v>
          </cell>
          <cell r="I3045">
            <v>1395</v>
          </cell>
          <cell r="J3045">
            <v>307.98</v>
          </cell>
          <cell r="K3045">
            <v>786610.06</v>
          </cell>
          <cell r="L3045"/>
          <cell r="M3045">
            <v>786610.06</v>
          </cell>
          <cell r="N3045" t="str">
            <v>FORM SUBMIT</v>
          </cell>
          <cell r="O3045">
            <v>41162</v>
          </cell>
          <cell r="P3045"/>
          <cell r="Q3045">
            <v>786918.04</v>
          </cell>
        </row>
        <row r="3046">
          <cell r="C3046" t="str">
            <v>Norwood</v>
          </cell>
          <cell r="D3046">
            <v>2012</v>
          </cell>
          <cell r="E3046">
            <v>0</v>
          </cell>
          <cell r="F3046">
            <v>0</v>
          </cell>
          <cell r="G3046" t="str">
            <v>N/A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/>
          <cell r="M3046">
            <v>0</v>
          </cell>
          <cell r="N3046" t="str">
            <v>N/A</v>
          </cell>
          <cell r="O3046" t="str">
            <v/>
          </cell>
          <cell r="P3046"/>
          <cell r="Q3046">
            <v>0</v>
          </cell>
        </row>
        <row r="3047">
          <cell r="C3047" t="str">
            <v>Oak Bluffs</v>
          </cell>
          <cell r="D3047">
            <v>2012</v>
          </cell>
          <cell r="E3047">
            <v>3</v>
          </cell>
          <cell r="F3047">
            <v>3</v>
          </cell>
          <cell r="G3047" t="str">
            <v>Yes</v>
          </cell>
          <cell r="H3047">
            <v>460382.59</v>
          </cell>
          <cell r="I3047">
            <v>2589.41</v>
          </cell>
          <cell r="J3047">
            <v>0</v>
          </cell>
          <cell r="K3047">
            <v>457793.18000000005</v>
          </cell>
          <cell r="L3047"/>
          <cell r="M3047">
            <v>457793.18000000005</v>
          </cell>
          <cell r="N3047" t="str">
            <v>FORM SUBMIT</v>
          </cell>
          <cell r="O3047">
            <v>41164</v>
          </cell>
          <cell r="P3047"/>
          <cell r="Q3047">
            <v>457793.18000000005</v>
          </cell>
        </row>
        <row r="3048">
          <cell r="C3048" t="str">
            <v>Oakham</v>
          </cell>
          <cell r="D3048">
            <v>2012</v>
          </cell>
          <cell r="E3048">
            <v>0</v>
          </cell>
          <cell r="F3048">
            <v>0</v>
          </cell>
          <cell r="G3048" t="str">
            <v>N/A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/>
          <cell r="M3048">
            <v>0</v>
          </cell>
          <cell r="N3048" t="str">
            <v>N/A</v>
          </cell>
          <cell r="O3048" t="str">
            <v/>
          </cell>
          <cell r="P3048"/>
          <cell r="Q3048">
            <v>0</v>
          </cell>
        </row>
        <row r="3049">
          <cell r="C3049" t="str">
            <v>Orange</v>
          </cell>
          <cell r="D3049">
            <v>2012</v>
          </cell>
          <cell r="E3049">
            <v>0</v>
          </cell>
          <cell r="F3049">
            <v>0</v>
          </cell>
          <cell r="G3049" t="str">
            <v>N/A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/>
          <cell r="M3049">
            <v>0</v>
          </cell>
          <cell r="N3049" t="str">
            <v>N/A</v>
          </cell>
          <cell r="O3049" t="str">
            <v/>
          </cell>
          <cell r="P3049"/>
          <cell r="Q3049">
            <v>0</v>
          </cell>
        </row>
        <row r="3050">
          <cell r="C3050" t="str">
            <v>Orleans</v>
          </cell>
          <cell r="D3050">
            <v>2012</v>
          </cell>
          <cell r="E3050">
            <v>3</v>
          </cell>
          <cell r="F3050">
            <v>3</v>
          </cell>
          <cell r="G3050" t="str">
            <v>Yes</v>
          </cell>
          <cell r="H3050">
            <v>630739.36</v>
          </cell>
          <cell r="I3050">
            <v>3560.43</v>
          </cell>
          <cell r="J3050">
            <v>183.29</v>
          </cell>
          <cell r="K3050">
            <v>626995.6399999999</v>
          </cell>
          <cell r="L3050"/>
          <cell r="M3050">
            <v>626995.6399999999</v>
          </cell>
          <cell r="N3050" t="str">
            <v>FORM SUBMIT</v>
          </cell>
          <cell r="O3050">
            <v>41159</v>
          </cell>
          <cell r="P3050"/>
          <cell r="Q3050">
            <v>627178.92999999993</v>
          </cell>
        </row>
        <row r="3051">
          <cell r="C3051" t="str">
            <v>Otis</v>
          </cell>
          <cell r="D3051">
            <v>2012</v>
          </cell>
          <cell r="E3051">
            <v>0</v>
          </cell>
          <cell r="F3051">
            <v>0</v>
          </cell>
          <cell r="G3051" t="str">
            <v>N/A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/>
          <cell r="M3051">
            <v>0</v>
          </cell>
          <cell r="N3051" t="str">
            <v>N/A</v>
          </cell>
          <cell r="O3051" t="str">
            <v/>
          </cell>
          <cell r="P3051"/>
          <cell r="Q3051">
            <v>0</v>
          </cell>
        </row>
        <row r="3052">
          <cell r="C3052" t="str">
            <v>Oxford</v>
          </cell>
          <cell r="D3052">
            <v>2012</v>
          </cell>
          <cell r="E3052">
            <v>0</v>
          </cell>
          <cell r="F3052">
            <v>0</v>
          </cell>
          <cell r="G3052" t="str">
            <v>N/A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/>
          <cell r="M3052">
            <v>0</v>
          </cell>
          <cell r="N3052" t="str">
            <v>N/A</v>
          </cell>
          <cell r="O3052" t="str">
            <v/>
          </cell>
          <cell r="P3052"/>
          <cell r="Q3052">
            <v>0</v>
          </cell>
        </row>
        <row r="3053">
          <cell r="C3053" t="str">
            <v>Palmer</v>
          </cell>
          <cell r="D3053">
            <v>2012</v>
          </cell>
          <cell r="E3053">
            <v>0</v>
          </cell>
          <cell r="F3053">
            <v>0</v>
          </cell>
          <cell r="G3053" t="str">
            <v>N/A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/>
          <cell r="M3053">
            <v>0</v>
          </cell>
          <cell r="N3053" t="str">
            <v>N/A</v>
          </cell>
          <cell r="O3053" t="str">
            <v/>
          </cell>
          <cell r="P3053"/>
          <cell r="Q3053">
            <v>0</v>
          </cell>
        </row>
        <row r="3054">
          <cell r="C3054" t="str">
            <v>Paxton</v>
          </cell>
          <cell r="D3054">
            <v>2012</v>
          </cell>
          <cell r="E3054">
            <v>0</v>
          </cell>
          <cell r="F3054">
            <v>0</v>
          </cell>
          <cell r="G3054" t="str">
            <v>N/A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/>
          <cell r="M3054">
            <v>0</v>
          </cell>
          <cell r="N3054" t="str">
            <v>N/A</v>
          </cell>
          <cell r="O3054" t="str">
            <v/>
          </cell>
          <cell r="P3054"/>
          <cell r="Q3054">
            <v>0</v>
          </cell>
        </row>
        <row r="3055">
          <cell r="C3055" t="str">
            <v>Peabody</v>
          </cell>
          <cell r="D3055">
            <v>2012</v>
          </cell>
          <cell r="E3055">
            <v>1</v>
          </cell>
          <cell r="F3055">
            <v>1</v>
          </cell>
          <cell r="G3055" t="str">
            <v>Yes</v>
          </cell>
          <cell r="H3055">
            <v>679858.55</v>
          </cell>
          <cell r="I3055">
            <v>5847.97</v>
          </cell>
          <cell r="J3055">
            <v>3612.71</v>
          </cell>
          <cell r="K3055">
            <v>670397.87000000011</v>
          </cell>
          <cell r="L3055"/>
          <cell r="M3055">
            <v>670397.87000000011</v>
          </cell>
          <cell r="N3055" t="str">
            <v>FORM SUBMIT</v>
          </cell>
          <cell r="O3055">
            <v>41165</v>
          </cell>
          <cell r="P3055"/>
          <cell r="Q3055">
            <v>674010.58000000007</v>
          </cell>
        </row>
        <row r="3056">
          <cell r="C3056" t="str">
            <v>Pelham</v>
          </cell>
          <cell r="D3056">
            <v>2012</v>
          </cell>
          <cell r="E3056">
            <v>3</v>
          </cell>
          <cell r="F3056">
            <v>3</v>
          </cell>
          <cell r="G3056" t="str">
            <v>Yes</v>
          </cell>
          <cell r="H3056">
            <v>63372.71</v>
          </cell>
          <cell r="I3056">
            <v>893.25</v>
          </cell>
          <cell r="J3056">
            <v>0</v>
          </cell>
          <cell r="K3056">
            <v>62479.46</v>
          </cell>
          <cell r="L3056"/>
          <cell r="M3056">
            <v>62479.46</v>
          </cell>
          <cell r="N3056" t="str">
            <v>FORM SUBMIT</v>
          </cell>
          <cell r="O3056">
            <v>41151</v>
          </cell>
          <cell r="P3056"/>
          <cell r="Q3056">
            <v>62479.46</v>
          </cell>
        </row>
        <row r="3057">
          <cell r="C3057" t="str">
            <v>Pembroke</v>
          </cell>
          <cell r="D3057">
            <v>2012</v>
          </cell>
          <cell r="E3057">
            <v>1</v>
          </cell>
          <cell r="F3057">
            <v>1</v>
          </cell>
          <cell r="G3057" t="str">
            <v>Yes</v>
          </cell>
          <cell r="H3057">
            <v>230082</v>
          </cell>
          <cell r="I3057">
            <v>4528</v>
          </cell>
          <cell r="J3057">
            <v>2</v>
          </cell>
          <cell r="K3057">
            <v>225552</v>
          </cell>
          <cell r="L3057"/>
          <cell r="M3057">
            <v>225552</v>
          </cell>
          <cell r="N3057" t="str">
            <v>FORM SUBMIT</v>
          </cell>
          <cell r="O3057">
            <v>41164</v>
          </cell>
          <cell r="P3057"/>
          <cell r="Q3057">
            <v>225554</v>
          </cell>
        </row>
        <row r="3058">
          <cell r="C3058" t="str">
            <v>Pepperell</v>
          </cell>
          <cell r="D3058">
            <v>2012</v>
          </cell>
          <cell r="E3058">
            <v>0</v>
          </cell>
          <cell r="F3058">
            <v>0</v>
          </cell>
          <cell r="G3058" t="str">
            <v>N/A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/>
          <cell r="M3058">
            <v>0</v>
          </cell>
          <cell r="N3058" t="str">
            <v>N/A</v>
          </cell>
          <cell r="O3058" t="str">
            <v/>
          </cell>
          <cell r="P3058"/>
          <cell r="Q3058">
            <v>0</v>
          </cell>
        </row>
        <row r="3059">
          <cell r="C3059" t="str">
            <v>Peru</v>
          </cell>
          <cell r="D3059">
            <v>2012</v>
          </cell>
          <cell r="E3059">
            <v>0</v>
          </cell>
          <cell r="F3059">
            <v>0</v>
          </cell>
          <cell r="G3059" t="str">
            <v>N/A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/>
          <cell r="M3059">
            <v>0</v>
          </cell>
          <cell r="N3059" t="str">
            <v>N/A</v>
          </cell>
          <cell r="O3059" t="str">
            <v/>
          </cell>
          <cell r="P3059"/>
          <cell r="Q3059">
            <v>0</v>
          </cell>
        </row>
        <row r="3060">
          <cell r="C3060" t="str">
            <v>Petersham</v>
          </cell>
          <cell r="D3060">
            <v>2012</v>
          </cell>
          <cell r="E3060">
            <v>0</v>
          </cell>
          <cell r="F3060">
            <v>0</v>
          </cell>
          <cell r="G3060" t="str">
            <v>N/A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/>
          <cell r="M3060">
            <v>0</v>
          </cell>
          <cell r="N3060" t="str">
            <v>N/A</v>
          </cell>
          <cell r="O3060" t="str">
            <v/>
          </cell>
          <cell r="P3060"/>
          <cell r="Q3060">
            <v>0</v>
          </cell>
        </row>
        <row r="3061">
          <cell r="C3061" t="str">
            <v>Phillipston</v>
          </cell>
          <cell r="D3061">
            <v>2012</v>
          </cell>
          <cell r="E3061">
            <v>3</v>
          </cell>
          <cell r="F3061">
            <v>3</v>
          </cell>
          <cell r="G3061" t="str">
            <v>Yes</v>
          </cell>
          <cell r="H3061">
            <v>38889.83</v>
          </cell>
          <cell r="I3061">
            <v>939.84</v>
          </cell>
          <cell r="J3061">
            <v>0</v>
          </cell>
          <cell r="K3061">
            <v>37949.990000000005</v>
          </cell>
          <cell r="L3061"/>
          <cell r="M3061">
            <v>37949.990000000005</v>
          </cell>
          <cell r="N3061" t="str">
            <v>FORM SUBMIT</v>
          </cell>
          <cell r="O3061">
            <v>41162</v>
          </cell>
          <cell r="P3061"/>
          <cell r="Q3061">
            <v>37949.990000000005</v>
          </cell>
        </row>
        <row r="3062">
          <cell r="C3062" t="str">
            <v>Pittsfield</v>
          </cell>
          <cell r="D3062">
            <v>2012</v>
          </cell>
          <cell r="E3062">
            <v>0</v>
          </cell>
          <cell r="F3062">
            <v>0</v>
          </cell>
          <cell r="G3062" t="str">
            <v>N/A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/>
          <cell r="M3062">
            <v>0</v>
          </cell>
          <cell r="N3062" t="str">
            <v>N/A</v>
          </cell>
          <cell r="O3062" t="str">
            <v/>
          </cell>
          <cell r="P3062"/>
          <cell r="Q3062">
            <v>0</v>
          </cell>
        </row>
        <row r="3063">
          <cell r="C3063" t="str">
            <v>Plainfield</v>
          </cell>
          <cell r="D3063">
            <v>2012</v>
          </cell>
          <cell r="E3063">
            <v>0</v>
          </cell>
          <cell r="F3063">
            <v>0</v>
          </cell>
          <cell r="G3063" t="str">
            <v>N/A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/>
          <cell r="M3063">
            <v>0</v>
          </cell>
          <cell r="N3063" t="str">
            <v>N/A</v>
          </cell>
          <cell r="O3063" t="str">
            <v/>
          </cell>
          <cell r="P3063"/>
          <cell r="Q3063">
            <v>0</v>
          </cell>
        </row>
        <row r="3064">
          <cell r="C3064" t="str">
            <v>Plainville</v>
          </cell>
          <cell r="D3064">
            <v>2012</v>
          </cell>
          <cell r="E3064">
            <v>0</v>
          </cell>
          <cell r="F3064">
            <v>0</v>
          </cell>
          <cell r="G3064" t="str">
            <v>N/A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/>
          <cell r="M3064">
            <v>0</v>
          </cell>
          <cell r="N3064" t="str">
            <v>N/A</v>
          </cell>
          <cell r="O3064" t="str">
            <v/>
          </cell>
          <cell r="P3064"/>
          <cell r="Q3064">
            <v>0</v>
          </cell>
        </row>
        <row r="3065">
          <cell r="C3065" t="str">
            <v>Plymouth</v>
          </cell>
          <cell r="D3065">
            <v>2012</v>
          </cell>
          <cell r="E3065">
            <v>1.5</v>
          </cell>
          <cell r="F3065">
            <v>1.5</v>
          </cell>
          <cell r="G3065" t="str">
            <v>Yes</v>
          </cell>
          <cell r="H3065">
            <v>1774341.84</v>
          </cell>
          <cell r="I3065">
            <v>7971.15</v>
          </cell>
          <cell r="J3065">
            <v>666.92</v>
          </cell>
          <cell r="K3065">
            <v>1765703.7700000003</v>
          </cell>
          <cell r="L3065"/>
          <cell r="M3065">
            <v>1765703.7700000003</v>
          </cell>
          <cell r="N3065" t="str">
            <v>FORM SUBMIT</v>
          </cell>
          <cell r="O3065">
            <v>41163</v>
          </cell>
          <cell r="P3065"/>
          <cell r="Q3065">
            <v>1766370.6900000002</v>
          </cell>
        </row>
        <row r="3066">
          <cell r="C3066" t="str">
            <v>Plympton</v>
          </cell>
          <cell r="D3066">
            <v>2012</v>
          </cell>
          <cell r="E3066">
            <v>1.5</v>
          </cell>
          <cell r="F3066">
            <v>1.5</v>
          </cell>
          <cell r="G3066" t="str">
            <v>Yes</v>
          </cell>
          <cell r="H3066">
            <v>59528.81</v>
          </cell>
          <cell r="I3066">
            <v>804.84</v>
          </cell>
          <cell r="J3066">
            <v>0</v>
          </cell>
          <cell r="K3066">
            <v>58723.97</v>
          </cell>
          <cell r="L3066"/>
          <cell r="M3066">
            <v>58723.97</v>
          </cell>
          <cell r="N3066" t="str">
            <v>FORM ENTERED</v>
          </cell>
          <cell r="O3066">
            <v>41219</v>
          </cell>
          <cell r="P3066"/>
          <cell r="Q3066">
            <v>58723.97</v>
          </cell>
        </row>
        <row r="3067">
          <cell r="C3067" t="str">
            <v>Princeton</v>
          </cell>
          <cell r="D3067">
            <v>2012</v>
          </cell>
          <cell r="E3067">
            <v>0</v>
          </cell>
          <cell r="F3067">
            <v>0</v>
          </cell>
          <cell r="G3067" t="str">
            <v>N/A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/>
          <cell r="M3067">
            <v>0</v>
          </cell>
          <cell r="N3067" t="str">
            <v>N/A</v>
          </cell>
          <cell r="O3067" t="str">
            <v/>
          </cell>
          <cell r="P3067"/>
          <cell r="Q3067">
            <v>0</v>
          </cell>
        </row>
        <row r="3068">
          <cell r="C3068" t="str">
            <v>Provincetown</v>
          </cell>
          <cell r="D3068">
            <v>2012</v>
          </cell>
          <cell r="E3068">
            <v>3</v>
          </cell>
          <cell r="F3068">
            <v>3</v>
          </cell>
          <cell r="G3068" t="str">
            <v>Yes</v>
          </cell>
          <cell r="H3068">
            <v>405106.63</v>
          </cell>
          <cell r="I3068">
            <v>5658.6</v>
          </cell>
          <cell r="J3068">
            <v>847.15</v>
          </cell>
          <cell r="K3068">
            <v>398600.88</v>
          </cell>
          <cell r="L3068"/>
          <cell r="M3068">
            <v>398600.88</v>
          </cell>
          <cell r="N3068" t="str">
            <v>FORM SUBMIT</v>
          </cell>
          <cell r="O3068">
            <v>41159</v>
          </cell>
          <cell r="P3068"/>
          <cell r="Q3068">
            <v>399448.03</v>
          </cell>
        </row>
        <row r="3069">
          <cell r="C3069" t="str">
            <v>Quincy</v>
          </cell>
          <cell r="D3069">
            <v>2012</v>
          </cell>
          <cell r="E3069">
            <v>1</v>
          </cell>
          <cell r="F3069">
            <v>1</v>
          </cell>
          <cell r="G3069" t="str">
            <v>Yes</v>
          </cell>
          <cell r="H3069">
            <v>1292350.57</v>
          </cell>
          <cell r="I3069">
            <v>15290.33</v>
          </cell>
          <cell r="J3069">
            <v>11143.17</v>
          </cell>
          <cell r="K3069">
            <v>1265917.07</v>
          </cell>
          <cell r="L3069"/>
          <cell r="M3069">
            <v>1265917.07</v>
          </cell>
          <cell r="N3069" t="str">
            <v>FORM SUBMIT</v>
          </cell>
          <cell r="O3069">
            <v>41165</v>
          </cell>
          <cell r="P3069"/>
          <cell r="Q3069">
            <v>1277060.24</v>
          </cell>
        </row>
        <row r="3070">
          <cell r="C3070" t="str">
            <v>Randolph</v>
          </cell>
          <cell r="D3070">
            <v>2012</v>
          </cell>
          <cell r="E3070">
            <v>2</v>
          </cell>
          <cell r="F3070">
            <v>2</v>
          </cell>
          <cell r="G3070" t="str">
            <v>Yes</v>
          </cell>
          <cell r="H3070">
            <v>651854.02</v>
          </cell>
          <cell r="I3070">
            <v>10121.450000000001</v>
          </cell>
          <cell r="J3070">
            <v>3012.75</v>
          </cell>
          <cell r="K3070">
            <v>638719.82000000007</v>
          </cell>
          <cell r="L3070"/>
          <cell r="M3070">
            <v>638719.82000000007</v>
          </cell>
          <cell r="N3070" t="str">
            <v>FORM SUBMIT</v>
          </cell>
          <cell r="O3070">
            <v>41165</v>
          </cell>
          <cell r="P3070"/>
          <cell r="Q3070">
            <v>641732.57000000007</v>
          </cell>
        </row>
        <row r="3071">
          <cell r="C3071" t="str">
            <v>Raynham</v>
          </cell>
          <cell r="D3071">
            <v>2012</v>
          </cell>
          <cell r="E3071">
            <v>0</v>
          </cell>
          <cell r="F3071">
            <v>0</v>
          </cell>
          <cell r="G3071" t="str">
            <v>N/A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/>
          <cell r="M3071">
            <v>0</v>
          </cell>
          <cell r="N3071" t="str">
            <v>N/A</v>
          </cell>
          <cell r="O3071" t="str">
            <v/>
          </cell>
          <cell r="P3071"/>
          <cell r="Q3071">
            <v>0</v>
          </cell>
        </row>
        <row r="3072">
          <cell r="C3072" t="str">
            <v>Reading</v>
          </cell>
          <cell r="D3072">
            <v>2012</v>
          </cell>
          <cell r="E3072">
            <v>0</v>
          </cell>
          <cell r="F3072">
            <v>0</v>
          </cell>
          <cell r="G3072" t="str">
            <v>N/A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/>
          <cell r="M3072">
            <v>0</v>
          </cell>
          <cell r="N3072" t="str">
            <v>N/A</v>
          </cell>
          <cell r="O3072" t="str">
            <v/>
          </cell>
          <cell r="P3072"/>
          <cell r="Q3072">
            <v>0</v>
          </cell>
        </row>
        <row r="3073">
          <cell r="C3073" t="str">
            <v>Rehoboth</v>
          </cell>
          <cell r="D3073">
            <v>2012</v>
          </cell>
          <cell r="E3073">
            <v>1</v>
          </cell>
          <cell r="F3073">
            <v>1</v>
          </cell>
          <cell r="G3073" t="str">
            <v>Yes</v>
          </cell>
          <cell r="H3073">
            <v>172259.84</v>
          </cell>
          <cell r="I3073">
            <v>3018.1</v>
          </cell>
          <cell r="J3073">
            <v>67.34</v>
          </cell>
          <cell r="K3073">
            <v>169174.39999999999</v>
          </cell>
          <cell r="L3073"/>
          <cell r="M3073">
            <v>169174.39999999999</v>
          </cell>
          <cell r="N3073" t="str">
            <v>FORM SUBMIT</v>
          </cell>
          <cell r="O3073">
            <v>41163</v>
          </cell>
          <cell r="P3073"/>
          <cell r="Q3073">
            <v>169241.74</v>
          </cell>
        </row>
        <row r="3074">
          <cell r="C3074" t="str">
            <v>Revere</v>
          </cell>
          <cell r="D3074">
            <v>2012</v>
          </cell>
          <cell r="E3074">
            <v>0</v>
          </cell>
          <cell r="F3074">
            <v>0</v>
          </cell>
          <cell r="G3074" t="str">
            <v>N/A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/>
          <cell r="M3074">
            <v>0</v>
          </cell>
          <cell r="N3074" t="str">
            <v>N/A</v>
          </cell>
          <cell r="O3074" t="str">
            <v/>
          </cell>
          <cell r="P3074"/>
          <cell r="Q3074">
            <v>0</v>
          </cell>
        </row>
        <row r="3075">
          <cell r="C3075" t="str">
            <v>Richmond</v>
          </cell>
          <cell r="D3075">
            <v>2012</v>
          </cell>
          <cell r="E3075">
            <v>0</v>
          </cell>
          <cell r="F3075">
            <v>0</v>
          </cell>
          <cell r="G3075" t="str">
            <v>N/A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/>
          <cell r="M3075">
            <v>0</v>
          </cell>
          <cell r="N3075" t="str">
            <v>N/A</v>
          </cell>
          <cell r="O3075" t="str">
            <v/>
          </cell>
          <cell r="P3075"/>
          <cell r="Q3075">
            <v>0</v>
          </cell>
        </row>
        <row r="3076">
          <cell r="C3076" t="str">
            <v>Rochester</v>
          </cell>
          <cell r="D3076">
            <v>2012</v>
          </cell>
          <cell r="E3076">
            <v>0</v>
          </cell>
          <cell r="F3076">
            <v>0</v>
          </cell>
          <cell r="G3076" t="str">
            <v>N/A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/>
          <cell r="M3076">
            <v>0</v>
          </cell>
          <cell r="N3076" t="str">
            <v>N/A</v>
          </cell>
          <cell r="O3076" t="str">
            <v/>
          </cell>
          <cell r="P3076"/>
          <cell r="Q3076">
            <v>0</v>
          </cell>
        </row>
        <row r="3077">
          <cell r="C3077" t="str">
            <v>Rockland</v>
          </cell>
          <cell r="D3077">
            <v>2012</v>
          </cell>
          <cell r="E3077">
            <v>0</v>
          </cell>
          <cell r="F3077">
            <v>0</v>
          </cell>
          <cell r="G3077" t="str">
            <v>N/A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/>
          <cell r="M3077">
            <v>0</v>
          </cell>
          <cell r="N3077" t="str">
            <v>N/A</v>
          </cell>
          <cell r="O3077" t="str">
            <v/>
          </cell>
          <cell r="P3077"/>
          <cell r="Q3077">
            <v>0</v>
          </cell>
        </row>
        <row r="3078">
          <cell r="C3078" t="str">
            <v>Rockport</v>
          </cell>
          <cell r="D3078">
            <v>2012</v>
          </cell>
          <cell r="E3078">
            <v>3</v>
          </cell>
          <cell r="F3078">
            <v>3</v>
          </cell>
          <cell r="G3078" t="str">
            <v>Yes</v>
          </cell>
          <cell r="H3078">
            <v>427029.29</v>
          </cell>
          <cell r="I3078">
            <v>6494.05</v>
          </cell>
          <cell r="J3078">
            <v>260.98</v>
          </cell>
          <cell r="K3078">
            <v>420274.26</v>
          </cell>
          <cell r="L3078"/>
          <cell r="M3078">
            <v>420274.26</v>
          </cell>
          <cell r="N3078" t="str">
            <v>FORM SUBMIT</v>
          </cell>
          <cell r="O3078">
            <v>41163</v>
          </cell>
          <cell r="P3078"/>
          <cell r="Q3078">
            <v>420535.24</v>
          </cell>
        </row>
        <row r="3079">
          <cell r="C3079" t="str">
            <v>Rowe</v>
          </cell>
          <cell r="D3079">
            <v>2012</v>
          </cell>
          <cell r="E3079">
            <v>0</v>
          </cell>
          <cell r="F3079">
            <v>0</v>
          </cell>
          <cell r="G3079" t="str">
            <v>N/A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/>
          <cell r="M3079">
            <v>0</v>
          </cell>
          <cell r="N3079" t="str">
            <v>N/A</v>
          </cell>
          <cell r="O3079" t="str">
            <v/>
          </cell>
          <cell r="P3079"/>
          <cell r="Q3079">
            <v>0</v>
          </cell>
        </row>
        <row r="3080">
          <cell r="C3080" t="str">
            <v>Rowley</v>
          </cell>
          <cell r="D3080">
            <v>2012</v>
          </cell>
          <cell r="E3080">
            <v>3</v>
          </cell>
          <cell r="F3080">
            <v>3</v>
          </cell>
          <cell r="G3080" t="str">
            <v>Yes</v>
          </cell>
          <cell r="H3080">
            <v>343501.5</v>
          </cell>
          <cell r="I3080">
            <v>6949.2</v>
          </cell>
          <cell r="J3080">
            <v>86.81</v>
          </cell>
          <cell r="K3080">
            <v>336465.49</v>
          </cell>
          <cell r="L3080"/>
          <cell r="M3080">
            <v>336465.49</v>
          </cell>
          <cell r="N3080" t="str">
            <v>FORM SUBMIT</v>
          </cell>
          <cell r="O3080">
            <v>41135</v>
          </cell>
          <cell r="P3080"/>
          <cell r="Q3080">
            <v>336552.3</v>
          </cell>
        </row>
        <row r="3081">
          <cell r="C3081" t="str">
            <v>Royalston</v>
          </cell>
          <cell r="D3081">
            <v>2012</v>
          </cell>
          <cell r="E3081">
            <v>3</v>
          </cell>
          <cell r="F3081">
            <v>3</v>
          </cell>
          <cell r="G3081" t="str">
            <v>Yes</v>
          </cell>
          <cell r="H3081">
            <v>19091.75</v>
          </cell>
          <cell r="I3081">
            <v>219.91</v>
          </cell>
          <cell r="J3081">
            <v>0</v>
          </cell>
          <cell r="K3081">
            <v>18871.84</v>
          </cell>
          <cell r="L3081"/>
          <cell r="M3081">
            <v>18871.84</v>
          </cell>
          <cell r="N3081" t="str">
            <v>FORM SUBMIT</v>
          </cell>
          <cell r="O3081">
            <v>41168</v>
          </cell>
          <cell r="P3081"/>
          <cell r="Q3081">
            <v>18871.84</v>
          </cell>
        </row>
        <row r="3082">
          <cell r="C3082" t="str">
            <v>Russell</v>
          </cell>
          <cell r="D3082">
            <v>2012</v>
          </cell>
          <cell r="E3082">
            <v>0</v>
          </cell>
          <cell r="F3082">
            <v>0</v>
          </cell>
          <cell r="G3082" t="str">
            <v>N/A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/>
          <cell r="M3082">
            <v>0</v>
          </cell>
          <cell r="N3082" t="str">
            <v>N/A</v>
          </cell>
          <cell r="O3082" t="str">
            <v/>
          </cell>
          <cell r="P3082"/>
          <cell r="Q3082">
            <v>0</v>
          </cell>
        </row>
        <row r="3083">
          <cell r="C3083" t="str">
            <v>Rutland</v>
          </cell>
          <cell r="D3083">
            <v>2012</v>
          </cell>
          <cell r="E3083">
            <v>0</v>
          </cell>
          <cell r="F3083">
            <v>0</v>
          </cell>
          <cell r="G3083" t="str">
            <v>N/A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/>
          <cell r="M3083">
            <v>0</v>
          </cell>
          <cell r="N3083" t="str">
            <v>N/A</v>
          </cell>
          <cell r="O3083" t="str">
            <v/>
          </cell>
          <cell r="P3083"/>
          <cell r="Q3083">
            <v>0</v>
          </cell>
        </row>
        <row r="3084">
          <cell r="C3084" t="str">
            <v>Salem</v>
          </cell>
          <cell r="D3084">
            <v>2012</v>
          </cell>
          <cell r="E3084">
            <v>0</v>
          </cell>
          <cell r="F3084">
            <v>0</v>
          </cell>
          <cell r="G3084" t="str">
            <v>N/A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/>
          <cell r="M3084">
            <v>0</v>
          </cell>
          <cell r="N3084" t="str">
            <v>N/A</v>
          </cell>
          <cell r="O3084" t="str">
            <v/>
          </cell>
          <cell r="P3084"/>
          <cell r="Q3084">
            <v>0</v>
          </cell>
        </row>
        <row r="3085">
          <cell r="C3085" t="str">
            <v>Salisbury</v>
          </cell>
          <cell r="D3085">
            <v>2012</v>
          </cell>
          <cell r="E3085">
            <v>0</v>
          </cell>
          <cell r="F3085">
            <v>0</v>
          </cell>
          <cell r="G3085" t="str">
            <v>N/A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/>
          <cell r="M3085">
            <v>0</v>
          </cell>
          <cell r="N3085" t="str">
            <v>N/A</v>
          </cell>
          <cell r="O3085" t="str">
            <v/>
          </cell>
          <cell r="P3085"/>
          <cell r="Q3085">
            <v>0</v>
          </cell>
        </row>
        <row r="3086">
          <cell r="C3086" t="str">
            <v>Sandisfield</v>
          </cell>
          <cell r="D3086">
            <v>2012</v>
          </cell>
          <cell r="E3086">
            <v>0</v>
          </cell>
          <cell r="F3086">
            <v>0</v>
          </cell>
          <cell r="G3086" t="str">
            <v>N/A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/>
          <cell r="M3086">
            <v>0</v>
          </cell>
          <cell r="N3086" t="str">
            <v>N/A</v>
          </cell>
          <cell r="O3086" t="str">
            <v/>
          </cell>
          <cell r="P3086"/>
          <cell r="Q3086">
            <v>0</v>
          </cell>
        </row>
        <row r="3087">
          <cell r="C3087" t="str">
            <v>Sandwich</v>
          </cell>
          <cell r="D3087">
            <v>2012</v>
          </cell>
          <cell r="E3087">
            <v>3</v>
          </cell>
          <cell r="F3087">
            <v>3</v>
          </cell>
          <cell r="G3087" t="str">
            <v>Yes</v>
          </cell>
          <cell r="H3087">
            <v>1341287.81</v>
          </cell>
          <cell r="I3087">
            <v>6787.41</v>
          </cell>
          <cell r="J3087">
            <v>216.78</v>
          </cell>
          <cell r="K3087">
            <v>1334283.6200000001</v>
          </cell>
          <cell r="L3087"/>
          <cell r="M3087">
            <v>1334283.6200000001</v>
          </cell>
          <cell r="N3087" t="str">
            <v>FORM SUBMIT</v>
          </cell>
          <cell r="O3087">
            <v>41134</v>
          </cell>
          <cell r="P3087"/>
          <cell r="Q3087">
            <v>1334500.4000000001</v>
          </cell>
        </row>
        <row r="3088">
          <cell r="C3088" t="str">
            <v>Saugus</v>
          </cell>
          <cell r="D3088">
            <v>2012</v>
          </cell>
          <cell r="E3088">
            <v>0</v>
          </cell>
          <cell r="F3088">
            <v>0</v>
          </cell>
          <cell r="G3088" t="str">
            <v>N/A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/>
          <cell r="M3088">
            <v>0</v>
          </cell>
          <cell r="N3088" t="str">
            <v>N/A</v>
          </cell>
          <cell r="O3088" t="str">
            <v/>
          </cell>
          <cell r="P3088"/>
          <cell r="Q3088">
            <v>0</v>
          </cell>
        </row>
        <row r="3089">
          <cell r="C3089" t="str">
            <v>Savoy</v>
          </cell>
          <cell r="D3089">
            <v>2012</v>
          </cell>
          <cell r="E3089">
            <v>0</v>
          </cell>
          <cell r="F3089">
            <v>0</v>
          </cell>
          <cell r="G3089" t="str">
            <v>N/A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/>
          <cell r="M3089">
            <v>0</v>
          </cell>
          <cell r="N3089" t="str">
            <v>N/A</v>
          </cell>
          <cell r="O3089" t="str">
            <v/>
          </cell>
          <cell r="P3089"/>
          <cell r="Q3089">
            <v>0</v>
          </cell>
        </row>
        <row r="3090">
          <cell r="C3090" t="str">
            <v>Scituate</v>
          </cell>
          <cell r="D3090">
            <v>2012</v>
          </cell>
          <cell r="E3090">
            <v>3</v>
          </cell>
          <cell r="F3090">
            <v>3</v>
          </cell>
          <cell r="G3090" t="str">
            <v>Yes</v>
          </cell>
          <cell r="H3090">
            <v>1096661.1499999999</v>
          </cell>
          <cell r="I3090">
            <v>17859.009999999998</v>
          </cell>
          <cell r="J3090">
            <v>15.69</v>
          </cell>
          <cell r="K3090">
            <v>1078786.45</v>
          </cell>
          <cell r="L3090"/>
          <cell r="M3090">
            <v>1078786.45</v>
          </cell>
          <cell r="N3090" t="str">
            <v>FORM SUBMIT</v>
          </cell>
          <cell r="O3090">
            <v>41163</v>
          </cell>
          <cell r="P3090"/>
          <cell r="Q3090">
            <v>1078802.1399999999</v>
          </cell>
        </row>
        <row r="3091">
          <cell r="C3091" t="str">
            <v>Seekonk</v>
          </cell>
          <cell r="D3091">
            <v>2012</v>
          </cell>
          <cell r="E3091">
            <v>1.25</v>
          </cell>
          <cell r="F3091">
            <v>1.25</v>
          </cell>
          <cell r="G3091" t="str">
            <v>Yes</v>
          </cell>
          <cell r="H3091">
            <v>287301.39</v>
          </cell>
          <cell r="I3091">
            <v>3654.23</v>
          </cell>
          <cell r="J3091">
            <v>10879.68</v>
          </cell>
          <cell r="K3091">
            <v>272767.48000000004</v>
          </cell>
          <cell r="L3091"/>
          <cell r="M3091">
            <v>272767.48000000004</v>
          </cell>
          <cell r="N3091" t="str">
            <v>FORM SUBMIT</v>
          </cell>
          <cell r="O3091">
            <v>41142</v>
          </cell>
          <cell r="P3091"/>
          <cell r="Q3091">
            <v>283647.16000000003</v>
          </cell>
        </row>
        <row r="3092">
          <cell r="C3092" t="str">
            <v>Sharon</v>
          </cell>
          <cell r="D3092">
            <v>2012</v>
          </cell>
          <cell r="E3092">
            <v>1</v>
          </cell>
          <cell r="F3092">
            <v>1</v>
          </cell>
          <cell r="G3092" t="str">
            <v>Yes</v>
          </cell>
          <cell r="H3092">
            <v>393581.05</v>
          </cell>
          <cell r="I3092">
            <v>2466.12</v>
          </cell>
          <cell r="J3092">
            <v>449.91</v>
          </cell>
          <cell r="K3092">
            <v>390665.02</v>
          </cell>
          <cell r="L3092"/>
          <cell r="M3092">
            <v>390665.02</v>
          </cell>
          <cell r="N3092" t="str">
            <v>FORM SUBMIT</v>
          </cell>
          <cell r="O3092">
            <v>41163</v>
          </cell>
          <cell r="P3092"/>
          <cell r="Q3092">
            <v>391114.93</v>
          </cell>
        </row>
        <row r="3093">
          <cell r="C3093" t="str">
            <v>Sheffield</v>
          </cell>
          <cell r="D3093">
            <v>2012</v>
          </cell>
          <cell r="E3093">
            <v>0</v>
          </cell>
          <cell r="F3093">
            <v>0</v>
          </cell>
          <cell r="G3093" t="str">
            <v>N/A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/>
          <cell r="M3093">
            <v>0</v>
          </cell>
          <cell r="N3093" t="str">
            <v>N/A</v>
          </cell>
          <cell r="O3093" t="str">
            <v/>
          </cell>
          <cell r="P3093"/>
          <cell r="Q3093">
            <v>0</v>
          </cell>
        </row>
        <row r="3094">
          <cell r="C3094" t="str">
            <v>Shelburne</v>
          </cell>
          <cell r="D3094">
            <v>2012</v>
          </cell>
          <cell r="E3094">
            <v>0</v>
          </cell>
          <cell r="F3094">
            <v>0</v>
          </cell>
          <cell r="G3094" t="str">
            <v>N/A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/>
          <cell r="M3094">
            <v>0</v>
          </cell>
          <cell r="N3094" t="str">
            <v>N/A</v>
          </cell>
          <cell r="O3094" t="str">
            <v/>
          </cell>
          <cell r="P3094"/>
          <cell r="Q3094">
            <v>0</v>
          </cell>
        </row>
        <row r="3095">
          <cell r="C3095" t="str">
            <v>Sherborn</v>
          </cell>
          <cell r="D3095">
            <v>2012</v>
          </cell>
          <cell r="E3095">
            <v>0</v>
          </cell>
          <cell r="F3095">
            <v>0</v>
          </cell>
          <cell r="G3095" t="str">
            <v>N/A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/>
          <cell r="M3095">
            <v>0</v>
          </cell>
          <cell r="N3095" t="str">
            <v>N/A</v>
          </cell>
          <cell r="O3095" t="str">
            <v/>
          </cell>
          <cell r="P3095"/>
          <cell r="Q3095">
            <v>0</v>
          </cell>
        </row>
        <row r="3096">
          <cell r="C3096" t="str">
            <v>Shirley</v>
          </cell>
          <cell r="D3096">
            <v>2012</v>
          </cell>
          <cell r="E3096">
            <v>0</v>
          </cell>
          <cell r="F3096">
            <v>0</v>
          </cell>
          <cell r="G3096" t="str">
            <v>N/A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/>
          <cell r="M3096">
            <v>0</v>
          </cell>
          <cell r="N3096" t="str">
            <v>N/A</v>
          </cell>
          <cell r="O3096" t="str">
            <v/>
          </cell>
          <cell r="P3096"/>
          <cell r="Q3096">
            <v>0</v>
          </cell>
        </row>
        <row r="3097">
          <cell r="C3097" t="str">
            <v>Shrewsbury</v>
          </cell>
          <cell r="D3097">
            <v>2012</v>
          </cell>
          <cell r="E3097">
            <v>0</v>
          </cell>
          <cell r="F3097">
            <v>0</v>
          </cell>
          <cell r="G3097" t="str">
            <v>N/A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/>
          <cell r="M3097">
            <v>0</v>
          </cell>
          <cell r="N3097" t="str">
            <v>N/A</v>
          </cell>
          <cell r="O3097" t="str">
            <v/>
          </cell>
          <cell r="P3097"/>
          <cell r="Q3097">
            <v>0</v>
          </cell>
        </row>
        <row r="3098">
          <cell r="C3098" t="str">
            <v>Shutesbury</v>
          </cell>
          <cell r="D3098">
            <v>2012</v>
          </cell>
          <cell r="E3098">
            <v>1.5</v>
          </cell>
          <cell r="F3098">
            <v>1.5</v>
          </cell>
          <cell r="G3098" t="str">
            <v>Yes</v>
          </cell>
          <cell r="H3098">
            <v>36215.730000000003</v>
          </cell>
          <cell r="I3098">
            <v>357.07</v>
          </cell>
          <cell r="J3098">
            <v>0</v>
          </cell>
          <cell r="K3098">
            <v>35858.660000000003</v>
          </cell>
          <cell r="L3098"/>
          <cell r="M3098">
            <v>35858.660000000003</v>
          </cell>
          <cell r="N3098" t="str">
            <v>FORM SUBMIT</v>
          </cell>
          <cell r="O3098">
            <v>41158</v>
          </cell>
          <cell r="P3098"/>
          <cell r="Q3098">
            <v>35858.660000000003</v>
          </cell>
        </row>
        <row r="3099">
          <cell r="C3099" t="str">
            <v>Somerset</v>
          </cell>
          <cell r="D3099">
            <v>2012</v>
          </cell>
          <cell r="E3099">
            <v>0</v>
          </cell>
          <cell r="F3099">
            <v>0</v>
          </cell>
          <cell r="G3099" t="str">
            <v>N/A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/>
          <cell r="M3099">
            <v>0</v>
          </cell>
          <cell r="N3099" t="str">
            <v>N/A</v>
          </cell>
          <cell r="O3099" t="str">
            <v/>
          </cell>
          <cell r="P3099"/>
          <cell r="Q3099">
            <v>0</v>
          </cell>
        </row>
        <row r="3100">
          <cell r="C3100" t="str">
            <v>Somerville</v>
          </cell>
          <cell r="D3100">
            <v>2012</v>
          </cell>
          <cell r="E3100">
            <v>0</v>
          </cell>
          <cell r="F3100">
            <v>0</v>
          </cell>
          <cell r="G3100" t="str">
            <v>N/A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/>
          <cell r="M3100">
            <v>0</v>
          </cell>
          <cell r="N3100" t="str">
            <v>N/A</v>
          </cell>
          <cell r="O3100" t="str">
            <v/>
          </cell>
          <cell r="P3100"/>
          <cell r="Q3100">
            <v>0</v>
          </cell>
        </row>
        <row r="3101">
          <cell r="C3101" t="str">
            <v>South Hadley</v>
          </cell>
          <cell r="D3101">
            <v>2012</v>
          </cell>
          <cell r="E3101">
            <v>0</v>
          </cell>
          <cell r="F3101">
            <v>0</v>
          </cell>
          <cell r="G3101" t="str">
            <v>N/A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/>
          <cell r="M3101">
            <v>0</v>
          </cell>
          <cell r="N3101" t="str">
            <v>N/A</v>
          </cell>
          <cell r="O3101" t="str">
            <v/>
          </cell>
          <cell r="P3101"/>
          <cell r="Q3101">
            <v>0</v>
          </cell>
        </row>
        <row r="3102">
          <cell r="C3102" t="str">
            <v>Southampton</v>
          </cell>
          <cell r="D3102">
            <v>2012</v>
          </cell>
          <cell r="E3102">
            <v>3</v>
          </cell>
          <cell r="F3102">
            <v>3</v>
          </cell>
          <cell r="G3102" t="str">
            <v>Yes</v>
          </cell>
          <cell r="H3102">
            <v>167908.64</v>
          </cell>
          <cell r="I3102">
            <v>1431.09</v>
          </cell>
          <cell r="J3102">
            <v>0</v>
          </cell>
          <cell r="K3102">
            <v>166477.55000000002</v>
          </cell>
          <cell r="L3102"/>
          <cell r="M3102">
            <v>166477.55000000002</v>
          </cell>
          <cell r="N3102" t="str">
            <v>FORM SUBMIT</v>
          </cell>
          <cell r="O3102">
            <v>41163</v>
          </cell>
          <cell r="P3102"/>
          <cell r="Q3102">
            <v>166477.55000000002</v>
          </cell>
        </row>
        <row r="3103">
          <cell r="C3103" t="str">
            <v>Southborough</v>
          </cell>
          <cell r="D3103">
            <v>2012</v>
          </cell>
          <cell r="E3103">
            <v>1</v>
          </cell>
          <cell r="F3103">
            <v>1</v>
          </cell>
          <cell r="G3103" t="str">
            <v>Yes</v>
          </cell>
          <cell r="H3103">
            <v>266348.86</v>
          </cell>
          <cell r="I3103">
            <v>1699.83</v>
          </cell>
          <cell r="J3103">
            <v>547.23</v>
          </cell>
          <cell r="K3103">
            <v>264101.8</v>
          </cell>
          <cell r="L3103"/>
          <cell r="M3103">
            <v>264101.8</v>
          </cell>
          <cell r="N3103" t="str">
            <v>FORM SUBMIT</v>
          </cell>
          <cell r="O3103">
            <v>41143</v>
          </cell>
          <cell r="P3103"/>
          <cell r="Q3103">
            <v>264649.02999999997</v>
          </cell>
        </row>
        <row r="3104">
          <cell r="C3104" t="str">
            <v>Southbridge</v>
          </cell>
          <cell r="D3104">
            <v>2012</v>
          </cell>
          <cell r="E3104">
            <v>0</v>
          </cell>
          <cell r="F3104">
            <v>0</v>
          </cell>
          <cell r="G3104" t="str">
            <v>N/A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/>
          <cell r="M3104">
            <v>0</v>
          </cell>
          <cell r="N3104" t="str">
            <v>N/A</v>
          </cell>
          <cell r="O3104" t="str">
            <v/>
          </cell>
          <cell r="P3104"/>
          <cell r="Q3104">
            <v>0</v>
          </cell>
        </row>
        <row r="3105">
          <cell r="C3105" t="str">
            <v>Southwick</v>
          </cell>
          <cell r="D3105">
            <v>2012</v>
          </cell>
          <cell r="E3105">
            <v>3</v>
          </cell>
          <cell r="F3105">
            <v>3</v>
          </cell>
          <cell r="G3105" t="str">
            <v>Yes</v>
          </cell>
          <cell r="H3105">
            <v>262716.14</v>
          </cell>
          <cell r="I3105">
            <v>4201.71</v>
          </cell>
          <cell r="J3105">
            <v>3163.44</v>
          </cell>
          <cell r="K3105">
            <v>255350.99000000002</v>
          </cell>
          <cell r="L3105"/>
          <cell r="M3105">
            <v>255350.99000000002</v>
          </cell>
          <cell r="N3105" t="str">
            <v>FORM SUBMIT</v>
          </cell>
          <cell r="O3105">
            <v>41075</v>
          </cell>
          <cell r="P3105"/>
          <cell r="Q3105">
            <v>258514.43000000002</v>
          </cell>
        </row>
        <row r="3106">
          <cell r="C3106" t="str">
            <v>Spencer</v>
          </cell>
          <cell r="D3106">
            <v>2012</v>
          </cell>
          <cell r="E3106">
            <v>0</v>
          </cell>
          <cell r="F3106">
            <v>0</v>
          </cell>
          <cell r="G3106" t="str">
            <v>N/A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/>
          <cell r="M3106">
            <v>0</v>
          </cell>
          <cell r="N3106" t="str">
            <v>N/A</v>
          </cell>
          <cell r="O3106" t="str">
            <v/>
          </cell>
          <cell r="P3106"/>
          <cell r="Q3106">
            <v>0</v>
          </cell>
        </row>
        <row r="3107">
          <cell r="C3107" t="str">
            <v>Springfield</v>
          </cell>
          <cell r="D3107">
            <v>2012</v>
          </cell>
          <cell r="E3107">
            <v>0</v>
          </cell>
          <cell r="F3107">
            <v>0</v>
          </cell>
          <cell r="G3107" t="str">
            <v>N/A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/>
          <cell r="M3107">
            <v>0</v>
          </cell>
          <cell r="N3107" t="str">
            <v>N/A</v>
          </cell>
          <cell r="O3107" t="str">
            <v/>
          </cell>
          <cell r="P3107"/>
          <cell r="Q3107">
            <v>0</v>
          </cell>
        </row>
        <row r="3108">
          <cell r="C3108" t="str">
            <v>Sterling</v>
          </cell>
          <cell r="D3108">
            <v>2012</v>
          </cell>
          <cell r="E3108">
            <v>0</v>
          </cell>
          <cell r="F3108">
            <v>0</v>
          </cell>
          <cell r="G3108" t="str">
            <v>N/A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/>
          <cell r="M3108">
            <v>0</v>
          </cell>
          <cell r="N3108" t="str">
            <v>N/A</v>
          </cell>
          <cell r="O3108" t="str">
            <v/>
          </cell>
          <cell r="P3108"/>
          <cell r="Q3108">
            <v>0</v>
          </cell>
        </row>
        <row r="3109">
          <cell r="C3109" t="str">
            <v>Stockbridge</v>
          </cell>
          <cell r="D3109">
            <v>2012</v>
          </cell>
          <cell r="E3109">
            <v>3</v>
          </cell>
          <cell r="F3109">
            <v>3</v>
          </cell>
          <cell r="G3109" t="str">
            <v>Yes</v>
          </cell>
          <cell r="H3109">
            <v>146077</v>
          </cell>
          <cell r="I3109">
            <v>1728</v>
          </cell>
          <cell r="J3109">
            <v>123</v>
          </cell>
          <cell r="K3109">
            <v>144226</v>
          </cell>
          <cell r="L3109"/>
          <cell r="M3109">
            <v>144226</v>
          </cell>
          <cell r="N3109" t="str">
            <v>FORM SUBMIT</v>
          </cell>
          <cell r="O3109">
            <v>41150</v>
          </cell>
          <cell r="P3109"/>
          <cell r="Q3109">
            <v>144349</v>
          </cell>
        </row>
        <row r="3110">
          <cell r="C3110" t="str">
            <v>Stoneham</v>
          </cell>
          <cell r="D3110">
            <v>2012</v>
          </cell>
          <cell r="E3110">
            <v>0</v>
          </cell>
          <cell r="F3110">
            <v>0</v>
          </cell>
          <cell r="G3110" t="str">
            <v>N/A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/>
          <cell r="M3110">
            <v>0</v>
          </cell>
          <cell r="N3110" t="str">
            <v>N/A</v>
          </cell>
          <cell r="O3110" t="str">
            <v/>
          </cell>
          <cell r="P3110"/>
          <cell r="Q3110">
            <v>0</v>
          </cell>
        </row>
        <row r="3111">
          <cell r="C3111" t="str">
            <v>Stoughton</v>
          </cell>
          <cell r="D3111">
            <v>2012</v>
          </cell>
          <cell r="E3111">
            <v>1.5</v>
          </cell>
          <cell r="F3111">
            <v>1.5</v>
          </cell>
          <cell r="G3111" t="str">
            <v>Yes</v>
          </cell>
          <cell r="H3111">
            <v>519719.31</v>
          </cell>
          <cell r="I3111">
            <v>3701.98</v>
          </cell>
          <cell r="J3111">
            <v>562.45000000000005</v>
          </cell>
          <cell r="K3111">
            <v>515454.88</v>
          </cell>
          <cell r="L3111"/>
          <cell r="M3111">
            <v>515454.88</v>
          </cell>
          <cell r="N3111" t="str">
            <v>FORM SUBMIT</v>
          </cell>
          <cell r="O3111">
            <v>41166</v>
          </cell>
          <cell r="P3111"/>
          <cell r="Q3111">
            <v>516017.33</v>
          </cell>
        </row>
        <row r="3112">
          <cell r="C3112" t="str">
            <v>Stow</v>
          </cell>
          <cell r="D3112">
            <v>2012</v>
          </cell>
          <cell r="E3112">
            <v>3</v>
          </cell>
          <cell r="F3112">
            <v>3</v>
          </cell>
          <cell r="G3112" t="str">
            <v>Yes</v>
          </cell>
          <cell r="H3112">
            <v>467962.45</v>
          </cell>
          <cell r="I3112">
            <v>9034.2000000000007</v>
          </cell>
          <cell r="J3112">
            <v>0</v>
          </cell>
          <cell r="K3112">
            <v>458928.25</v>
          </cell>
          <cell r="L3112"/>
          <cell r="M3112">
            <v>458928.25</v>
          </cell>
          <cell r="N3112" t="str">
            <v>FORM SUBMIT</v>
          </cell>
          <cell r="O3112">
            <v>41163</v>
          </cell>
          <cell r="P3112"/>
          <cell r="Q3112">
            <v>458928.25</v>
          </cell>
        </row>
        <row r="3113">
          <cell r="C3113" t="str">
            <v>Sturbridge</v>
          </cell>
          <cell r="D3113">
            <v>2012</v>
          </cell>
          <cell r="E3113">
            <v>3</v>
          </cell>
          <cell r="F3113">
            <v>3</v>
          </cell>
          <cell r="G3113" t="str">
            <v>Yes</v>
          </cell>
          <cell r="H3113">
            <v>375695.67</v>
          </cell>
          <cell r="I3113">
            <v>7859.3</v>
          </cell>
          <cell r="J3113">
            <v>0</v>
          </cell>
          <cell r="K3113">
            <v>367836.37</v>
          </cell>
          <cell r="L3113"/>
          <cell r="M3113">
            <v>367836.37</v>
          </cell>
          <cell r="N3113" t="str">
            <v>FORM SUBMIT</v>
          </cell>
          <cell r="O3113">
            <v>41163</v>
          </cell>
          <cell r="P3113"/>
          <cell r="Q3113">
            <v>367836.37</v>
          </cell>
        </row>
        <row r="3114">
          <cell r="C3114" t="str">
            <v>Sudbury</v>
          </cell>
          <cell r="D3114">
            <v>2012</v>
          </cell>
          <cell r="E3114">
            <v>3</v>
          </cell>
          <cell r="F3114">
            <v>3</v>
          </cell>
          <cell r="G3114" t="str">
            <v>Yes</v>
          </cell>
          <cell r="H3114">
            <v>1572876.84</v>
          </cell>
          <cell r="I3114">
            <v>35112.32</v>
          </cell>
          <cell r="J3114">
            <v>2886.17</v>
          </cell>
          <cell r="K3114">
            <v>1534878.35</v>
          </cell>
          <cell r="L3114"/>
          <cell r="M3114">
            <v>1534878.35</v>
          </cell>
          <cell r="N3114" t="str">
            <v>FORM SUBMIT</v>
          </cell>
          <cell r="O3114">
            <v>41137</v>
          </cell>
          <cell r="P3114"/>
          <cell r="Q3114">
            <v>1537764.52</v>
          </cell>
        </row>
        <row r="3115">
          <cell r="C3115" t="str">
            <v>Sunderland</v>
          </cell>
          <cell r="D3115">
            <v>2012</v>
          </cell>
          <cell r="E3115">
            <v>3</v>
          </cell>
          <cell r="F3115">
            <v>3</v>
          </cell>
          <cell r="G3115" t="str">
            <v>Yes</v>
          </cell>
          <cell r="H3115">
            <v>90358.99</v>
          </cell>
          <cell r="I3115">
            <v>553.22</v>
          </cell>
          <cell r="J3115">
            <v>0</v>
          </cell>
          <cell r="K3115">
            <v>89805.77</v>
          </cell>
          <cell r="L3115"/>
          <cell r="M3115">
            <v>89805.77</v>
          </cell>
          <cell r="N3115" t="str">
            <v>FORM SUBMIT</v>
          </cell>
          <cell r="O3115">
            <v>41165</v>
          </cell>
          <cell r="P3115"/>
          <cell r="Q3115">
            <v>89805.77</v>
          </cell>
        </row>
        <row r="3116">
          <cell r="C3116" t="str">
            <v>Sutton</v>
          </cell>
          <cell r="D3116">
            <v>2012</v>
          </cell>
          <cell r="E3116">
            <v>0</v>
          </cell>
          <cell r="F3116">
            <v>0</v>
          </cell>
          <cell r="G3116" t="str">
            <v>N/A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/>
          <cell r="M3116">
            <v>0</v>
          </cell>
          <cell r="N3116" t="str">
            <v>N/A</v>
          </cell>
          <cell r="O3116" t="str">
            <v/>
          </cell>
          <cell r="P3116"/>
          <cell r="Q3116">
            <v>0</v>
          </cell>
        </row>
        <row r="3117">
          <cell r="C3117" t="str">
            <v>Swampscott</v>
          </cell>
          <cell r="D3117">
            <v>2012</v>
          </cell>
          <cell r="E3117">
            <v>0</v>
          </cell>
          <cell r="F3117">
            <v>0</v>
          </cell>
          <cell r="G3117" t="str">
            <v>N/A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  <cell r="L3117"/>
          <cell r="M3117">
            <v>0</v>
          </cell>
          <cell r="N3117" t="str">
            <v>N/A</v>
          </cell>
          <cell r="O3117" t="str">
            <v/>
          </cell>
          <cell r="P3117"/>
          <cell r="Q3117">
            <v>0</v>
          </cell>
        </row>
        <row r="3118">
          <cell r="C3118" t="str">
            <v>Swansea</v>
          </cell>
          <cell r="D3118">
            <v>2012</v>
          </cell>
          <cell r="E3118">
            <v>1.5</v>
          </cell>
          <cell r="F3118">
            <v>1.5</v>
          </cell>
          <cell r="G3118" t="str">
            <v>Yes</v>
          </cell>
          <cell r="H3118">
            <v>248671.11</v>
          </cell>
          <cell r="I3118">
            <v>4445.67</v>
          </cell>
          <cell r="J3118">
            <v>1151.26</v>
          </cell>
          <cell r="K3118">
            <v>243074.17999999996</v>
          </cell>
          <cell r="L3118"/>
          <cell r="M3118">
            <v>243074.17999999996</v>
          </cell>
          <cell r="N3118" t="str">
            <v>FORM SUBMIT</v>
          </cell>
          <cell r="O3118">
            <v>41157</v>
          </cell>
          <cell r="P3118"/>
          <cell r="Q3118">
            <v>244225.43999999997</v>
          </cell>
        </row>
        <row r="3119">
          <cell r="C3119" t="str">
            <v>Taunton</v>
          </cell>
          <cell r="D3119">
            <v>2012</v>
          </cell>
          <cell r="E3119">
            <v>0</v>
          </cell>
          <cell r="F3119">
            <v>0</v>
          </cell>
          <cell r="G3119" t="str">
            <v>N/A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/>
          <cell r="M3119">
            <v>0</v>
          </cell>
          <cell r="N3119" t="str">
            <v>N/A</v>
          </cell>
          <cell r="O3119" t="str">
            <v/>
          </cell>
          <cell r="P3119"/>
          <cell r="Q3119">
            <v>0</v>
          </cell>
        </row>
        <row r="3120">
          <cell r="C3120" t="str">
            <v>Templeton</v>
          </cell>
          <cell r="D3120">
            <v>2012</v>
          </cell>
          <cell r="E3120">
            <v>3</v>
          </cell>
          <cell r="F3120">
            <v>3</v>
          </cell>
          <cell r="G3120" t="str">
            <v>Yes</v>
          </cell>
          <cell r="H3120">
            <v>108453.59</v>
          </cell>
          <cell r="I3120">
            <v>5145.83</v>
          </cell>
          <cell r="J3120">
            <v>4515.3999999999996</v>
          </cell>
          <cell r="K3120">
            <v>98792.36</v>
          </cell>
          <cell r="L3120"/>
          <cell r="M3120">
            <v>98792.36</v>
          </cell>
          <cell r="N3120" t="str">
            <v>FORM SUBMIT</v>
          </cell>
          <cell r="O3120">
            <v>40800</v>
          </cell>
          <cell r="P3120"/>
          <cell r="Q3120">
            <v>103307.76</v>
          </cell>
        </row>
        <row r="3121">
          <cell r="C3121" t="str">
            <v>Tewksbury</v>
          </cell>
          <cell r="D3121">
            <v>2012</v>
          </cell>
          <cell r="E3121">
            <v>1.5</v>
          </cell>
          <cell r="F3121">
            <v>1.5</v>
          </cell>
          <cell r="G3121" t="str">
            <v>Yes</v>
          </cell>
          <cell r="H3121">
            <v>669292.56000000006</v>
          </cell>
          <cell r="I3121">
            <v>3663.04</v>
          </cell>
          <cell r="J3121">
            <v>0</v>
          </cell>
          <cell r="K3121">
            <v>665629.52</v>
          </cell>
          <cell r="L3121"/>
          <cell r="M3121">
            <v>665629.52</v>
          </cell>
          <cell r="N3121" t="str">
            <v>FORM SUBMIT</v>
          </cell>
          <cell r="O3121">
            <v>41143</v>
          </cell>
          <cell r="P3121"/>
          <cell r="Q3121">
            <v>665629.52</v>
          </cell>
        </row>
        <row r="3122">
          <cell r="C3122" t="str">
            <v>Tisbury</v>
          </cell>
          <cell r="D3122">
            <v>2012</v>
          </cell>
          <cell r="E3122">
            <v>3</v>
          </cell>
          <cell r="F3122">
            <v>3</v>
          </cell>
          <cell r="G3122" t="str">
            <v>Yes</v>
          </cell>
          <cell r="H3122">
            <v>441257.26</v>
          </cell>
          <cell r="I3122">
            <v>1751.39</v>
          </cell>
          <cell r="J3122">
            <v>108.71</v>
          </cell>
          <cell r="K3122">
            <v>439397.16</v>
          </cell>
          <cell r="L3122"/>
          <cell r="M3122">
            <v>439397.16</v>
          </cell>
          <cell r="N3122" t="str">
            <v>FORM SUBMIT</v>
          </cell>
          <cell r="O3122">
            <v>41166</v>
          </cell>
          <cell r="P3122"/>
          <cell r="Q3122">
            <v>439505.87</v>
          </cell>
        </row>
        <row r="3123">
          <cell r="C3123" t="str">
            <v>Tolland</v>
          </cell>
          <cell r="D3123">
            <v>2012</v>
          </cell>
          <cell r="E3123">
            <v>0</v>
          </cell>
          <cell r="F3123">
            <v>0</v>
          </cell>
          <cell r="G3123" t="str">
            <v>N/A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/>
          <cell r="M3123">
            <v>0</v>
          </cell>
          <cell r="N3123" t="str">
            <v>N/A</v>
          </cell>
          <cell r="O3123" t="str">
            <v/>
          </cell>
          <cell r="P3123"/>
          <cell r="Q3123">
            <v>0</v>
          </cell>
        </row>
        <row r="3124">
          <cell r="C3124" t="str">
            <v>Topsfield</v>
          </cell>
          <cell r="D3124">
            <v>2012</v>
          </cell>
          <cell r="E3124">
            <v>0</v>
          </cell>
          <cell r="F3124">
            <v>0</v>
          </cell>
          <cell r="G3124" t="str">
            <v>N/A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/>
          <cell r="M3124">
            <v>0</v>
          </cell>
          <cell r="N3124" t="str">
            <v>N/A</v>
          </cell>
          <cell r="O3124" t="str">
            <v/>
          </cell>
          <cell r="P3124"/>
          <cell r="Q3124">
            <v>0</v>
          </cell>
        </row>
        <row r="3125">
          <cell r="C3125" t="str">
            <v>Townsend</v>
          </cell>
          <cell r="D3125">
            <v>2012</v>
          </cell>
          <cell r="E3125">
            <v>0</v>
          </cell>
          <cell r="F3125">
            <v>0</v>
          </cell>
          <cell r="G3125" t="str">
            <v>N/A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/>
          <cell r="M3125">
            <v>0</v>
          </cell>
          <cell r="N3125" t="str">
            <v>N/A</v>
          </cell>
          <cell r="O3125" t="str">
            <v/>
          </cell>
          <cell r="P3125"/>
          <cell r="Q3125">
            <v>0</v>
          </cell>
        </row>
        <row r="3126">
          <cell r="C3126" t="str">
            <v>Truro</v>
          </cell>
          <cell r="D3126">
            <v>2012</v>
          </cell>
          <cell r="E3126">
            <v>3</v>
          </cell>
          <cell r="F3126">
            <v>3</v>
          </cell>
          <cell r="G3126" t="str">
            <v>Yes</v>
          </cell>
          <cell r="H3126">
            <v>352138.91</v>
          </cell>
          <cell r="I3126">
            <v>1366.98</v>
          </cell>
          <cell r="J3126">
            <v>477.73</v>
          </cell>
          <cell r="K3126">
            <v>350294.2</v>
          </cell>
          <cell r="L3126"/>
          <cell r="M3126">
            <v>350294.2</v>
          </cell>
          <cell r="N3126" t="str">
            <v>FORM SUBMIT</v>
          </cell>
          <cell r="O3126">
            <v>41199</v>
          </cell>
          <cell r="P3126"/>
          <cell r="Q3126">
            <v>350771.93</v>
          </cell>
        </row>
        <row r="3127">
          <cell r="C3127" t="str">
            <v>Tyngsborough</v>
          </cell>
          <cell r="D3127">
            <v>2012</v>
          </cell>
          <cell r="E3127">
            <v>3</v>
          </cell>
          <cell r="F3127">
            <v>3</v>
          </cell>
          <cell r="G3127" t="str">
            <v>Yes</v>
          </cell>
          <cell r="H3127">
            <v>427434.84</v>
          </cell>
          <cell r="I3127">
            <v>7924.41</v>
          </cell>
          <cell r="J3127">
            <v>639.75</v>
          </cell>
          <cell r="K3127">
            <v>418870.68000000005</v>
          </cell>
          <cell r="L3127"/>
          <cell r="M3127">
            <v>418870.68000000005</v>
          </cell>
          <cell r="N3127" t="str">
            <v>FORM SUBMIT</v>
          </cell>
          <cell r="O3127">
            <v>41166</v>
          </cell>
          <cell r="P3127"/>
          <cell r="Q3127">
            <v>419510.43000000005</v>
          </cell>
        </row>
        <row r="3128">
          <cell r="C3128" t="str">
            <v>Tyringham</v>
          </cell>
          <cell r="D3128">
            <v>2012</v>
          </cell>
          <cell r="E3128">
            <v>0</v>
          </cell>
          <cell r="F3128">
            <v>0</v>
          </cell>
          <cell r="G3128" t="str">
            <v>N/A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/>
          <cell r="M3128">
            <v>0</v>
          </cell>
          <cell r="N3128" t="str">
            <v>N/A</v>
          </cell>
          <cell r="O3128" t="str">
            <v/>
          </cell>
          <cell r="P3128"/>
          <cell r="Q3128">
            <v>0</v>
          </cell>
        </row>
        <row r="3129">
          <cell r="C3129" t="str">
            <v>Upton</v>
          </cell>
          <cell r="D3129">
            <v>2012</v>
          </cell>
          <cell r="E3129">
            <v>3</v>
          </cell>
          <cell r="F3129">
            <v>3</v>
          </cell>
          <cell r="G3129" t="str">
            <v>Yes</v>
          </cell>
          <cell r="H3129">
            <v>319908.69</v>
          </cell>
          <cell r="I3129">
            <v>3530.45</v>
          </cell>
          <cell r="J3129">
            <v>77.91</v>
          </cell>
          <cell r="K3129">
            <v>316300.33</v>
          </cell>
          <cell r="L3129"/>
          <cell r="M3129">
            <v>316300.33</v>
          </cell>
          <cell r="N3129" t="str">
            <v>FORM SUBMIT</v>
          </cell>
          <cell r="O3129">
            <v>41162</v>
          </cell>
          <cell r="P3129"/>
          <cell r="Q3129">
            <v>316378.23999999999</v>
          </cell>
        </row>
        <row r="3130">
          <cell r="C3130" t="str">
            <v>Uxbridge</v>
          </cell>
          <cell r="D3130">
            <v>2012</v>
          </cell>
          <cell r="E3130">
            <v>0</v>
          </cell>
          <cell r="F3130">
            <v>0</v>
          </cell>
          <cell r="G3130" t="str">
            <v>N/A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/>
          <cell r="M3130">
            <v>0</v>
          </cell>
          <cell r="N3130" t="str">
            <v>N/A</v>
          </cell>
          <cell r="O3130" t="str">
            <v/>
          </cell>
          <cell r="P3130"/>
          <cell r="Q3130">
            <v>0</v>
          </cell>
        </row>
        <row r="3131">
          <cell r="C3131" t="str">
            <v>Wakefield</v>
          </cell>
          <cell r="D3131">
            <v>2012</v>
          </cell>
          <cell r="E3131">
            <v>0</v>
          </cell>
          <cell r="F3131">
            <v>0</v>
          </cell>
          <cell r="G3131" t="str">
            <v>N/A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/>
          <cell r="M3131">
            <v>0</v>
          </cell>
          <cell r="N3131" t="str">
            <v>N/A</v>
          </cell>
          <cell r="O3131" t="str">
            <v/>
          </cell>
          <cell r="P3131"/>
          <cell r="Q3131">
            <v>0</v>
          </cell>
        </row>
        <row r="3132">
          <cell r="C3132" t="str">
            <v>Wales</v>
          </cell>
          <cell r="D3132">
            <v>2012</v>
          </cell>
          <cell r="E3132">
            <v>0</v>
          </cell>
          <cell r="F3132">
            <v>0</v>
          </cell>
          <cell r="G3132" t="str">
            <v>N/A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/>
          <cell r="M3132">
            <v>0</v>
          </cell>
          <cell r="N3132" t="str">
            <v>N/A</v>
          </cell>
          <cell r="O3132" t="str">
            <v/>
          </cell>
          <cell r="P3132"/>
          <cell r="Q3132">
            <v>0</v>
          </cell>
        </row>
        <row r="3133">
          <cell r="C3133" t="str">
            <v>Walpole</v>
          </cell>
          <cell r="D3133">
            <v>2012</v>
          </cell>
          <cell r="E3133">
            <v>0</v>
          </cell>
          <cell r="F3133">
            <v>0</v>
          </cell>
          <cell r="G3133" t="str">
            <v>N/A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/>
          <cell r="M3133">
            <v>0</v>
          </cell>
          <cell r="N3133" t="str">
            <v>N/A</v>
          </cell>
          <cell r="O3133" t="str">
            <v/>
          </cell>
          <cell r="P3133"/>
          <cell r="Q3133">
            <v>0</v>
          </cell>
        </row>
        <row r="3134">
          <cell r="C3134" t="str">
            <v>Waltham</v>
          </cell>
          <cell r="D3134">
            <v>2012</v>
          </cell>
          <cell r="E3134">
            <v>2</v>
          </cell>
          <cell r="F3134">
            <v>2</v>
          </cell>
          <cell r="G3134" t="str">
            <v>Yes</v>
          </cell>
          <cell r="H3134">
            <v>2445079.84</v>
          </cell>
          <cell r="I3134">
            <v>50245.49</v>
          </cell>
          <cell r="J3134">
            <v>2034.31</v>
          </cell>
          <cell r="K3134">
            <v>2392800.0399999996</v>
          </cell>
          <cell r="L3134"/>
          <cell r="M3134">
            <v>2392800.0399999996</v>
          </cell>
          <cell r="N3134" t="str">
            <v>FORM SUBMIT</v>
          </cell>
          <cell r="O3134">
            <v>41151</v>
          </cell>
          <cell r="P3134"/>
          <cell r="Q3134">
            <v>2394834.3499999996</v>
          </cell>
        </row>
        <row r="3135">
          <cell r="C3135" t="str">
            <v>Ware</v>
          </cell>
          <cell r="D3135">
            <v>2012</v>
          </cell>
          <cell r="E3135">
            <v>0</v>
          </cell>
          <cell r="F3135">
            <v>0</v>
          </cell>
          <cell r="G3135" t="str">
            <v>N/A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/>
          <cell r="M3135">
            <v>0</v>
          </cell>
          <cell r="N3135" t="str">
            <v>N/A</v>
          </cell>
          <cell r="O3135" t="str">
            <v/>
          </cell>
          <cell r="P3135"/>
          <cell r="Q3135">
            <v>0</v>
          </cell>
        </row>
        <row r="3136">
          <cell r="C3136" t="str">
            <v>Wareham</v>
          </cell>
          <cell r="D3136">
            <v>2012</v>
          </cell>
          <cell r="E3136">
            <v>3</v>
          </cell>
          <cell r="F3136">
            <v>3</v>
          </cell>
          <cell r="G3136" t="str">
            <v>Yes</v>
          </cell>
          <cell r="H3136">
            <v>605759.31000000006</v>
          </cell>
          <cell r="I3136">
            <v>7547.85</v>
          </cell>
          <cell r="J3136">
            <v>611.83000000000004</v>
          </cell>
          <cell r="K3136">
            <v>597599.63000000012</v>
          </cell>
          <cell r="L3136"/>
          <cell r="M3136">
            <v>597599.63000000012</v>
          </cell>
          <cell r="N3136" t="str">
            <v>FORM SUBMIT</v>
          </cell>
          <cell r="O3136">
            <v>41159</v>
          </cell>
          <cell r="P3136"/>
          <cell r="Q3136">
            <v>598211.46000000008</v>
          </cell>
        </row>
        <row r="3137">
          <cell r="C3137" t="str">
            <v>Warren</v>
          </cell>
          <cell r="D3137">
            <v>2012</v>
          </cell>
          <cell r="E3137">
            <v>0</v>
          </cell>
          <cell r="F3137">
            <v>0</v>
          </cell>
          <cell r="G3137" t="str">
            <v>N/A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/>
          <cell r="M3137">
            <v>0</v>
          </cell>
          <cell r="N3137" t="str">
            <v>N/A</v>
          </cell>
          <cell r="O3137" t="str">
            <v/>
          </cell>
          <cell r="P3137"/>
          <cell r="Q3137">
            <v>0</v>
          </cell>
        </row>
        <row r="3138">
          <cell r="C3138" t="str">
            <v>Warwick</v>
          </cell>
          <cell r="D3138">
            <v>2012</v>
          </cell>
          <cell r="E3138">
            <v>0</v>
          </cell>
          <cell r="F3138">
            <v>0</v>
          </cell>
          <cell r="G3138" t="str">
            <v>N/A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/>
          <cell r="M3138">
            <v>0</v>
          </cell>
          <cell r="N3138" t="str">
            <v>N/A</v>
          </cell>
          <cell r="O3138" t="str">
            <v/>
          </cell>
          <cell r="P3138"/>
          <cell r="Q3138">
            <v>0</v>
          </cell>
        </row>
        <row r="3139">
          <cell r="C3139" t="str">
            <v>Washington</v>
          </cell>
          <cell r="D3139">
            <v>2012</v>
          </cell>
          <cell r="E3139">
            <v>0</v>
          </cell>
          <cell r="F3139">
            <v>0</v>
          </cell>
          <cell r="G3139" t="str">
            <v>N/A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/>
          <cell r="M3139">
            <v>0</v>
          </cell>
          <cell r="N3139" t="str">
            <v>N/A</v>
          </cell>
          <cell r="O3139" t="str">
            <v/>
          </cell>
          <cell r="P3139"/>
          <cell r="Q3139">
            <v>0</v>
          </cell>
        </row>
        <row r="3140">
          <cell r="C3140" t="str">
            <v>Watertown</v>
          </cell>
          <cell r="D3140">
            <v>2012</v>
          </cell>
          <cell r="E3140">
            <v>0</v>
          </cell>
          <cell r="F3140">
            <v>0</v>
          </cell>
          <cell r="G3140" t="str">
            <v>N/A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/>
          <cell r="M3140">
            <v>0</v>
          </cell>
          <cell r="N3140" t="str">
            <v>N/A</v>
          </cell>
          <cell r="O3140" t="str">
            <v/>
          </cell>
          <cell r="P3140"/>
          <cell r="Q3140">
            <v>0</v>
          </cell>
        </row>
        <row r="3141">
          <cell r="C3141" t="str">
            <v>Wayland</v>
          </cell>
          <cell r="D3141">
            <v>2012</v>
          </cell>
          <cell r="E3141">
            <v>1.5</v>
          </cell>
          <cell r="F3141">
            <v>1.5</v>
          </cell>
          <cell r="G3141" t="str">
            <v>Yes</v>
          </cell>
          <cell r="H3141">
            <v>678255.93</v>
          </cell>
          <cell r="I3141">
            <v>8279.49</v>
          </cell>
          <cell r="J3141">
            <v>461.42</v>
          </cell>
          <cell r="K3141">
            <v>669515.02</v>
          </cell>
          <cell r="L3141"/>
          <cell r="M3141">
            <v>669515.02</v>
          </cell>
          <cell r="N3141" t="str">
            <v>FORM SUBMIT</v>
          </cell>
          <cell r="O3141">
            <v>41135</v>
          </cell>
          <cell r="P3141"/>
          <cell r="Q3141">
            <v>669976.44000000006</v>
          </cell>
        </row>
        <row r="3142">
          <cell r="C3142" t="str">
            <v>Webster</v>
          </cell>
          <cell r="D3142">
            <v>2012</v>
          </cell>
          <cell r="E3142">
            <v>0</v>
          </cell>
          <cell r="F3142">
            <v>0</v>
          </cell>
          <cell r="G3142" t="str">
            <v>N/A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/>
          <cell r="M3142">
            <v>0</v>
          </cell>
          <cell r="N3142" t="str">
            <v>N/A</v>
          </cell>
          <cell r="O3142" t="str">
            <v/>
          </cell>
          <cell r="P3142"/>
          <cell r="Q3142">
            <v>0</v>
          </cell>
        </row>
        <row r="3143">
          <cell r="C3143" t="str">
            <v>Wellesley</v>
          </cell>
          <cell r="D3143">
            <v>2012</v>
          </cell>
          <cell r="E3143">
            <v>1</v>
          </cell>
          <cell r="F3143">
            <v>1</v>
          </cell>
          <cell r="G3143" t="str">
            <v>Yes</v>
          </cell>
          <cell r="H3143">
            <v>944741</v>
          </cell>
          <cell r="I3143">
            <v>6415</v>
          </cell>
          <cell r="J3143">
            <v>2070</v>
          </cell>
          <cell r="K3143">
            <v>936256</v>
          </cell>
          <cell r="L3143"/>
          <cell r="M3143">
            <v>936256</v>
          </cell>
          <cell r="N3143" t="str">
            <v>FORM SUBMIT</v>
          </cell>
          <cell r="O3143">
            <v>41164</v>
          </cell>
          <cell r="P3143"/>
          <cell r="Q3143">
            <v>938326</v>
          </cell>
        </row>
        <row r="3144">
          <cell r="C3144" t="str">
            <v>Wellfleet</v>
          </cell>
          <cell r="D3144">
            <v>2012</v>
          </cell>
          <cell r="E3144">
            <v>3</v>
          </cell>
          <cell r="F3144">
            <v>3</v>
          </cell>
          <cell r="G3144" t="str">
            <v>Yes</v>
          </cell>
          <cell r="H3144">
            <v>396589.87</v>
          </cell>
          <cell r="I3144">
            <v>1483.68</v>
          </cell>
          <cell r="J3144">
            <v>177.73</v>
          </cell>
          <cell r="K3144">
            <v>394928.46</v>
          </cell>
          <cell r="L3144"/>
          <cell r="M3144">
            <v>394928.46</v>
          </cell>
          <cell r="N3144" t="str">
            <v>FORM SUBMIT</v>
          </cell>
          <cell r="O3144">
            <v>41158</v>
          </cell>
          <cell r="P3144"/>
          <cell r="Q3144">
            <v>395106.19</v>
          </cell>
        </row>
        <row r="3145">
          <cell r="C3145" t="str">
            <v>Wendell</v>
          </cell>
          <cell r="D3145">
            <v>2012</v>
          </cell>
          <cell r="E3145">
            <v>0</v>
          </cell>
          <cell r="F3145">
            <v>0</v>
          </cell>
          <cell r="G3145" t="str">
            <v>N/A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/>
          <cell r="M3145">
            <v>0</v>
          </cell>
          <cell r="N3145" t="str">
            <v>N/A</v>
          </cell>
          <cell r="O3145" t="str">
            <v/>
          </cell>
          <cell r="P3145"/>
          <cell r="Q3145">
            <v>0</v>
          </cell>
        </row>
        <row r="3146">
          <cell r="C3146" t="str">
            <v>Wenham</v>
          </cell>
          <cell r="D3146">
            <v>2012</v>
          </cell>
          <cell r="E3146">
            <v>3</v>
          </cell>
          <cell r="F3146">
            <v>3</v>
          </cell>
          <cell r="G3146" t="str">
            <v>Yes</v>
          </cell>
          <cell r="H3146">
            <v>300062.83</v>
          </cell>
          <cell r="I3146">
            <v>10797.29</v>
          </cell>
          <cell r="J3146">
            <v>539.29</v>
          </cell>
          <cell r="K3146">
            <v>288726.25000000006</v>
          </cell>
          <cell r="L3146"/>
          <cell r="M3146">
            <v>288726.25000000006</v>
          </cell>
          <cell r="N3146" t="str">
            <v>FORM SUBMIT</v>
          </cell>
          <cell r="O3146">
            <v>41176</v>
          </cell>
          <cell r="P3146"/>
          <cell r="Q3146">
            <v>289265.54000000004</v>
          </cell>
        </row>
        <row r="3147">
          <cell r="C3147" t="str">
            <v>West Boylston</v>
          </cell>
          <cell r="D3147">
            <v>2012</v>
          </cell>
          <cell r="E3147">
            <v>2</v>
          </cell>
          <cell r="F3147">
            <v>2</v>
          </cell>
          <cell r="G3147" t="str">
            <v>Yes</v>
          </cell>
          <cell r="H3147">
            <v>171140.45</v>
          </cell>
          <cell r="I3147">
            <v>2168.73</v>
          </cell>
          <cell r="J3147">
            <v>7.54</v>
          </cell>
          <cell r="K3147">
            <v>168964.18</v>
          </cell>
          <cell r="L3147"/>
          <cell r="M3147">
            <v>168964.18</v>
          </cell>
          <cell r="N3147" t="str">
            <v>FORM SUBMIT</v>
          </cell>
          <cell r="O3147">
            <v>41150</v>
          </cell>
          <cell r="P3147"/>
          <cell r="Q3147">
            <v>168971.72</v>
          </cell>
        </row>
        <row r="3148">
          <cell r="C3148" t="str">
            <v>West Bridgewater</v>
          </cell>
          <cell r="D3148">
            <v>2012</v>
          </cell>
          <cell r="E3148">
            <v>1</v>
          </cell>
          <cell r="F3148">
            <v>1</v>
          </cell>
          <cell r="G3148" t="str">
            <v>Yes</v>
          </cell>
          <cell r="H3148">
            <v>133359.35999999999</v>
          </cell>
          <cell r="I3148">
            <v>1561.87</v>
          </cell>
          <cell r="J3148">
            <v>262.89999999999998</v>
          </cell>
          <cell r="K3148">
            <v>131534.59</v>
          </cell>
          <cell r="L3148"/>
          <cell r="M3148">
            <v>131534.59</v>
          </cell>
          <cell r="N3148" t="str">
            <v>FORM SUBMIT</v>
          </cell>
          <cell r="O3148">
            <v>41176</v>
          </cell>
          <cell r="P3148"/>
          <cell r="Q3148">
            <v>131797.49</v>
          </cell>
        </row>
        <row r="3149">
          <cell r="C3149" t="str">
            <v>West Brookfield</v>
          </cell>
          <cell r="D3149">
            <v>2012</v>
          </cell>
          <cell r="E3149">
            <v>0</v>
          </cell>
          <cell r="F3149">
            <v>0</v>
          </cell>
          <cell r="G3149" t="str">
            <v>N/A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/>
          <cell r="M3149">
            <v>0</v>
          </cell>
          <cell r="N3149" t="str">
            <v>N/A</v>
          </cell>
          <cell r="O3149" t="str">
            <v/>
          </cell>
          <cell r="P3149"/>
          <cell r="Q3149">
            <v>0</v>
          </cell>
        </row>
        <row r="3150">
          <cell r="C3150" t="str">
            <v>West Newbury</v>
          </cell>
          <cell r="D3150">
            <v>2012</v>
          </cell>
          <cell r="E3150">
            <v>3</v>
          </cell>
          <cell r="F3150">
            <v>3</v>
          </cell>
          <cell r="G3150" t="str">
            <v>Yes</v>
          </cell>
          <cell r="H3150">
            <v>244310</v>
          </cell>
          <cell r="I3150">
            <v>3177.44</v>
          </cell>
          <cell r="J3150">
            <v>50.64</v>
          </cell>
          <cell r="K3150">
            <v>241081.91999999998</v>
          </cell>
          <cell r="L3150"/>
          <cell r="M3150">
            <v>241081.91999999998</v>
          </cell>
          <cell r="N3150" t="str">
            <v>FORM SUBMIT</v>
          </cell>
          <cell r="O3150">
            <v>41149</v>
          </cell>
          <cell r="P3150"/>
          <cell r="Q3150">
            <v>241132.56</v>
          </cell>
        </row>
        <row r="3151">
          <cell r="C3151" t="str">
            <v>West Springfield</v>
          </cell>
          <cell r="D3151">
            <v>2012</v>
          </cell>
          <cell r="E3151">
            <v>1</v>
          </cell>
          <cell r="F3151">
            <v>1</v>
          </cell>
          <cell r="G3151" t="str">
            <v>Yes</v>
          </cell>
          <cell r="H3151">
            <v>402094.22</v>
          </cell>
          <cell r="I3151">
            <v>3715.57</v>
          </cell>
          <cell r="J3151">
            <v>1143.53</v>
          </cell>
          <cell r="K3151">
            <v>397235.11999999994</v>
          </cell>
          <cell r="L3151"/>
          <cell r="M3151">
            <v>397235.11999999994</v>
          </cell>
          <cell r="N3151" t="str">
            <v>FORM SUBMIT</v>
          </cell>
          <cell r="O3151">
            <v>41164</v>
          </cell>
          <cell r="P3151"/>
          <cell r="Q3151">
            <v>398378.64999999997</v>
          </cell>
        </row>
        <row r="3152">
          <cell r="C3152" t="str">
            <v>West Stockbridge</v>
          </cell>
          <cell r="D3152">
            <v>2012</v>
          </cell>
          <cell r="E3152">
            <v>0</v>
          </cell>
          <cell r="F3152">
            <v>0</v>
          </cell>
          <cell r="G3152" t="str">
            <v>N/A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/>
          <cell r="M3152">
            <v>0</v>
          </cell>
          <cell r="N3152" t="str">
            <v>N/A</v>
          </cell>
          <cell r="O3152" t="str">
            <v/>
          </cell>
          <cell r="P3152"/>
          <cell r="Q3152">
            <v>0</v>
          </cell>
        </row>
        <row r="3153">
          <cell r="C3153" t="str">
            <v>West Tisbury</v>
          </cell>
          <cell r="D3153">
            <v>2012</v>
          </cell>
          <cell r="E3153">
            <v>3</v>
          </cell>
          <cell r="F3153">
            <v>3</v>
          </cell>
          <cell r="G3153" t="str">
            <v>Yes</v>
          </cell>
          <cell r="H3153">
            <v>316984.24</v>
          </cell>
          <cell r="I3153">
            <v>634.79999999999995</v>
          </cell>
          <cell r="J3153">
            <v>0</v>
          </cell>
          <cell r="K3153">
            <v>316349.44</v>
          </cell>
          <cell r="L3153"/>
          <cell r="M3153">
            <v>316349.44</v>
          </cell>
          <cell r="N3153" t="str">
            <v>FORM SUBMIT</v>
          </cell>
          <cell r="O3153">
            <v>41162</v>
          </cell>
          <cell r="P3153"/>
          <cell r="Q3153">
            <v>316349.44</v>
          </cell>
        </row>
        <row r="3154">
          <cell r="C3154" t="str">
            <v>Westborough</v>
          </cell>
          <cell r="D3154">
            <v>2012</v>
          </cell>
          <cell r="E3154">
            <v>0</v>
          </cell>
          <cell r="F3154">
            <v>0</v>
          </cell>
          <cell r="G3154" t="str">
            <v>N/A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/>
          <cell r="M3154">
            <v>0</v>
          </cell>
          <cell r="N3154" t="str">
            <v>N/A</v>
          </cell>
          <cell r="O3154" t="str">
            <v/>
          </cell>
          <cell r="P3154"/>
          <cell r="Q3154">
            <v>0</v>
          </cell>
        </row>
        <row r="3155">
          <cell r="C3155" t="str">
            <v>Westfield</v>
          </cell>
          <cell r="D3155">
            <v>2012</v>
          </cell>
          <cell r="E3155">
            <v>1</v>
          </cell>
          <cell r="F3155">
            <v>1</v>
          </cell>
          <cell r="G3155" t="str">
            <v>Yes</v>
          </cell>
          <cell r="H3155">
            <v>376273.91999999998</v>
          </cell>
          <cell r="I3155">
            <v>2761.1</v>
          </cell>
          <cell r="J3155">
            <v>73.19</v>
          </cell>
          <cell r="K3155">
            <v>373439.63</v>
          </cell>
          <cell r="L3155"/>
          <cell r="M3155">
            <v>373439.63</v>
          </cell>
          <cell r="N3155" t="str">
            <v>FORM SUBMIT</v>
          </cell>
          <cell r="O3155">
            <v>41159</v>
          </cell>
          <cell r="P3155"/>
          <cell r="Q3155">
            <v>373512.82</v>
          </cell>
        </row>
        <row r="3156">
          <cell r="C3156" t="str">
            <v>Westford</v>
          </cell>
          <cell r="D3156">
            <v>2012</v>
          </cell>
          <cell r="E3156">
            <v>3</v>
          </cell>
          <cell r="F3156">
            <v>3</v>
          </cell>
          <cell r="G3156" t="str">
            <v>Yes</v>
          </cell>
          <cell r="H3156">
            <v>1379564.03</v>
          </cell>
          <cell r="I3156">
            <v>23241.16</v>
          </cell>
          <cell r="J3156">
            <v>0</v>
          </cell>
          <cell r="K3156">
            <v>1356322.87</v>
          </cell>
          <cell r="L3156"/>
          <cell r="M3156">
            <v>1356322.87</v>
          </cell>
          <cell r="N3156" t="str">
            <v>FORM SUBMIT</v>
          </cell>
          <cell r="O3156">
            <v>41165</v>
          </cell>
          <cell r="P3156"/>
          <cell r="Q3156">
            <v>1356322.87</v>
          </cell>
        </row>
        <row r="3157">
          <cell r="C3157" t="str">
            <v>Westhampton</v>
          </cell>
          <cell r="D3157">
            <v>2012</v>
          </cell>
          <cell r="E3157">
            <v>0</v>
          </cell>
          <cell r="F3157">
            <v>0</v>
          </cell>
          <cell r="G3157" t="str">
            <v>N/A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/>
          <cell r="M3157">
            <v>0</v>
          </cell>
          <cell r="N3157" t="str">
            <v>N/A</v>
          </cell>
          <cell r="O3157" t="str">
            <v/>
          </cell>
          <cell r="P3157"/>
          <cell r="Q3157">
            <v>0</v>
          </cell>
        </row>
        <row r="3158">
          <cell r="C3158" t="str">
            <v>Westminster</v>
          </cell>
          <cell r="D3158">
            <v>2012</v>
          </cell>
          <cell r="E3158">
            <v>0</v>
          </cell>
          <cell r="F3158">
            <v>0</v>
          </cell>
          <cell r="G3158" t="str">
            <v>N/A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/>
          <cell r="M3158">
            <v>0</v>
          </cell>
          <cell r="N3158" t="str">
            <v>N/A</v>
          </cell>
          <cell r="O3158" t="str">
            <v/>
          </cell>
          <cell r="P3158"/>
          <cell r="Q3158">
            <v>0</v>
          </cell>
        </row>
        <row r="3159">
          <cell r="C3159" t="str">
            <v>Weston</v>
          </cell>
          <cell r="D3159">
            <v>2012</v>
          </cell>
          <cell r="E3159">
            <v>3</v>
          </cell>
          <cell r="F3159">
            <v>3</v>
          </cell>
          <cell r="G3159" t="str">
            <v>Yes</v>
          </cell>
          <cell r="H3159">
            <v>1746412.31</v>
          </cell>
          <cell r="I3159">
            <v>15672.34</v>
          </cell>
          <cell r="J3159">
            <v>7.14</v>
          </cell>
          <cell r="K3159">
            <v>1730732.83</v>
          </cell>
          <cell r="L3159"/>
          <cell r="M3159">
            <v>1730732.83</v>
          </cell>
          <cell r="N3159" t="str">
            <v>FORM SUBMIT</v>
          </cell>
          <cell r="O3159">
            <v>41157</v>
          </cell>
          <cell r="P3159"/>
          <cell r="Q3159">
            <v>1730739.97</v>
          </cell>
        </row>
        <row r="3160">
          <cell r="C3160" t="str">
            <v>Westport</v>
          </cell>
          <cell r="D3160">
            <v>2012</v>
          </cell>
          <cell r="E3160">
            <v>2</v>
          </cell>
          <cell r="F3160">
            <v>2</v>
          </cell>
          <cell r="G3160" t="str">
            <v>Yes</v>
          </cell>
          <cell r="H3160">
            <v>414247.49</v>
          </cell>
          <cell r="I3160">
            <v>2800.72</v>
          </cell>
          <cell r="J3160">
            <v>28.86</v>
          </cell>
          <cell r="K3160">
            <v>411417.91000000003</v>
          </cell>
          <cell r="L3160"/>
          <cell r="M3160">
            <v>411417.91000000003</v>
          </cell>
          <cell r="N3160" t="str">
            <v>FORM SUBMIT</v>
          </cell>
          <cell r="O3160">
            <v>41135</v>
          </cell>
          <cell r="P3160"/>
          <cell r="Q3160">
            <v>411446.77</v>
          </cell>
        </row>
        <row r="3161">
          <cell r="C3161" t="str">
            <v>Westwood</v>
          </cell>
          <cell r="D3161">
            <v>2012</v>
          </cell>
          <cell r="E3161">
            <v>0</v>
          </cell>
          <cell r="F3161">
            <v>0</v>
          </cell>
          <cell r="G3161" t="str">
            <v>N/A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/>
          <cell r="M3161">
            <v>0</v>
          </cell>
          <cell r="N3161" t="str">
            <v>N/A</v>
          </cell>
          <cell r="O3161" t="str">
            <v/>
          </cell>
          <cell r="P3161"/>
          <cell r="Q3161">
            <v>0</v>
          </cell>
        </row>
        <row r="3162">
          <cell r="C3162" t="str">
            <v>Weymouth</v>
          </cell>
          <cell r="D3162">
            <v>2012</v>
          </cell>
          <cell r="E3162">
            <v>1</v>
          </cell>
          <cell r="F3162">
            <v>1</v>
          </cell>
          <cell r="G3162" t="str">
            <v>Yes</v>
          </cell>
          <cell r="H3162">
            <v>567576</v>
          </cell>
          <cell r="I3162">
            <v>5994</v>
          </cell>
          <cell r="J3162">
            <v>5708</v>
          </cell>
          <cell r="K3162">
            <v>555874</v>
          </cell>
          <cell r="L3162"/>
          <cell r="M3162">
            <v>555874</v>
          </cell>
          <cell r="N3162" t="str">
            <v>FORM SUBMIT</v>
          </cell>
          <cell r="O3162">
            <v>41159</v>
          </cell>
          <cell r="P3162"/>
          <cell r="Q3162">
            <v>561582</v>
          </cell>
        </row>
        <row r="3163">
          <cell r="C3163" t="str">
            <v>Whately</v>
          </cell>
          <cell r="D3163">
            <v>2012</v>
          </cell>
          <cell r="E3163">
            <v>3</v>
          </cell>
          <cell r="F3163">
            <v>3</v>
          </cell>
          <cell r="G3163" t="str">
            <v>Yes</v>
          </cell>
          <cell r="H3163">
            <v>68686.36</v>
          </cell>
          <cell r="I3163">
            <v>346.78</v>
          </cell>
          <cell r="J3163">
            <v>0</v>
          </cell>
          <cell r="K3163">
            <v>68339.58</v>
          </cell>
          <cell r="L3163"/>
          <cell r="M3163">
            <v>68339.58</v>
          </cell>
          <cell r="N3163" t="str">
            <v>FORM ENTERED</v>
          </cell>
          <cell r="O3163">
            <v>41165</v>
          </cell>
          <cell r="P3163"/>
          <cell r="Q3163">
            <v>68339.58</v>
          </cell>
        </row>
        <row r="3164">
          <cell r="C3164" t="str">
            <v>Whitman</v>
          </cell>
          <cell r="D3164">
            <v>2012</v>
          </cell>
          <cell r="E3164">
            <v>0</v>
          </cell>
          <cell r="F3164">
            <v>0</v>
          </cell>
          <cell r="G3164" t="str">
            <v>N/A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/>
          <cell r="M3164">
            <v>0</v>
          </cell>
          <cell r="N3164" t="str">
            <v>N/A</v>
          </cell>
          <cell r="O3164" t="str">
            <v/>
          </cell>
          <cell r="P3164"/>
          <cell r="Q3164">
            <v>0</v>
          </cell>
        </row>
        <row r="3165">
          <cell r="C3165" t="str">
            <v>Wilbraham</v>
          </cell>
          <cell r="D3165">
            <v>2012</v>
          </cell>
          <cell r="E3165">
            <v>1.5</v>
          </cell>
          <cell r="F3165">
            <v>1.5</v>
          </cell>
          <cell r="G3165" t="str">
            <v>Yes</v>
          </cell>
          <cell r="H3165">
            <v>299609.28999999998</v>
          </cell>
          <cell r="I3165">
            <v>2527.0300000000002</v>
          </cell>
          <cell r="J3165">
            <v>0</v>
          </cell>
          <cell r="K3165">
            <v>297082.25999999995</v>
          </cell>
          <cell r="L3165"/>
          <cell r="M3165">
            <v>297082.25999999995</v>
          </cell>
          <cell r="N3165" t="str">
            <v>FORM SUBMIT</v>
          </cell>
          <cell r="O3165">
            <v>41165</v>
          </cell>
          <cell r="P3165"/>
          <cell r="Q3165">
            <v>297082.25999999995</v>
          </cell>
        </row>
        <row r="3166">
          <cell r="C3166" t="str">
            <v>Williamsburg</v>
          </cell>
          <cell r="D3166">
            <v>2012</v>
          </cell>
          <cell r="E3166">
            <v>0</v>
          </cell>
          <cell r="F3166">
            <v>0</v>
          </cell>
          <cell r="G3166" t="str">
            <v>N/A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/>
          <cell r="M3166">
            <v>0</v>
          </cell>
          <cell r="N3166" t="str">
            <v>N/A</v>
          </cell>
          <cell r="O3166" t="str">
            <v/>
          </cell>
          <cell r="P3166"/>
          <cell r="Q3166">
            <v>0</v>
          </cell>
        </row>
        <row r="3167">
          <cell r="C3167" t="str">
            <v>Williamstown</v>
          </cell>
          <cell r="D3167">
            <v>2012</v>
          </cell>
          <cell r="E3167">
            <v>2</v>
          </cell>
          <cell r="F3167">
            <v>2</v>
          </cell>
          <cell r="G3167" t="str">
            <v>Yes</v>
          </cell>
          <cell r="H3167">
            <v>212161.08</v>
          </cell>
          <cell r="I3167">
            <v>410.66</v>
          </cell>
          <cell r="J3167">
            <v>0</v>
          </cell>
          <cell r="K3167">
            <v>211750.41999999998</v>
          </cell>
          <cell r="L3167"/>
          <cell r="M3167">
            <v>211750.41999999998</v>
          </cell>
          <cell r="N3167" t="str">
            <v>FORM SUBMIT</v>
          </cell>
          <cell r="O3167">
            <v>41164</v>
          </cell>
          <cell r="P3167"/>
          <cell r="Q3167">
            <v>211750.41999999998</v>
          </cell>
        </row>
        <row r="3168">
          <cell r="C3168" t="str">
            <v>Wilmington</v>
          </cell>
          <cell r="D3168">
            <v>2012</v>
          </cell>
          <cell r="E3168">
            <v>0</v>
          </cell>
          <cell r="F3168">
            <v>0</v>
          </cell>
          <cell r="G3168" t="str">
            <v>N/A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/>
          <cell r="M3168">
            <v>0</v>
          </cell>
          <cell r="N3168" t="str">
            <v>N/A</v>
          </cell>
          <cell r="O3168" t="str">
            <v/>
          </cell>
          <cell r="P3168"/>
          <cell r="Q3168">
            <v>0</v>
          </cell>
        </row>
        <row r="3169">
          <cell r="C3169" t="str">
            <v>Winchendon</v>
          </cell>
          <cell r="D3169">
            <v>2012</v>
          </cell>
          <cell r="E3169">
            <v>0</v>
          </cell>
          <cell r="F3169">
            <v>0</v>
          </cell>
          <cell r="G3169" t="str">
            <v>N/A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/>
          <cell r="M3169">
            <v>0</v>
          </cell>
          <cell r="N3169" t="str">
            <v>N/A</v>
          </cell>
          <cell r="O3169" t="str">
            <v/>
          </cell>
          <cell r="P3169"/>
          <cell r="Q3169">
            <v>0</v>
          </cell>
        </row>
        <row r="3170">
          <cell r="C3170" t="str">
            <v>Winchester</v>
          </cell>
          <cell r="D3170">
            <v>2012</v>
          </cell>
          <cell r="E3170">
            <v>0</v>
          </cell>
          <cell r="F3170">
            <v>0</v>
          </cell>
          <cell r="G3170" t="str">
            <v>N/A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/>
          <cell r="M3170">
            <v>0</v>
          </cell>
          <cell r="N3170" t="str">
            <v>N/A</v>
          </cell>
          <cell r="O3170" t="str">
            <v/>
          </cell>
          <cell r="P3170"/>
          <cell r="Q3170">
            <v>0</v>
          </cell>
        </row>
        <row r="3171">
          <cell r="C3171" t="str">
            <v>Windsor</v>
          </cell>
          <cell r="D3171">
            <v>2012</v>
          </cell>
          <cell r="E3171">
            <v>0</v>
          </cell>
          <cell r="F3171">
            <v>0</v>
          </cell>
          <cell r="G3171" t="str">
            <v>N/A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/>
          <cell r="M3171">
            <v>0</v>
          </cell>
          <cell r="N3171" t="str">
            <v>N/A</v>
          </cell>
          <cell r="O3171" t="str">
            <v/>
          </cell>
          <cell r="P3171"/>
          <cell r="Q3171">
            <v>0</v>
          </cell>
        </row>
        <row r="3172">
          <cell r="C3172" t="str">
            <v>Winthrop</v>
          </cell>
          <cell r="D3172">
            <v>2012</v>
          </cell>
          <cell r="E3172">
            <v>0</v>
          </cell>
          <cell r="F3172">
            <v>0</v>
          </cell>
          <cell r="G3172" t="str">
            <v>N/A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/>
          <cell r="M3172">
            <v>0</v>
          </cell>
          <cell r="N3172" t="str">
            <v>N/A</v>
          </cell>
          <cell r="O3172" t="str">
            <v/>
          </cell>
          <cell r="P3172"/>
          <cell r="Q3172">
            <v>0</v>
          </cell>
        </row>
        <row r="3173">
          <cell r="C3173" t="str">
            <v>Woburn</v>
          </cell>
          <cell r="D3173">
            <v>2012</v>
          </cell>
          <cell r="E3173">
            <v>0</v>
          </cell>
          <cell r="F3173">
            <v>0</v>
          </cell>
          <cell r="G3173" t="str">
            <v>N/A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/>
          <cell r="M3173">
            <v>0</v>
          </cell>
          <cell r="N3173" t="str">
            <v>N/A</v>
          </cell>
          <cell r="O3173" t="str">
            <v/>
          </cell>
          <cell r="P3173"/>
          <cell r="Q3173">
            <v>0</v>
          </cell>
        </row>
        <row r="3174">
          <cell r="C3174" t="str">
            <v>Worcester</v>
          </cell>
          <cell r="D3174">
            <v>2012</v>
          </cell>
          <cell r="E3174">
            <v>0</v>
          </cell>
          <cell r="F3174">
            <v>0</v>
          </cell>
          <cell r="G3174" t="str">
            <v>N/A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/>
          <cell r="M3174">
            <v>0</v>
          </cell>
          <cell r="N3174" t="str">
            <v>N/A</v>
          </cell>
          <cell r="O3174" t="str">
            <v/>
          </cell>
          <cell r="P3174"/>
          <cell r="Q3174">
            <v>0</v>
          </cell>
        </row>
        <row r="3175">
          <cell r="C3175" t="str">
            <v>Worthington</v>
          </cell>
          <cell r="D3175">
            <v>2012</v>
          </cell>
          <cell r="E3175">
            <v>0</v>
          </cell>
          <cell r="F3175">
            <v>0</v>
          </cell>
          <cell r="G3175" t="str">
            <v>N/A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/>
          <cell r="M3175">
            <v>0</v>
          </cell>
          <cell r="N3175" t="str">
            <v>N/A</v>
          </cell>
          <cell r="O3175" t="str">
            <v/>
          </cell>
          <cell r="P3175"/>
          <cell r="Q3175">
            <v>0</v>
          </cell>
        </row>
        <row r="3176">
          <cell r="C3176" t="str">
            <v>Wrentham</v>
          </cell>
          <cell r="D3176">
            <v>2012</v>
          </cell>
          <cell r="E3176">
            <v>0</v>
          </cell>
          <cell r="F3176">
            <v>0</v>
          </cell>
          <cell r="G3176" t="str">
            <v>N/A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/>
          <cell r="M3176">
            <v>0</v>
          </cell>
          <cell r="N3176" t="str">
            <v>N/A</v>
          </cell>
          <cell r="O3176" t="str">
            <v/>
          </cell>
          <cell r="P3176"/>
          <cell r="Q3176">
            <v>0</v>
          </cell>
        </row>
        <row r="3177">
          <cell r="C3177" t="str">
            <v>Yarmouth</v>
          </cell>
          <cell r="D3177">
            <v>2012</v>
          </cell>
          <cell r="E3177">
            <v>3</v>
          </cell>
          <cell r="F3177">
            <v>3</v>
          </cell>
          <cell r="G3177" t="str">
            <v>Yes</v>
          </cell>
          <cell r="H3177">
            <v>1432615</v>
          </cell>
          <cell r="I3177">
            <v>15860</v>
          </cell>
          <cell r="J3177">
            <v>0</v>
          </cell>
          <cell r="K3177">
            <v>1416755</v>
          </cell>
          <cell r="L3177"/>
          <cell r="M3177">
            <v>1416755</v>
          </cell>
          <cell r="N3177" t="str">
            <v>FORM SUBMIT</v>
          </cell>
          <cell r="O3177">
            <v>41130</v>
          </cell>
          <cell r="P3177"/>
          <cell r="Q3177">
            <v>1416755</v>
          </cell>
        </row>
        <row r="3180">
          <cell r="C3180" t="str">
            <v>Abington</v>
          </cell>
          <cell r="D3180">
            <v>2013</v>
          </cell>
          <cell r="E3180">
            <v>0</v>
          </cell>
          <cell r="F3180">
            <v>0</v>
          </cell>
          <cell r="G3180" t="str">
            <v>N/A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/>
          <cell r="M3180">
            <v>0</v>
          </cell>
          <cell r="N3180" t="str">
            <v>N/A</v>
          </cell>
          <cell r="O3180" t="str">
            <v/>
          </cell>
          <cell r="P3180"/>
          <cell r="Q3180">
            <v>0</v>
          </cell>
        </row>
        <row r="3181">
          <cell r="C3181" t="str">
            <v>Acton</v>
          </cell>
          <cell r="D3181">
            <v>2013</v>
          </cell>
          <cell r="E3181">
            <v>1.5</v>
          </cell>
          <cell r="F3181">
            <v>1.5</v>
          </cell>
          <cell r="G3181" t="str">
            <v>Yes</v>
          </cell>
          <cell r="H3181">
            <v>823081.51</v>
          </cell>
          <cell r="I3181">
            <v>8126.77</v>
          </cell>
          <cell r="J3181">
            <v>3018.16</v>
          </cell>
          <cell r="K3181">
            <v>811936.58</v>
          </cell>
          <cell r="L3181"/>
          <cell r="M3181">
            <v>811936.58</v>
          </cell>
          <cell r="N3181" t="str">
            <v>FORM SUBMIT</v>
          </cell>
          <cell r="O3181">
            <v>41534</v>
          </cell>
          <cell r="P3181"/>
          <cell r="Q3181">
            <v>814954.74</v>
          </cell>
        </row>
        <row r="3182">
          <cell r="C3182" t="str">
            <v>Acushnet</v>
          </cell>
          <cell r="D3182">
            <v>2013</v>
          </cell>
          <cell r="E3182">
            <v>1.5</v>
          </cell>
          <cell r="F3182">
            <v>1.5</v>
          </cell>
          <cell r="G3182" t="str">
            <v>Yes</v>
          </cell>
          <cell r="H3182">
            <v>125718.03</v>
          </cell>
          <cell r="I3182">
            <v>1341.63</v>
          </cell>
          <cell r="J3182">
            <v>0</v>
          </cell>
          <cell r="K3182">
            <v>124376.4</v>
          </cell>
          <cell r="L3182"/>
          <cell r="M3182">
            <v>124376.4</v>
          </cell>
          <cell r="N3182" t="str">
            <v>FORM SUBMIT</v>
          </cell>
          <cell r="O3182">
            <v>41513</v>
          </cell>
          <cell r="P3182"/>
          <cell r="Q3182">
            <v>124376.4</v>
          </cell>
        </row>
        <row r="3183">
          <cell r="C3183" t="str">
            <v>Adams</v>
          </cell>
          <cell r="D3183">
            <v>2013</v>
          </cell>
          <cell r="E3183">
            <v>0</v>
          </cell>
          <cell r="F3183">
            <v>0</v>
          </cell>
          <cell r="G3183" t="str">
            <v>N/A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/>
          <cell r="M3183">
            <v>0</v>
          </cell>
          <cell r="N3183" t="str">
            <v>N/A</v>
          </cell>
          <cell r="O3183" t="str">
            <v/>
          </cell>
          <cell r="P3183"/>
          <cell r="Q3183">
            <v>0</v>
          </cell>
        </row>
        <row r="3184">
          <cell r="C3184" t="str">
            <v>Agawam</v>
          </cell>
          <cell r="D3184">
            <v>2013</v>
          </cell>
          <cell r="E3184">
            <v>1</v>
          </cell>
          <cell r="F3184">
            <v>1</v>
          </cell>
          <cell r="G3184" t="str">
            <v>Yes</v>
          </cell>
          <cell r="H3184">
            <v>447370</v>
          </cell>
          <cell r="I3184">
            <v>2377</v>
          </cell>
          <cell r="J3184">
            <v>2800</v>
          </cell>
          <cell r="K3184">
            <v>442193</v>
          </cell>
          <cell r="L3184"/>
          <cell r="M3184">
            <v>442193</v>
          </cell>
          <cell r="N3184" t="str">
            <v>FORM SUBMIT</v>
          </cell>
          <cell r="O3184">
            <v>41521</v>
          </cell>
          <cell r="P3184"/>
          <cell r="Q3184">
            <v>444993</v>
          </cell>
        </row>
        <row r="3185">
          <cell r="C3185" t="str">
            <v>Alford</v>
          </cell>
          <cell r="D3185">
            <v>2013</v>
          </cell>
          <cell r="E3185">
            <v>0</v>
          </cell>
          <cell r="F3185">
            <v>0</v>
          </cell>
          <cell r="G3185" t="str">
            <v>N/A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/>
          <cell r="M3185">
            <v>0</v>
          </cell>
          <cell r="N3185" t="str">
            <v>N/A</v>
          </cell>
          <cell r="O3185" t="str">
            <v/>
          </cell>
          <cell r="P3185"/>
          <cell r="Q3185">
            <v>0</v>
          </cell>
        </row>
        <row r="3186">
          <cell r="C3186" t="str">
            <v>Amesbury</v>
          </cell>
          <cell r="D3186">
            <v>2013</v>
          </cell>
          <cell r="E3186">
            <v>0</v>
          </cell>
          <cell r="F3186">
            <v>0</v>
          </cell>
          <cell r="G3186" t="str">
            <v>N/A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/>
          <cell r="M3186">
            <v>0</v>
          </cell>
          <cell r="N3186" t="str">
            <v>N/A</v>
          </cell>
          <cell r="O3186" t="str">
            <v/>
          </cell>
          <cell r="P3186"/>
          <cell r="Q3186">
            <v>0</v>
          </cell>
        </row>
        <row r="3187">
          <cell r="C3187" t="str">
            <v>Amherst</v>
          </cell>
          <cell r="D3187">
            <v>2013</v>
          </cell>
          <cell r="E3187">
            <v>1.5</v>
          </cell>
          <cell r="F3187">
            <v>3</v>
          </cell>
          <cell r="G3187" t="str">
            <v>No</v>
          </cell>
          <cell r="H3187">
            <v>427950</v>
          </cell>
          <cell r="I3187">
            <v>2219</v>
          </cell>
          <cell r="J3187">
            <v>0</v>
          </cell>
          <cell r="K3187">
            <v>425731</v>
          </cell>
          <cell r="L3187"/>
          <cell r="M3187">
            <v>425731</v>
          </cell>
          <cell r="N3187" t="str">
            <v>FORM SUBMIT</v>
          </cell>
          <cell r="O3187">
            <v>41515</v>
          </cell>
          <cell r="P3187"/>
          <cell r="Q3187">
            <v>425731</v>
          </cell>
        </row>
        <row r="3188">
          <cell r="C3188" t="str">
            <v>Andover</v>
          </cell>
          <cell r="D3188">
            <v>2013</v>
          </cell>
          <cell r="E3188">
            <v>0</v>
          </cell>
          <cell r="F3188">
            <v>0</v>
          </cell>
          <cell r="G3188" t="str">
            <v>N/A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/>
          <cell r="M3188">
            <v>0</v>
          </cell>
          <cell r="N3188" t="str">
            <v>N/A</v>
          </cell>
          <cell r="O3188" t="str">
            <v/>
          </cell>
          <cell r="P3188"/>
          <cell r="Q3188">
            <v>0</v>
          </cell>
        </row>
        <row r="3189">
          <cell r="C3189" t="str">
            <v>Arlington</v>
          </cell>
          <cell r="D3189">
            <v>2013</v>
          </cell>
          <cell r="E3189">
            <v>0</v>
          </cell>
          <cell r="F3189">
            <v>0</v>
          </cell>
          <cell r="G3189" t="str">
            <v>N/A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/>
          <cell r="M3189">
            <v>0</v>
          </cell>
          <cell r="N3189" t="str">
            <v>N/A</v>
          </cell>
          <cell r="O3189" t="str">
            <v/>
          </cell>
          <cell r="P3189"/>
          <cell r="Q3189">
            <v>0</v>
          </cell>
        </row>
        <row r="3190">
          <cell r="C3190" t="str">
            <v>Ashburnham</v>
          </cell>
          <cell r="D3190">
            <v>2013</v>
          </cell>
          <cell r="E3190">
            <v>0</v>
          </cell>
          <cell r="F3190">
            <v>0</v>
          </cell>
          <cell r="G3190" t="str">
            <v>N/A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/>
          <cell r="M3190">
            <v>0</v>
          </cell>
          <cell r="N3190" t="str">
            <v>N/A</v>
          </cell>
          <cell r="O3190" t="str">
            <v/>
          </cell>
          <cell r="P3190"/>
          <cell r="Q3190">
            <v>0</v>
          </cell>
        </row>
        <row r="3191">
          <cell r="C3191" t="str">
            <v>Ashby</v>
          </cell>
          <cell r="D3191">
            <v>2013</v>
          </cell>
          <cell r="E3191">
            <v>0</v>
          </cell>
          <cell r="F3191">
            <v>0</v>
          </cell>
          <cell r="G3191" t="str">
            <v>N/A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/>
          <cell r="M3191">
            <v>0</v>
          </cell>
          <cell r="N3191" t="str">
            <v>N/A</v>
          </cell>
          <cell r="O3191" t="str">
            <v/>
          </cell>
          <cell r="P3191"/>
          <cell r="Q3191">
            <v>0</v>
          </cell>
        </row>
        <row r="3192">
          <cell r="C3192" t="str">
            <v>Ashfield</v>
          </cell>
          <cell r="D3192">
            <v>2013</v>
          </cell>
          <cell r="E3192">
            <v>0</v>
          </cell>
          <cell r="F3192">
            <v>0</v>
          </cell>
          <cell r="G3192" t="str">
            <v>N/A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/>
          <cell r="M3192">
            <v>0</v>
          </cell>
          <cell r="N3192" t="str">
            <v>N/A</v>
          </cell>
          <cell r="O3192" t="str">
            <v/>
          </cell>
          <cell r="P3192"/>
          <cell r="Q3192">
            <v>0</v>
          </cell>
        </row>
        <row r="3193">
          <cell r="C3193" t="str">
            <v>Ashland</v>
          </cell>
          <cell r="D3193">
            <v>2013</v>
          </cell>
          <cell r="E3193">
            <v>3</v>
          </cell>
          <cell r="F3193">
            <v>3</v>
          </cell>
          <cell r="G3193" t="str">
            <v>Yes</v>
          </cell>
          <cell r="H3193">
            <v>753134.85</v>
          </cell>
          <cell r="I3193">
            <v>19318.84</v>
          </cell>
          <cell r="J3193">
            <v>0</v>
          </cell>
          <cell r="K3193">
            <v>733816.01</v>
          </cell>
          <cell r="L3193"/>
          <cell r="M3193">
            <v>733816.01</v>
          </cell>
          <cell r="N3193" t="str">
            <v>FORM SUBMIT</v>
          </cell>
          <cell r="O3193">
            <v>41530</v>
          </cell>
          <cell r="P3193"/>
          <cell r="Q3193">
            <v>733816.01</v>
          </cell>
        </row>
        <row r="3194">
          <cell r="C3194" t="str">
            <v>Athol</v>
          </cell>
          <cell r="D3194">
            <v>2013</v>
          </cell>
          <cell r="E3194">
            <v>0</v>
          </cell>
          <cell r="F3194">
            <v>0</v>
          </cell>
          <cell r="G3194" t="str">
            <v>N/A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/>
          <cell r="M3194">
            <v>0</v>
          </cell>
          <cell r="N3194" t="str">
            <v>N/A</v>
          </cell>
          <cell r="O3194" t="str">
            <v/>
          </cell>
          <cell r="P3194"/>
          <cell r="Q3194">
            <v>0</v>
          </cell>
        </row>
        <row r="3195">
          <cell r="C3195" t="str">
            <v>Attleboro</v>
          </cell>
          <cell r="D3195">
            <v>2013</v>
          </cell>
          <cell r="E3195">
            <v>0</v>
          </cell>
          <cell r="F3195">
            <v>0</v>
          </cell>
          <cell r="G3195" t="str">
            <v>N/A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/>
          <cell r="M3195">
            <v>0</v>
          </cell>
          <cell r="N3195" t="str">
            <v>N/A</v>
          </cell>
          <cell r="O3195" t="str">
            <v/>
          </cell>
          <cell r="P3195"/>
          <cell r="Q3195">
            <v>0</v>
          </cell>
        </row>
        <row r="3196">
          <cell r="C3196" t="str">
            <v>Auburn</v>
          </cell>
          <cell r="D3196">
            <v>2013</v>
          </cell>
          <cell r="E3196">
            <v>0</v>
          </cell>
          <cell r="F3196">
            <v>0</v>
          </cell>
          <cell r="G3196" t="str">
            <v>N/A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/>
          <cell r="M3196">
            <v>0</v>
          </cell>
          <cell r="N3196" t="str">
            <v>N/A</v>
          </cell>
          <cell r="O3196" t="str">
            <v/>
          </cell>
          <cell r="P3196"/>
          <cell r="Q3196">
            <v>0</v>
          </cell>
        </row>
        <row r="3197">
          <cell r="C3197" t="str">
            <v>Avon</v>
          </cell>
          <cell r="D3197">
            <v>2013</v>
          </cell>
          <cell r="E3197">
            <v>0</v>
          </cell>
          <cell r="F3197">
            <v>0</v>
          </cell>
          <cell r="G3197" t="str">
            <v>N/A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/>
          <cell r="M3197">
            <v>0</v>
          </cell>
          <cell r="N3197" t="str">
            <v>N/A</v>
          </cell>
          <cell r="O3197" t="str">
            <v/>
          </cell>
          <cell r="P3197"/>
          <cell r="Q3197">
            <v>0</v>
          </cell>
        </row>
        <row r="3198">
          <cell r="C3198" t="str">
            <v>Ayer</v>
          </cell>
          <cell r="D3198">
            <v>2013</v>
          </cell>
          <cell r="E3198">
            <v>1</v>
          </cell>
          <cell r="F3198">
            <v>1</v>
          </cell>
          <cell r="G3198" t="str">
            <v>Yes</v>
          </cell>
          <cell r="H3198">
            <v>152300.16</v>
          </cell>
          <cell r="I3198">
            <v>3876.74</v>
          </cell>
          <cell r="J3198">
            <v>0</v>
          </cell>
          <cell r="K3198">
            <v>148423.42000000001</v>
          </cell>
          <cell r="L3198"/>
          <cell r="M3198">
            <v>148423.42000000001</v>
          </cell>
          <cell r="N3198" t="str">
            <v>FORM SUBMIT</v>
          </cell>
          <cell r="O3198">
            <v>41533</v>
          </cell>
          <cell r="P3198"/>
          <cell r="Q3198">
            <v>148423.42000000001</v>
          </cell>
        </row>
        <row r="3199">
          <cell r="C3199" t="str">
            <v>Barnstable</v>
          </cell>
          <cell r="D3199">
            <v>2013</v>
          </cell>
          <cell r="E3199">
            <v>3</v>
          </cell>
          <cell r="F3199">
            <v>3</v>
          </cell>
          <cell r="G3199" t="str">
            <v>Yes</v>
          </cell>
          <cell r="H3199">
            <v>2966854</v>
          </cell>
          <cell r="I3199">
            <v>18676</v>
          </cell>
          <cell r="J3199">
            <v>9</v>
          </cell>
          <cell r="K3199">
            <v>2948169</v>
          </cell>
          <cell r="L3199"/>
          <cell r="M3199">
            <v>2948169</v>
          </cell>
          <cell r="N3199" t="str">
            <v>FORM SUBMIT</v>
          </cell>
          <cell r="O3199">
            <v>41513</v>
          </cell>
          <cell r="P3199"/>
          <cell r="Q3199">
            <v>2948178</v>
          </cell>
        </row>
        <row r="3200">
          <cell r="C3200" t="str">
            <v>Barre</v>
          </cell>
          <cell r="D3200">
            <v>2013</v>
          </cell>
          <cell r="E3200">
            <v>0</v>
          </cell>
          <cell r="F3200">
            <v>0</v>
          </cell>
          <cell r="G3200" t="str">
            <v>N/A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/>
          <cell r="M3200">
            <v>0</v>
          </cell>
          <cell r="N3200" t="str">
            <v>N/A</v>
          </cell>
          <cell r="O3200" t="str">
            <v/>
          </cell>
          <cell r="P3200"/>
          <cell r="Q3200">
            <v>0</v>
          </cell>
        </row>
        <row r="3201">
          <cell r="C3201" t="str">
            <v>Becket</v>
          </cell>
          <cell r="D3201">
            <v>2013</v>
          </cell>
          <cell r="E3201">
            <v>1.5</v>
          </cell>
          <cell r="F3201">
            <v>1.5</v>
          </cell>
          <cell r="G3201" t="str">
            <v>Yes</v>
          </cell>
          <cell r="H3201">
            <v>40437.5</v>
          </cell>
          <cell r="I3201">
            <v>89.4</v>
          </cell>
          <cell r="J3201">
            <v>17.43</v>
          </cell>
          <cell r="K3201">
            <v>40330.67</v>
          </cell>
          <cell r="L3201"/>
          <cell r="M3201">
            <v>40330.67</v>
          </cell>
          <cell r="N3201" t="str">
            <v>FORM SUBMIT</v>
          </cell>
          <cell r="O3201">
            <v>41533</v>
          </cell>
          <cell r="P3201"/>
          <cell r="Q3201">
            <v>40348.1</v>
          </cell>
        </row>
        <row r="3202">
          <cell r="C3202" t="str">
            <v>Bedford</v>
          </cell>
          <cell r="D3202">
            <v>2013</v>
          </cell>
          <cell r="E3202">
            <v>3</v>
          </cell>
          <cell r="F3202">
            <v>3</v>
          </cell>
          <cell r="G3202" t="str">
            <v>Yes</v>
          </cell>
          <cell r="H3202">
            <v>1325412</v>
          </cell>
          <cell r="I3202">
            <v>18418.72</v>
          </cell>
          <cell r="J3202">
            <v>5016.91</v>
          </cell>
          <cell r="K3202">
            <v>1301976.3700000001</v>
          </cell>
          <cell r="L3202"/>
          <cell r="M3202">
            <v>1301976.3700000001</v>
          </cell>
          <cell r="N3202" t="str">
            <v>FORM SUBMIT</v>
          </cell>
          <cell r="O3202">
            <v>41527</v>
          </cell>
          <cell r="P3202"/>
          <cell r="Q3202">
            <v>1306993.28</v>
          </cell>
        </row>
        <row r="3203">
          <cell r="C3203" t="str">
            <v>Belchertown</v>
          </cell>
          <cell r="D3203">
            <v>2013</v>
          </cell>
          <cell r="E3203">
            <v>1.5</v>
          </cell>
          <cell r="F3203">
            <v>1.5</v>
          </cell>
          <cell r="G3203" t="str">
            <v>Yes</v>
          </cell>
          <cell r="H3203">
            <v>197680.45</v>
          </cell>
          <cell r="I3203">
            <v>1563.35</v>
          </cell>
          <cell r="J3203">
            <v>87.42</v>
          </cell>
          <cell r="K3203">
            <v>196029.68</v>
          </cell>
          <cell r="L3203"/>
          <cell r="M3203">
            <v>196029.68</v>
          </cell>
          <cell r="N3203" t="str">
            <v>FORM SUBMIT</v>
          </cell>
          <cell r="O3203">
            <v>41526</v>
          </cell>
          <cell r="P3203"/>
          <cell r="Q3203">
            <v>196117.1</v>
          </cell>
        </row>
        <row r="3204">
          <cell r="C3204" t="str">
            <v>Bellingham</v>
          </cell>
          <cell r="D3204">
            <v>2013</v>
          </cell>
          <cell r="E3204">
            <v>0</v>
          </cell>
          <cell r="F3204">
            <v>0</v>
          </cell>
          <cell r="G3204" t="str">
            <v>N/A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/>
          <cell r="M3204">
            <v>0</v>
          </cell>
          <cell r="N3204" t="str">
            <v>N/A</v>
          </cell>
          <cell r="O3204" t="str">
            <v/>
          </cell>
          <cell r="P3204"/>
          <cell r="Q3204">
            <v>0</v>
          </cell>
        </row>
        <row r="3205">
          <cell r="C3205" t="str">
            <v>Belmont</v>
          </cell>
          <cell r="D3205">
            <v>2013</v>
          </cell>
          <cell r="E3205">
            <v>1.5</v>
          </cell>
          <cell r="F3205">
            <v>1.5</v>
          </cell>
          <cell r="G3205" t="str">
            <v>Yes</v>
          </cell>
          <cell r="H3205">
            <v>914602.24</v>
          </cell>
          <cell r="I3205">
            <v>13832.05</v>
          </cell>
          <cell r="J3205">
            <v>18.829999999999998</v>
          </cell>
          <cell r="K3205">
            <v>900751.35999999999</v>
          </cell>
          <cell r="L3205"/>
          <cell r="M3205">
            <v>900751.35999999999</v>
          </cell>
          <cell r="N3205" t="str">
            <v>FORM SUBMIT</v>
          </cell>
          <cell r="O3205">
            <v>41526</v>
          </cell>
          <cell r="P3205"/>
          <cell r="Q3205">
            <v>900770.19</v>
          </cell>
        </row>
        <row r="3206">
          <cell r="C3206" t="str">
            <v>Berkley</v>
          </cell>
          <cell r="D3206">
            <v>2013</v>
          </cell>
          <cell r="E3206">
            <v>0</v>
          </cell>
          <cell r="F3206">
            <v>0</v>
          </cell>
          <cell r="G3206" t="str">
            <v>N/A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/>
          <cell r="M3206">
            <v>0</v>
          </cell>
          <cell r="N3206" t="str">
            <v>N/A</v>
          </cell>
          <cell r="O3206" t="str">
            <v/>
          </cell>
          <cell r="P3206"/>
          <cell r="Q3206">
            <v>0</v>
          </cell>
        </row>
        <row r="3207">
          <cell r="C3207" t="str">
            <v>Berlin</v>
          </cell>
          <cell r="D3207">
            <v>2013</v>
          </cell>
          <cell r="E3207">
            <v>0</v>
          </cell>
          <cell r="F3207">
            <v>0</v>
          </cell>
          <cell r="G3207" t="str">
            <v>Yes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/>
          <cell r="M3207">
            <v>0</v>
          </cell>
          <cell r="N3207" t="str">
            <v>FORM ENTERED</v>
          </cell>
          <cell r="O3207">
            <v>41512</v>
          </cell>
          <cell r="P3207"/>
          <cell r="Q3207">
            <v>0</v>
          </cell>
        </row>
        <row r="3208">
          <cell r="C3208" t="str">
            <v>Bernardston</v>
          </cell>
          <cell r="D3208">
            <v>2013</v>
          </cell>
          <cell r="E3208">
            <v>0</v>
          </cell>
          <cell r="F3208">
            <v>0</v>
          </cell>
          <cell r="G3208" t="str">
            <v>N/A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/>
          <cell r="M3208">
            <v>0</v>
          </cell>
          <cell r="N3208" t="str">
            <v>N/A</v>
          </cell>
          <cell r="O3208" t="str">
            <v/>
          </cell>
          <cell r="P3208"/>
          <cell r="Q3208">
            <v>0</v>
          </cell>
        </row>
        <row r="3209">
          <cell r="C3209" t="str">
            <v>Beverly</v>
          </cell>
          <cell r="D3209">
            <v>2013</v>
          </cell>
          <cell r="E3209">
            <v>0</v>
          </cell>
          <cell r="F3209">
            <v>0</v>
          </cell>
          <cell r="G3209" t="str">
            <v>N/A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/>
          <cell r="M3209">
            <v>0</v>
          </cell>
          <cell r="N3209" t="str">
            <v>N/A</v>
          </cell>
          <cell r="O3209" t="str">
            <v/>
          </cell>
          <cell r="P3209"/>
          <cell r="Q3209">
            <v>0</v>
          </cell>
        </row>
        <row r="3210">
          <cell r="C3210" t="str">
            <v>Billerica</v>
          </cell>
          <cell r="D3210">
            <v>2013</v>
          </cell>
          <cell r="E3210">
            <v>0</v>
          </cell>
          <cell r="F3210">
            <v>0</v>
          </cell>
          <cell r="G3210" t="str">
            <v>N/A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/>
          <cell r="M3210">
            <v>0</v>
          </cell>
          <cell r="N3210" t="str">
            <v>N/A</v>
          </cell>
          <cell r="O3210" t="str">
            <v/>
          </cell>
          <cell r="P3210"/>
          <cell r="Q3210">
            <v>0</v>
          </cell>
        </row>
        <row r="3211">
          <cell r="C3211" t="str">
            <v>Blackstone</v>
          </cell>
          <cell r="D3211">
            <v>2013</v>
          </cell>
          <cell r="E3211">
            <v>0</v>
          </cell>
          <cell r="F3211">
            <v>0</v>
          </cell>
          <cell r="G3211" t="str">
            <v>N/A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/>
          <cell r="M3211">
            <v>0</v>
          </cell>
          <cell r="N3211" t="str">
            <v>N/A</v>
          </cell>
          <cell r="O3211" t="str">
            <v/>
          </cell>
          <cell r="P3211"/>
          <cell r="Q3211">
            <v>0</v>
          </cell>
        </row>
        <row r="3212">
          <cell r="C3212" t="str">
            <v>Blandford</v>
          </cell>
          <cell r="D3212">
            <v>2013</v>
          </cell>
          <cell r="E3212">
            <v>0</v>
          </cell>
          <cell r="F3212">
            <v>0</v>
          </cell>
          <cell r="G3212" t="str">
            <v>N/A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/>
          <cell r="M3212">
            <v>0</v>
          </cell>
          <cell r="N3212" t="str">
            <v>N/A</v>
          </cell>
          <cell r="O3212" t="str">
            <v/>
          </cell>
          <cell r="P3212"/>
          <cell r="Q3212">
            <v>0</v>
          </cell>
        </row>
        <row r="3213">
          <cell r="C3213" t="str">
            <v>Bolton</v>
          </cell>
          <cell r="D3213">
            <v>2013</v>
          </cell>
          <cell r="E3213">
            <v>0</v>
          </cell>
          <cell r="F3213">
            <v>0</v>
          </cell>
          <cell r="G3213" t="str">
            <v>N/A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/>
          <cell r="M3213">
            <v>0</v>
          </cell>
          <cell r="N3213" t="str">
            <v>N/A</v>
          </cell>
          <cell r="O3213" t="str">
            <v/>
          </cell>
          <cell r="P3213"/>
          <cell r="Q3213">
            <v>0</v>
          </cell>
        </row>
        <row r="3214">
          <cell r="C3214" t="str">
            <v>Boston</v>
          </cell>
          <cell r="D3214">
            <v>2013</v>
          </cell>
          <cell r="E3214">
            <v>0</v>
          </cell>
          <cell r="F3214">
            <v>0</v>
          </cell>
          <cell r="G3214" t="str">
            <v>N/A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/>
          <cell r="M3214">
            <v>0</v>
          </cell>
          <cell r="N3214" t="str">
            <v>N/A</v>
          </cell>
          <cell r="O3214" t="str">
            <v/>
          </cell>
          <cell r="P3214"/>
          <cell r="Q3214">
            <v>0</v>
          </cell>
        </row>
        <row r="3215">
          <cell r="C3215" t="str">
            <v>Bourne</v>
          </cell>
          <cell r="D3215">
            <v>2013</v>
          </cell>
          <cell r="E3215">
            <v>3</v>
          </cell>
          <cell r="F3215">
            <v>3</v>
          </cell>
          <cell r="G3215" t="str">
            <v>Yes</v>
          </cell>
          <cell r="H3215">
            <v>1129313.79</v>
          </cell>
          <cell r="I3215">
            <v>7278.01</v>
          </cell>
          <cell r="J3215">
            <v>587.23</v>
          </cell>
          <cell r="K3215">
            <v>1121448.55</v>
          </cell>
          <cell r="L3215"/>
          <cell r="M3215">
            <v>1121448.55</v>
          </cell>
          <cell r="N3215" t="str">
            <v>FORM SUBMIT</v>
          </cell>
          <cell r="O3215">
            <v>41522</v>
          </cell>
          <cell r="P3215"/>
          <cell r="Q3215">
            <v>1122035.78</v>
          </cell>
        </row>
        <row r="3216">
          <cell r="C3216" t="str">
            <v>Boxborough</v>
          </cell>
          <cell r="D3216">
            <v>2013</v>
          </cell>
          <cell r="E3216">
            <v>0</v>
          </cell>
          <cell r="F3216">
            <v>0</v>
          </cell>
          <cell r="G3216" t="str">
            <v>N/A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/>
          <cell r="M3216">
            <v>0</v>
          </cell>
          <cell r="N3216" t="str">
            <v>N/A</v>
          </cell>
          <cell r="O3216" t="str">
            <v/>
          </cell>
          <cell r="P3216"/>
          <cell r="Q3216">
            <v>0</v>
          </cell>
        </row>
        <row r="3217">
          <cell r="C3217" t="str">
            <v>Boxford</v>
          </cell>
          <cell r="D3217">
            <v>2013</v>
          </cell>
          <cell r="E3217">
            <v>3</v>
          </cell>
          <cell r="F3217">
            <v>3</v>
          </cell>
          <cell r="G3217" t="str">
            <v>Yes</v>
          </cell>
          <cell r="H3217">
            <v>561827.25</v>
          </cell>
          <cell r="I3217">
            <v>8187.53</v>
          </cell>
          <cell r="J3217">
            <v>0</v>
          </cell>
          <cell r="K3217">
            <v>553639.72</v>
          </cell>
          <cell r="L3217"/>
          <cell r="M3217">
            <v>553639.72</v>
          </cell>
          <cell r="N3217" t="str">
            <v>FORM SUBMIT</v>
          </cell>
          <cell r="O3217">
            <v>41487</v>
          </cell>
          <cell r="P3217"/>
          <cell r="Q3217">
            <v>553639.72</v>
          </cell>
        </row>
        <row r="3218">
          <cell r="C3218" t="str">
            <v>Boylston</v>
          </cell>
          <cell r="D3218">
            <v>2013</v>
          </cell>
          <cell r="E3218">
            <v>0</v>
          </cell>
          <cell r="F3218">
            <v>0</v>
          </cell>
          <cell r="G3218" t="str">
            <v>N/A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/>
          <cell r="M3218">
            <v>0</v>
          </cell>
          <cell r="N3218" t="str">
            <v>N/A</v>
          </cell>
          <cell r="O3218" t="str">
            <v/>
          </cell>
          <cell r="P3218"/>
          <cell r="Q3218">
            <v>0</v>
          </cell>
        </row>
        <row r="3219">
          <cell r="C3219" t="str">
            <v>Braintree</v>
          </cell>
          <cell r="D3219">
            <v>2013</v>
          </cell>
          <cell r="E3219">
            <v>1</v>
          </cell>
          <cell r="F3219">
            <v>1</v>
          </cell>
          <cell r="G3219" t="str">
            <v>Yes</v>
          </cell>
          <cell r="H3219">
            <v>593059.25</v>
          </cell>
          <cell r="I3219">
            <v>2378.8200000000002</v>
          </cell>
          <cell r="J3219">
            <v>3678.71</v>
          </cell>
          <cell r="K3219">
            <v>587001.72000000009</v>
          </cell>
          <cell r="L3219"/>
          <cell r="M3219">
            <v>587001.72000000009</v>
          </cell>
          <cell r="N3219" t="str">
            <v>FORM SUBMIT</v>
          </cell>
          <cell r="O3219">
            <v>41528</v>
          </cell>
          <cell r="P3219"/>
          <cell r="Q3219">
            <v>590680.43000000005</v>
          </cell>
        </row>
        <row r="3220">
          <cell r="C3220" t="str">
            <v>Brewster</v>
          </cell>
          <cell r="D3220">
            <v>2013</v>
          </cell>
          <cell r="E3220">
            <v>3</v>
          </cell>
          <cell r="F3220">
            <v>3</v>
          </cell>
          <cell r="G3220" t="str">
            <v>Yes</v>
          </cell>
          <cell r="H3220">
            <v>763732.71</v>
          </cell>
          <cell r="I3220">
            <v>3799.54</v>
          </cell>
          <cell r="J3220">
            <v>15.22</v>
          </cell>
          <cell r="K3220">
            <v>759917.95</v>
          </cell>
          <cell r="L3220"/>
          <cell r="M3220">
            <v>759917.95</v>
          </cell>
          <cell r="N3220" t="str">
            <v>FORM SUBMIT</v>
          </cell>
          <cell r="O3220">
            <v>41529</v>
          </cell>
          <cell r="P3220"/>
          <cell r="Q3220">
            <v>759933.16999999993</v>
          </cell>
        </row>
        <row r="3221">
          <cell r="C3221" t="str">
            <v>Bridgewater</v>
          </cell>
          <cell r="D3221">
            <v>2013</v>
          </cell>
          <cell r="E3221">
            <v>2</v>
          </cell>
          <cell r="F3221">
            <v>2</v>
          </cell>
          <cell r="G3221" t="str">
            <v>Yes</v>
          </cell>
          <cell r="H3221">
            <v>478683.55</v>
          </cell>
          <cell r="I3221">
            <v>3896.15</v>
          </cell>
          <cell r="J3221">
            <v>2448.0700000000002</v>
          </cell>
          <cell r="K3221">
            <v>472339.32999999996</v>
          </cell>
          <cell r="L3221"/>
          <cell r="M3221">
            <v>472339.32999999996</v>
          </cell>
          <cell r="N3221" t="str">
            <v>FORM SUBMIT</v>
          </cell>
          <cell r="O3221">
            <v>41513</v>
          </cell>
          <cell r="P3221"/>
          <cell r="Q3221">
            <v>474787.39999999997</v>
          </cell>
        </row>
        <row r="3222">
          <cell r="C3222" t="str">
            <v>Brimfield</v>
          </cell>
          <cell r="D3222">
            <v>2013</v>
          </cell>
          <cell r="E3222">
            <v>0</v>
          </cell>
          <cell r="F3222">
            <v>0</v>
          </cell>
          <cell r="G3222" t="str">
            <v>N/A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/>
          <cell r="M3222">
            <v>0</v>
          </cell>
          <cell r="N3222" t="str">
            <v>N/A</v>
          </cell>
          <cell r="O3222" t="str">
            <v/>
          </cell>
          <cell r="P3222"/>
          <cell r="Q3222">
            <v>0</v>
          </cell>
        </row>
        <row r="3223">
          <cell r="C3223" t="str">
            <v>Brockton</v>
          </cell>
          <cell r="D3223">
            <v>2013</v>
          </cell>
          <cell r="E3223">
            <v>0</v>
          </cell>
          <cell r="F3223">
            <v>0</v>
          </cell>
          <cell r="G3223" t="str">
            <v>N/A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/>
          <cell r="M3223">
            <v>0</v>
          </cell>
          <cell r="N3223" t="str">
            <v>N/A</v>
          </cell>
          <cell r="O3223" t="str">
            <v/>
          </cell>
          <cell r="P3223"/>
          <cell r="Q3223">
            <v>0</v>
          </cell>
        </row>
        <row r="3224">
          <cell r="C3224" t="str">
            <v>Brookfield</v>
          </cell>
          <cell r="D3224">
            <v>2013</v>
          </cell>
          <cell r="E3224">
            <v>0</v>
          </cell>
          <cell r="F3224">
            <v>0</v>
          </cell>
          <cell r="G3224" t="str">
            <v>N/A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/>
          <cell r="M3224">
            <v>0</v>
          </cell>
          <cell r="N3224" t="str">
            <v>N/A</v>
          </cell>
          <cell r="O3224" t="str">
            <v/>
          </cell>
          <cell r="P3224"/>
          <cell r="Q3224">
            <v>0</v>
          </cell>
        </row>
        <row r="3225">
          <cell r="C3225" t="str">
            <v>Brookline</v>
          </cell>
          <cell r="D3225">
            <v>2013</v>
          </cell>
          <cell r="E3225">
            <v>0</v>
          </cell>
          <cell r="F3225">
            <v>0</v>
          </cell>
          <cell r="G3225" t="str">
            <v>N/A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  <cell r="L3225"/>
          <cell r="M3225">
            <v>0</v>
          </cell>
          <cell r="N3225" t="str">
            <v>N/A</v>
          </cell>
          <cell r="O3225" t="str">
            <v/>
          </cell>
          <cell r="P3225"/>
          <cell r="Q3225">
            <v>0</v>
          </cell>
        </row>
        <row r="3226">
          <cell r="C3226" t="str">
            <v>Buckland</v>
          </cell>
          <cell r="D3226">
            <v>2013</v>
          </cell>
          <cell r="E3226">
            <v>0</v>
          </cell>
          <cell r="F3226">
            <v>0</v>
          </cell>
          <cell r="G3226" t="str">
            <v>N/A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/>
          <cell r="M3226">
            <v>0</v>
          </cell>
          <cell r="N3226" t="str">
            <v>N/A</v>
          </cell>
          <cell r="O3226" t="str">
            <v/>
          </cell>
          <cell r="P3226"/>
          <cell r="Q3226">
            <v>0</v>
          </cell>
        </row>
        <row r="3227">
          <cell r="C3227" t="str">
            <v>Burlington</v>
          </cell>
          <cell r="D3227">
            <v>2013</v>
          </cell>
          <cell r="E3227">
            <v>0</v>
          </cell>
          <cell r="F3227">
            <v>0</v>
          </cell>
          <cell r="G3227" t="str">
            <v>N/A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/>
          <cell r="M3227">
            <v>0</v>
          </cell>
          <cell r="N3227" t="str">
            <v>N/A</v>
          </cell>
          <cell r="O3227" t="str">
            <v/>
          </cell>
          <cell r="P3227"/>
          <cell r="Q3227">
            <v>0</v>
          </cell>
        </row>
        <row r="3228">
          <cell r="C3228" t="str">
            <v>Cambridge</v>
          </cell>
          <cell r="D3228">
            <v>2013</v>
          </cell>
          <cell r="E3228">
            <v>3</v>
          </cell>
          <cell r="F3228">
            <v>3</v>
          </cell>
          <cell r="G3228" t="str">
            <v>Yes</v>
          </cell>
          <cell r="H3228">
            <v>8265405</v>
          </cell>
          <cell r="I3228">
            <v>38030</v>
          </cell>
          <cell r="J3228">
            <v>31046</v>
          </cell>
          <cell r="K3228">
            <v>8196329</v>
          </cell>
          <cell r="L3228"/>
          <cell r="M3228">
            <v>8196329</v>
          </cell>
          <cell r="N3228" t="str">
            <v>FORM SUBMIT</v>
          </cell>
          <cell r="O3228">
            <v>41516</v>
          </cell>
          <cell r="P3228"/>
          <cell r="Q3228">
            <v>8227375</v>
          </cell>
        </row>
        <row r="3229">
          <cell r="C3229" t="str">
            <v>Canton</v>
          </cell>
          <cell r="D3229">
            <v>2013</v>
          </cell>
          <cell r="E3229">
            <v>0</v>
          </cell>
          <cell r="F3229">
            <v>0</v>
          </cell>
          <cell r="G3229" t="str">
            <v>N/A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/>
          <cell r="M3229">
            <v>0</v>
          </cell>
          <cell r="N3229" t="str">
            <v>N/A</v>
          </cell>
          <cell r="O3229" t="str">
            <v/>
          </cell>
          <cell r="P3229"/>
          <cell r="Q3229">
            <v>0</v>
          </cell>
        </row>
        <row r="3230">
          <cell r="C3230" t="str">
            <v>Carlisle</v>
          </cell>
          <cell r="D3230">
            <v>2013</v>
          </cell>
          <cell r="E3230">
            <v>2</v>
          </cell>
          <cell r="F3230">
            <v>2</v>
          </cell>
          <cell r="G3230" t="str">
            <v>Yes</v>
          </cell>
          <cell r="H3230">
            <v>363533.41</v>
          </cell>
          <cell r="I3230">
            <v>4654.24</v>
          </cell>
          <cell r="J3230">
            <v>0</v>
          </cell>
          <cell r="K3230">
            <v>358879.17</v>
          </cell>
          <cell r="L3230"/>
          <cell r="M3230">
            <v>358879.17</v>
          </cell>
          <cell r="N3230" t="str">
            <v>FORM SUBMIT</v>
          </cell>
          <cell r="O3230">
            <v>41523</v>
          </cell>
          <cell r="P3230"/>
          <cell r="Q3230">
            <v>358879.17</v>
          </cell>
        </row>
        <row r="3231">
          <cell r="C3231" t="str">
            <v>Carver</v>
          </cell>
          <cell r="D3231">
            <v>2013</v>
          </cell>
          <cell r="E3231">
            <v>3</v>
          </cell>
          <cell r="F3231">
            <v>3</v>
          </cell>
          <cell r="G3231" t="str">
            <v>Yes</v>
          </cell>
          <cell r="H3231">
            <v>351535.23</v>
          </cell>
          <cell r="I3231">
            <v>6694.46</v>
          </cell>
          <cell r="J3231">
            <v>0</v>
          </cell>
          <cell r="K3231">
            <v>344840.76999999996</v>
          </cell>
          <cell r="L3231"/>
          <cell r="M3231">
            <v>344840.76999999996</v>
          </cell>
          <cell r="N3231" t="str">
            <v>FORM SUBMIT</v>
          </cell>
          <cell r="O3231">
            <v>41522</v>
          </cell>
          <cell r="P3231"/>
          <cell r="Q3231">
            <v>344840.76999999996</v>
          </cell>
        </row>
        <row r="3232">
          <cell r="C3232" t="str">
            <v>Charlemont</v>
          </cell>
          <cell r="D3232">
            <v>2013</v>
          </cell>
          <cell r="E3232">
            <v>0</v>
          </cell>
          <cell r="F3232">
            <v>0</v>
          </cell>
          <cell r="G3232" t="str">
            <v>N/A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/>
          <cell r="M3232">
            <v>0</v>
          </cell>
          <cell r="N3232" t="str">
            <v>N/A</v>
          </cell>
          <cell r="O3232" t="str">
            <v/>
          </cell>
          <cell r="P3232"/>
          <cell r="Q3232">
            <v>0</v>
          </cell>
        </row>
        <row r="3233">
          <cell r="C3233" t="str">
            <v>Charlton</v>
          </cell>
          <cell r="D3233">
            <v>2013</v>
          </cell>
          <cell r="E3233">
            <v>0</v>
          </cell>
          <cell r="F3233">
            <v>0</v>
          </cell>
          <cell r="G3233" t="str">
            <v>N/A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  <cell r="L3233"/>
          <cell r="M3233">
            <v>0</v>
          </cell>
          <cell r="N3233" t="str">
            <v>N/A</v>
          </cell>
          <cell r="O3233" t="str">
            <v/>
          </cell>
          <cell r="P3233"/>
          <cell r="Q3233">
            <v>0</v>
          </cell>
        </row>
        <row r="3234">
          <cell r="C3234" t="str">
            <v>Chatham</v>
          </cell>
          <cell r="D3234">
            <v>2013</v>
          </cell>
          <cell r="E3234">
            <v>3</v>
          </cell>
          <cell r="F3234">
            <v>3</v>
          </cell>
          <cell r="G3234" t="str">
            <v>Yes</v>
          </cell>
          <cell r="H3234">
            <v>762033.93</v>
          </cell>
          <cell r="I3234">
            <v>2141.52</v>
          </cell>
          <cell r="J3234">
            <v>420.07</v>
          </cell>
          <cell r="K3234">
            <v>759472.34000000008</v>
          </cell>
          <cell r="L3234"/>
          <cell r="M3234">
            <v>759472.34000000008</v>
          </cell>
          <cell r="N3234" t="str">
            <v>FORM SUBMIT</v>
          </cell>
          <cell r="O3234">
            <v>41515</v>
          </cell>
          <cell r="P3234"/>
          <cell r="Q3234">
            <v>759892.41</v>
          </cell>
        </row>
        <row r="3235">
          <cell r="C3235" t="str">
            <v>Chelmsford</v>
          </cell>
          <cell r="D3235">
            <v>2013</v>
          </cell>
          <cell r="E3235">
            <v>1.5</v>
          </cell>
          <cell r="F3235">
            <v>1.5</v>
          </cell>
          <cell r="G3235" t="str">
            <v>Yes</v>
          </cell>
          <cell r="H3235">
            <v>829857.77</v>
          </cell>
          <cell r="I3235">
            <v>10001.77</v>
          </cell>
          <cell r="J3235">
            <v>573.19000000000005</v>
          </cell>
          <cell r="K3235">
            <v>819282.81</v>
          </cell>
          <cell r="L3235"/>
          <cell r="M3235">
            <v>819282.81</v>
          </cell>
          <cell r="N3235" t="str">
            <v>FORM ENTERED</v>
          </cell>
          <cell r="O3235">
            <v>41509</v>
          </cell>
          <cell r="P3235"/>
          <cell r="Q3235">
            <v>819856</v>
          </cell>
        </row>
        <row r="3236">
          <cell r="C3236" t="str">
            <v>Chelsea</v>
          </cell>
          <cell r="D3236">
            <v>2013</v>
          </cell>
          <cell r="E3236">
            <v>0</v>
          </cell>
          <cell r="F3236">
            <v>0</v>
          </cell>
          <cell r="G3236" t="str">
            <v>N/A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/>
          <cell r="M3236">
            <v>0</v>
          </cell>
          <cell r="N3236" t="str">
            <v>N/A</v>
          </cell>
          <cell r="O3236" t="str">
            <v/>
          </cell>
          <cell r="P3236"/>
          <cell r="Q3236">
            <v>0</v>
          </cell>
        </row>
        <row r="3237">
          <cell r="C3237" t="str">
            <v>Cheshire</v>
          </cell>
          <cell r="D3237">
            <v>2013</v>
          </cell>
          <cell r="E3237">
            <v>0</v>
          </cell>
          <cell r="F3237">
            <v>0</v>
          </cell>
          <cell r="G3237" t="str">
            <v>N/A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/>
          <cell r="M3237">
            <v>0</v>
          </cell>
          <cell r="N3237" t="str">
            <v>N/A</v>
          </cell>
          <cell r="O3237" t="str">
            <v/>
          </cell>
          <cell r="P3237"/>
          <cell r="Q3237">
            <v>0</v>
          </cell>
        </row>
        <row r="3238">
          <cell r="C3238" t="str">
            <v>Chester</v>
          </cell>
          <cell r="D3238">
            <v>2013</v>
          </cell>
          <cell r="E3238">
            <v>0</v>
          </cell>
          <cell r="F3238">
            <v>0</v>
          </cell>
          <cell r="G3238" t="str">
            <v>N/A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/>
          <cell r="M3238">
            <v>0</v>
          </cell>
          <cell r="N3238" t="str">
            <v>N/A</v>
          </cell>
          <cell r="O3238" t="str">
            <v/>
          </cell>
          <cell r="P3238"/>
          <cell r="Q3238">
            <v>0</v>
          </cell>
        </row>
        <row r="3239">
          <cell r="C3239" t="str">
            <v>Chesterfield</v>
          </cell>
          <cell r="D3239">
            <v>2013</v>
          </cell>
          <cell r="E3239">
            <v>0</v>
          </cell>
          <cell r="F3239">
            <v>0</v>
          </cell>
          <cell r="G3239" t="str">
            <v>N/A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/>
          <cell r="M3239">
            <v>0</v>
          </cell>
          <cell r="N3239" t="str">
            <v>N/A</v>
          </cell>
          <cell r="O3239" t="str">
            <v/>
          </cell>
          <cell r="P3239"/>
          <cell r="Q3239">
            <v>0</v>
          </cell>
        </row>
        <row r="3240">
          <cell r="C3240" t="str">
            <v>Chicopee</v>
          </cell>
          <cell r="D3240">
            <v>2013</v>
          </cell>
          <cell r="E3240">
            <v>0</v>
          </cell>
          <cell r="F3240">
            <v>0</v>
          </cell>
          <cell r="G3240" t="str">
            <v>N/A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/>
          <cell r="M3240">
            <v>0</v>
          </cell>
          <cell r="N3240" t="str">
            <v>N/A</v>
          </cell>
          <cell r="O3240" t="str">
            <v/>
          </cell>
          <cell r="P3240"/>
          <cell r="Q3240">
            <v>0</v>
          </cell>
        </row>
        <row r="3241">
          <cell r="C3241" t="str">
            <v>Chilmark</v>
          </cell>
          <cell r="D3241">
            <v>2013</v>
          </cell>
          <cell r="E3241">
            <v>3</v>
          </cell>
          <cell r="F3241">
            <v>3</v>
          </cell>
          <cell r="G3241" t="str">
            <v>Yes</v>
          </cell>
          <cell r="H3241">
            <v>199224</v>
          </cell>
          <cell r="I3241">
            <v>799</v>
          </cell>
          <cell r="J3241">
            <v>0</v>
          </cell>
          <cell r="K3241">
            <v>198425</v>
          </cell>
          <cell r="L3241"/>
          <cell r="M3241">
            <v>198425</v>
          </cell>
          <cell r="N3241" t="str">
            <v>FORM SUBMIT</v>
          </cell>
          <cell r="O3241">
            <v>41529</v>
          </cell>
          <cell r="P3241"/>
          <cell r="Q3241">
            <v>198425</v>
          </cell>
        </row>
        <row r="3242">
          <cell r="C3242" t="str">
            <v>Clarksburg</v>
          </cell>
          <cell r="D3242">
            <v>2013</v>
          </cell>
          <cell r="E3242">
            <v>0</v>
          </cell>
          <cell r="F3242">
            <v>0</v>
          </cell>
          <cell r="G3242" t="str">
            <v>N/A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  <cell r="L3242"/>
          <cell r="M3242">
            <v>0</v>
          </cell>
          <cell r="N3242" t="str">
            <v>N/A</v>
          </cell>
          <cell r="O3242" t="str">
            <v/>
          </cell>
          <cell r="P3242"/>
          <cell r="Q3242">
            <v>0</v>
          </cell>
        </row>
        <row r="3243">
          <cell r="C3243" t="str">
            <v>Clinton</v>
          </cell>
          <cell r="D3243">
            <v>2013</v>
          </cell>
          <cell r="E3243">
            <v>0</v>
          </cell>
          <cell r="F3243">
            <v>0</v>
          </cell>
          <cell r="G3243" t="str">
            <v>N/A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/>
          <cell r="M3243">
            <v>0</v>
          </cell>
          <cell r="N3243" t="str">
            <v>N/A</v>
          </cell>
          <cell r="O3243" t="str">
            <v/>
          </cell>
          <cell r="P3243"/>
          <cell r="Q3243">
            <v>0</v>
          </cell>
        </row>
        <row r="3244">
          <cell r="C3244" t="str">
            <v>Cohasset</v>
          </cell>
          <cell r="D3244">
            <v>2013</v>
          </cell>
          <cell r="E3244">
            <v>1.5</v>
          </cell>
          <cell r="F3244">
            <v>1.5</v>
          </cell>
          <cell r="G3244" t="str">
            <v>Yes</v>
          </cell>
          <cell r="H3244">
            <v>404637</v>
          </cell>
          <cell r="I3244">
            <v>2751</v>
          </cell>
          <cell r="J3244">
            <v>302</v>
          </cell>
          <cell r="K3244">
            <v>401584</v>
          </cell>
          <cell r="L3244"/>
          <cell r="M3244">
            <v>401584</v>
          </cell>
          <cell r="N3244" t="str">
            <v>FORM SUBMIT</v>
          </cell>
          <cell r="O3244">
            <v>41522</v>
          </cell>
          <cell r="P3244"/>
          <cell r="Q3244">
            <v>401886</v>
          </cell>
        </row>
        <row r="3245">
          <cell r="C3245" t="str">
            <v>Colrain</v>
          </cell>
          <cell r="D3245">
            <v>2013</v>
          </cell>
          <cell r="E3245">
            <v>0</v>
          </cell>
          <cell r="F3245">
            <v>0</v>
          </cell>
          <cell r="G3245" t="str">
            <v>N/A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/>
          <cell r="M3245">
            <v>0</v>
          </cell>
          <cell r="N3245" t="str">
            <v>N/A</v>
          </cell>
          <cell r="O3245" t="str">
            <v/>
          </cell>
          <cell r="P3245"/>
          <cell r="Q3245">
            <v>0</v>
          </cell>
        </row>
        <row r="3246">
          <cell r="C3246" t="str">
            <v>Concord</v>
          </cell>
          <cell r="D3246">
            <v>2013</v>
          </cell>
          <cell r="E3246">
            <v>1.5</v>
          </cell>
          <cell r="F3246">
            <v>1.5</v>
          </cell>
          <cell r="G3246" t="str">
            <v>Yes</v>
          </cell>
          <cell r="H3246">
            <v>935426.85</v>
          </cell>
          <cell r="I3246">
            <v>6366.3</v>
          </cell>
          <cell r="J3246">
            <v>174.94</v>
          </cell>
          <cell r="K3246">
            <v>928885.61</v>
          </cell>
          <cell r="L3246"/>
          <cell r="M3246">
            <v>928885.61</v>
          </cell>
          <cell r="N3246" t="str">
            <v>FORM SUBMIT</v>
          </cell>
          <cell r="O3246">
            <v>41506</v>
          </cell>
          <cell r="P3246"/>
          <cell r="Q3246">
            <v>929060.54999999993</v>
          </cell>
        </row>
        <row r="3247">
          <cell r="C3247" t="str">
            <v>Conway</v>
          </cell>
          <cell r="D3247">
            <v>2013</v>
          </cell>
          <cell r="E3247">
            <v>1.5</v>
          </cell>
          <cell r="F3247">
            <v>3</v>
          </cell>
          <cell r="G3247" t="str">
            <v>No</v>
          </cell>
          <cell r="H3247">
            <v>50889.17</v>
          </cell>
          <cell r="I3247">
            <v>669.86</v>
          </cell>
          <cell r="J3247">
            <v>0</v>
          </cell>
          <cell r="K3247">
            <v>50219.31</v>
          </cell>
          <cell r="L3247"/>
          <cell r="M3247">
            <v>50219.31</v>
          </cell>
          <cell r="N3247" t="str">
            <v>FORM ENTERED</v>
          </cell>
          <cell r="O3247">
            <v>41505</v>
          </cell>
          <cell r="P3247"/>
          <cell r="Q3247">
            <v>50219.31</v>
          </cell>
        </row>
        <row r="3248">
          <cell r="C3248" t="str">
            <v>Cummington</v>
          </cell>
          <cell r="D3248">
            <v>2013</v>
          </cell>
          <cell r="E3248">
            <v>0</v>
          </cell>
          <cell r="F3248">
            <v>0</v>
          </cell>
          <cell r="G3248" t="str">
            <v>N/A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/>
          <cell r="M3248">
            <v>0</v>
          </cell>
          <cell r="N3248" t="str">
            <v>N/A</v>
          </cell>
          <cell r="O3248" t="str">
            <v/>
          </cell>
          <cell r="P3248"/>
          <cell r="Q3248">
            <v>0</v>
          </cell>
        </row>
        <row r="3249">
          <cell r="C3249" t="str">
            <v>Dalton</v>
          </cell>
          <cell r="D3249">
            <v>2013</v>
          </cell>
          <cell r="E3249">
            <v>0</v>
          </cell>
          <cell r="F3249">
            <v>0</v>
          </cell>
          <cell r="G3249" t="str">
            <v>N/A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/>
          <cell r="M3249">
            <v>0</v>
          </cell>
          <cell r="N3249" t="str">
            <v>N/A</v>
          </cell>
          <cell r="O3249" t="str">
            <v/>
          </cell>
          <cell r="P3249"/>
          <cell r="Q3249">
            <v>0</v>
          </cell>
        </row>
        <row r="3250">
          <cell r="C3250" t="str">
            <v>Danvers</v>
          </cell>
          <cell r="D3250">
            <v>2013</v>
          </cell>
          <cell r="E3250">
            <v>0</v>
          </cell>
          <cell r="F3250">
            <v>0</v>
          </cell>
          <cell r="G3250" t="str">
            <v>N/A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/>
          <cell r="M3250">
            <v>0</v>
          </cell>
          <cell r="N3250" t="str">
            <v>N/A</v>
          </cell>
          <cell r="O3250" t="str">
            <v/>
          </cell>
          <cell r="P3250"/>
          <cell r="Q3250">
            <v>0</v>
          </cell>
        </row>
        <row r="3251">
          <cell r="C3251" t="str">
            <v>Dartmouth</v>
          </cell>
          <cell r="D3251">
            <v>2013</v>
          </cell>
          <cell r="E3251">
            <v>1.5</v>
          </cell>
          <cell r="F3251">
            <v>1.5</v>
          </cell>
          <cell r="G3251" t="str">
            <v>Yes</v>
          </cell>
          <cell r="H3251">
            <v>553245.86</v>
          </cell>
          <cell r="I3251">
            <v>3826.59</v>
          </cell>
          <cell r="J3251">
            <v>49.62</v>
          </cell>
          <cell r="K3251">
            <v>549369.65</v>
          </cell>
          <cell r="L3251"/>
          <cell r="M3251">
            <v>549369.65</v>
          </cell>
          <cell r="N3251" t="str">
            <v>FORM SUBMIT</v>
          </cell>
          <cell r="O3251">
            <v>41521</v>
          </cell>
          <cell r="P3251"/>
          <cell r="Q3251">
            <v>549419.27</v>
          </cell>
        </row>
        <row r="3252">
          <cell r="C3252" t="str">
            <v>Dedham</v>
          </cell>
          <cell r="D3252">
            <v>2013</v>
          </cell>
          <cell r="E3252">
            <v>0</v>
          </cell>
          <cell r="F3252">
            <v>0</v>
          </cell>
          <cell r="G3252" t="str">
            <v>N/A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/>
          <cell r="M3252">
            <v>0</v>
          </cell>
          <cell r="N3252" t="str">
            <v>N/A</v>
          </cell>
          <cell r="O3252" t="str">
            <v/>
          </cell>
          <cell r="P3252"/>
          <cell r="Q3252">
            <v>0</v>
          </cell>
        </row>
        <row r="3253">
          <cell r="C3253" t="str">
            <v>Deerfield</v>
          </cell>
          <cell r="D3253">
            <v>2013</v>
          </cell>
          <cell r="E3253">
            <v>3</v>
          </cell>
          <cell r="F3253">
            <v>3</v>
          </cell>
          <cell r="G3253" t="str">
            <v>Yes</v>
          </cell>
          <cell r="H3253">
            <v>172547.20000000001</v>
          </cell>
          <cell r="I3253">
            <v>1315.8</v>
          </cell>
          <cell r="J3253">
            <v>0</v>
          </cell>
          <cell r="K3253">
            <v>171231.40000000002</v>
          </cell>
          <cell r="L3253"/>
          <cell r="M3253">
            <v>171231.40000000002</v>
          </cell>
          <cell r="N3253" t="str">
            <v>FORM SUBMIT</v>
          </cell>
          <cell r="O3253">
            <v>41507</v>
          </cell>
          <cell r="P3253"/>
          <cell r="Q3253">
            <v>171231.40000000002</v>
          </cell>
        </row>
        <row r="3254">
          <cell r="C3254" t="str">
            <v>Dennis</v>
          </cell>
          <cell r="D3254">
            <v>2013</v>
          </cell>
          <cell r="E3254">
            <v>3</v>
          </cell>
          <cell r="F3254">
            <v>3</v>
          </cell>
          <cell r="G3254" t="str">
            <v>Yes</v>
          </cell>
          <cell r="H3254">
            <v>1053165.47</v>
          </cell>
          <cell r="I3254">
            <v>4098</v>
          </cell>
          <cell r="J3254">
            <v>0</v>
          </cell>
          <cell r="K3254">
            <v>1049067.47</v>
          </cell>
          <cell r="L3254"/>
          <cell r="M3254">
            <v>1049067.47</v>
          </cell>
          <cell r="N3254" t="str">
            <v>FORM SUBMIT</v>
          </cell>
          <cell r="O3254">
            <v>41530</v>
          </cell>
          <cell r="P3254"/>
          <cell r="Q3254">
            <v>1049067.47</v>
          </cell>
        </row>
        <row r="3255">
          <cell r="C3255" t="str">
            <v>Dighton</v>
          </cell>
          <cell r="D3255">
            <v>2013</v>
          </cell>
          <cell r="E3255">
            <v>1</v>
          </cell>
          <cell r="F3255">
            <v>1</v>
          </cell>
          <cell r="G3255" t="str">
            <v>Yes</v>
          </cell>
          <cell r="H3255">
            <v>79124.78</v>
          </cell>
          <cell r="I3255">
            <v>556.74</v>
          </cell>
          <cell r="J3255">
            <v>11.95</v>
          </cell>
          <cell r="K3255">
            <v>78556.09</v>
          </cell>
          <cell r="L3255"/>
          <cell r="M3255">
            <v>78556.09</v>
          </cell>
          <cell r="N3255" t="str">
            <v>FORM SUBMIT</v>
          </cell>
          <cell r="O3255">
            <v>41505</v>
          </cell>
          <cell r="P3255"/>
          <cell r="Q3255">
            <v>78568.039999999994</v>
          </cell>
        </row>
        <row r="3256">
          <cell r="C3256" t="str">
            <v>Douglas</v>
          </cell>
          <cell r="D3256">
            <v>2013</v>
          </cell>
          <cell r="E3256">
            <v>0</v>
          </cell>
          <cell r="F3256">
            <v>0</v>
          </cell>
          <cell r="G3256" t="str">
            <v>N/A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/>
          <cell r="M3256">
            <v>0</v>
          </cell>
          <cell r="N3256" t="str">
            <v>N/A</v>
          </cell>
          <cell r="O3256" t="str">
            <v/>
          </cell>
          <cell r="P3256"/>
          <cell r="Q3256">
            <v>0</v>
          </cell>
        </row>
        <row r="3257">
          <cell r="C3257" t="str">
            <v>Dover</v>
          </cell>
          <cell r="D3257">
            <v>2013</v>
          </cell>
          <cell r="E3257">
            <v>0</v>
          </cell>
          <cell r="F3257">
            <v>0</v>
          </cell>
          <cell r="G3257" t="str">
            <v>N/A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/>
          <cell r="M3257">
            <v>0</v>
          </cell>
          <cell r="N3257" t="str">
            <v>N/A</v>
          </cell>
          <cell r="O3257" t="str">
            <v/>
          </cell>
          <cell r="P3257"/>
          <cell r="Q3257">
            <v>0</v>
          </cell>
        </row>
        <row r="3258">
          <cell r="C3258" t="str">
            <v>Dracut</v>
          </cell>
          <cell r="D3258">
            <v>2013</v>
          </cell>
          <cell r="E3258">
            <v>2</v>
          </cell>
          <cell r="F3258">
            <v>2</v>
          </cell>
          <cell r="G3258" t="str">
            <v>Yes</v>
          </cell>
          <cell r="H3258">
            <v>748352.61</v>
          </cell>
          <cell r="I3258">
            <v>14817.11</v>
          </cell>
          <cell r="J3258">
            <v>325.20999999999998</v>
          </cell>
          <cell r="K3258">
            <v>733210.29</v>
          </cell>
          <cell r="L3258"/>
          <cell r="M3258">
            <v>733210.29</v>
          </cell>
          <cell r="N3258" t="str">
            <v>FORM SUBMIT</v>
          </cell>
          <cell r="O3258">
            <v>41520</v>
          </cell>
          <cell r="P3258"/>
          <cell r="Q3258">
            <v>733535.5</v>
          </cell>
        </row>
        <row r="3259">
          <cell r="C3259" t="str">
            <v>Dudley</v>
          </cell>
          <cell r="D3259">
            <v>2013</v>
          </cell>
          <cell r="E3259">
            <v>0</v>
          </cell>
          <cell r="F3259">
            <v>0</v>
          </cell>
          <cell r="G3259" t="str">
            <v>Yes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/>
          <cell r="M3259">
            <v>0</v>
          </cell>
          <cell r="N3259" t="str">
            <v>FORM SUBMIT</v>
          </cell>
          <cell r="O3259">
            <v>41486</v>
          </cell>
          <cell r="P3259"/>
          <cell r="Q3259">
            <v>0</v>
          </cell>
        </row>
        <row r="3260">
          <cell r="C3260" t="str">
            <v>Dunstable</v>
          </cell>
          <cell r="D3260">
            <v>2013</v>
          </cell>
          <cell r="E3260">
            <v>3</v>
          </cell>
          <cell r="F3260">
            <v>3</v>
          </cell>
          <cell r="G3260" t="str">
            <v>Yes</v>
          </cell>
          <cell r="H3260">
            <v>210089.75</v>
          </cell>
          <cell r="I3260">
            <v>1086.0899999999999</v>
          </cell>
          <cell r="J3260">
            <v>0</v>
          </cell>
          <cell r="K3260">
            <v>209003.66</v>
          </cell>
          <cell r="L3260"/>
          <cell r="M3260">
            <v>209003.66</v>
          </cell>
          <cell r="N3260" t="str">
            <v>FORM SUBMIT</v>
          </cell>
          <cell r="O3260">
            <v>41521</v>
          </cell>
          <cell r="P3260"/>
          <cell r="Q3260">
            <v>209003.66</v>
          </cell>
        </row>
        <row r="3261">
          <cell r="C3261" t="str">
            <v>Duxbury</v>
          </cell>
          <cell r="D3261">
            <v>2013</v>
          </cell>
          <cell r="E3261">
            <v>3</v>
          </cell>
          <cell r="F3261">
            <v>1</v>
          </cell>
          <cell r="G3261" t="str">
            <v>No</v>
          </cell>
          <cell r="H3261">
            <v>1350320.81</v>
          </cell>
          <cell r="I3261">
            <v>20202.78</v>
          </cell>
          <cell r="J3261">
            <v>26.39</v>
          </cell>
          <cell r="K3261">
            <v>1330091.6400000001</v>
          </cell>
          <cell r="L3261"/>
          <cell r="M3261">
            <v>1330091.6400000001</v>
          </cell>
          <cell r="N3261" t="str">
            <v>FORM SUBMIT</v>
          </cell>
          <cell r="O3261">
            <v>41522</v>
          </cell>
          <cell r="P3261"/>
          <cell r="Q3261">
            <v>1330118.03</v>
          </cell>
        </row>
        <row r="3262">
          <cell r="C3262" t="str">
            <v>East Bridgewater</v>
          </cell>
          <cell r="D3262">
            <v>2013</v>
          </cell>
          <cell r="E3262">
            <v>0</v>
          </cell>
          <cell r="F3262">
            <v>0</v>
          </cell>
          <cell r="G3262" t="str">
            <v>N/A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/>
          <cell r="M3262">
            <v>0</v>
          </cell>
          <cell r="N3262" t="str">
            <v>N/A</v>
          </cell>
          <cell r="O3262" t="str">
            <v/>
          </cell>
          <cell r="P3262"/>
          <cell r="Q3262">
            <v>0</v>
          </cell>
        </row>
        <row r="3263">
          <cell r="C3263" t="str">
            <v>East Brookfield</v>
          </cell>
          <cell r="D3263">
            <v>2013</v>
          </cell>
          <cell r="E3263">
            <v>0</v>
          </cell>
          <cell r="F3263">
            <v>0</v>
          </cell>
          <cell r="G3263" t="str">
            <v>N/A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/>
          <cell r="M3263">
            <v>0</v>
          </cell>
          <cell r="N3263" t="str">
            <v>N/A</v>
          </cell>
          <cell r="O3263" t="str">
            <v/>
          </cell>
          <cell r="P3263"/>
          <cell r="Q3263">
            <v>0</v>
          </cell>
        </row>
        <row r="3264">
          <cell r="C3264" t="str">
            <v>East Longmeadow</v>
          </cell>
          <cell r="D3264">
            <v>2013</v>
          </cell>
          <cell r="E3264">
            <v>1</v>
          </cell>
          <cell r="F3264">
            <v>1</v>
          </cell>
          <cell r="G3264" t="str">
            <v>Yes</v>
          </cell>
          <cell r="H3264">
            <v>214570.2</v>
          </cell>
          <cell r="I3264">
            <v>1335.8</v>
          </cell>
          <cell r="J3264">
            <v>104.44</v>
          </cell>
          <cell r="K3264">
            <v>213129.96000000002</v>
          </cell>
          <cell r="L3264"/>
          <cell r="M3264">
            <v>213129.96000000002</v>
          </cell>
          <cell r="N3264" t="str">
            <v>FORM SUBMIT</v>
          </cell>
          <cell r="O3264">
            <v>41514</v>
          </cell>
          <cell r="P3264"/>
          <cell r="Q3264">
            <v>213234.40000000002</v>
          </cell>
        </row>
        <row r="3265">
          <cell r="C3265" t="str">
            <v>Eastham</v>
          </cell>
          <cell r="D3265">
            <v>2013</v>
          </cell>
          <cell r="E3265">
            <v>3</v>
          </cell>
          <cell r="F3265">
            <v>3</v>
          </cell>
          <cell r="G3265" t="str">
            <v>Yes</v>
          </cell>
          <cell r="H3265">
            <v>520135.84</v>
          </cell>
          <cell r="I3265">
            <v>3521.15</v>
          </cell>
          <cell r="J3265">
            <v>21.4</v>
          </cell>
          <cell r="K3265">
            <v>516593.29</v>
          </cell>
          <cell r="L3265"/>
          <cell r="M3265">
            <v>516593.29</v>
          </cell>
          <cell r="N3265" t="str">
            <v>FORM SUBMIT</v>
          </cell>
          <cell r="O3265">
            <v>41472</v>
          </cell>
          <cell r="P3265"/>
          <cell r="Q3265">
            <v>516614.69</v>
          </cell>
        </row>
        <row r="3266">
          <cell r="C3266" t="str">
            <v>Easthampton</v>
          </cell>
          <cell r="D3266">
            <v>2013</v>
          </cell>
          <cell r="E3266">
            <v>3</v>
          </cell>
          <cell r="F3266">
            <v>3</v>
          </cell>
          <cell r="G3266" t="str">
            <v>Yes</v>
          </cell>
          <cell r="H3266">
            <v>356813.32</v>
          </cell>
          <cell r="I3266">
            <v>13.79</v>
          </cell>
          <cell r="J3266">
            <v>2331.31</v>
          </cell>
          <cell r="K3266">
            <v>354468.22000000003</v>
          </cell>
          <cell r="L3266"/>
          <cell r="M3266">
            <v>354468.22000000003</v>
          </cell>
          <cell r="N3266" t="str">
            <v>FORM SUBMIT</v>
          </cell>
          <cell r="O3266">
            <v>41529</v>
          </cell>
          <cell r="P3266"/>
          <cell r="Q3266">
            <v>356799.53</v>
          </cell>
        </row>
        <row r="3267">
          <cell r="C3267" t="str">
            <v>Easton</v>
          </cell>
          <cell r="D3267">
            <v>2013</v>
          </cell>
          <cell r="E3267">
            <v>3</v>
          </cell>
          <cell r="F3267">
            <v>3</v>
          </cell>
          <cell r="G3267" t="str">
            <v>Yes</v>
          </cell>
          <cell r="H3267">
            <v>984561.81</v>
          </cell>
          <cell r="I3267">
            <v>13338.72</v>
          </cell>
          <cell r="J3267">
            <v>585.67999999999995</v>
          </cell>
          <cell r="K3267">
            <v>970637.41</v>
          </cell>
          <cell r="L3267"/>
          <cell r="M3267">
            <v>970637.41</v>
          </cell>
          <cell r="N3267" t="str">
            <v>FORM SUBMIT</v>
          </cell>
          <cell r="O3267">
            <v>41512</v>
          </cell>
          <cell r="P3267"/>
          <cell r="Q3267">
            <v>971223.09000000008</v>
          </cell>
        </row>
        <row r="3268">
          <cell r="C3268" t="str">
            <v>Edgartown</v>
          </cell>
          <cell r="D3268">
            <v>2013</v>
          </cell>
          <cell r="E3268">
            <v>3</v>
          </cell>
          <cell r="F3268">
            <v>3</v>
          </cell>
          <cell r="G3268" t="str">
            <v>Yes</v>
          </cell>
          <cell r="H3268">
            <v>636998.43000000005</v>
          </cell>
          <cell r="I3268">
            <v>1279.44</v>
          </cell>
          <cell r="J3268">
            <v>2537.63</v>
          </cell>
          <cell r="K3268">
            <v>633181.3600000001</v>
          </cell>
          <cell r="L3268"/>
          <cell r="M3268">
            <v>633181.3600000001</v>
          </cell>
          <cell r="N3268" t="str">
            <v>FORM SUBMIT</v>
          </cell>
          <cell r="O3268">
            <v>41533</v>
          </cell>
          <cell r="P3268"/>
          <cell r="Q3268">
            <v>635718.99000000011</v>
          </cell>
        </row>
        <row r="3269">
          <cell r="C3269" t="str">
            <v>Egremont</v>
          </cell>
          <cell r="D3269">
            <v>2013</v>
          </cell>
          <cell r="E3269">
            <v>0</v>
          </cell>
          <cell r="F3269">
            <v>0</v>
          </cell>
          <cell r="G3269" t="str">
            <v>N/A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/>
          <cell r="M3269">
            <v>0</v>
          </cell>
          <cell r="N3269" t="str">
            <v>N/A</v>
          </cell>
          <cell r="O3269" t="str">
            <v/>
          </cell>
          <cell r="P3269"/>
          <cell r="Q3269">
            <v>0</v>
          </cell>
        </row>
        <row r="3270">
          <cell r="C3270" t="str">
            <v>Erving</v>
          </cell>
          <cell r="D3270">
            <v>2013</v>
          </cell>
          <cell r="E3270">
            <v>0</v>
          </cell>
          <cell r="F3270">
            <v>0</v>
          </cell>
          <cell r="G3270" t="str">
            <v>N/A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/>
          <cell r="M3270">
            <v>0</v>
          </cell>
          <cell r="N3270" t="str">
            <v>N/A</v>
          </cell>
          <cell r="O3270" t="str">
            <v/>
          </cell>
          <cell r="P3270"/>
          <cell r="Q3270">
            <v>0</v>
          </cell>
        </row>
        <row r="3271">
          <cell r="C3271" t="str">
            <v>Essex</v>
          </cell>
          <cell r="D3271">
            <v>2013</v>
          </cell>
          <cell r="E3271">
            <v>0.5</v>
          </cell>
          <cell r="F3271">
            <v>0.5</v>
          </cell>
          <cell r="G3271" t="str">
            <v>Yes</v>
          </cell>
          <cell r="H3271">
            <v>45438</v>
          </cell>
          <cell r="I3271">
            <v>339</v>
          </cell>
          <cell r="J3271">
            <v>22</v>
          </cell>
          <cell r="K3271">
            <v>45077</v>
          </cell>
          <cell r="L3271"/>
          <cell r="M3271">
            <v>45077</v>
          </cell>
          <cell r="N3271" t="str">
            <v>FORM SUBMIT</v>
          </cell>
          <cell r="O3271">
            <v>41513</v>
          </cell>
          <cell r="P3271"/>
          <cell r="Q3271">
            <v>45099</v>
          </cell>
        </row>
        <row r="3272">
          <cell r="C3272" t="str">
            <v>Everett</v>
          </cell>
          <cell r="D3272">
            <v>2013</v>
          </cell>
          <cell r="E3272">
            <v>0</v>
          </cell>
          <cell r="F3272">
            <v>0</v>
          </cell>
          <cell r="G3272" t="str">
            <v>N/A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/>
          <cell r="M3272">
            <v>0</v>
          </cell>
          <cell r="N3272" t="str">
            <v>N/A</v>
          </cell>
          <cell r="O3272" t="str">
            <v/>
          </cell>
          <cell r="P3272"/>
          <cell r="Q3272">
            <v>0</v>
          </cell>
        </row>
        <row r="3273">
          <cell r="C3273" t="str">
            <v>Fairhaven</v>
          </cell>
          <cell r="D3273">
            <v>2013</v>
          </cell>
          <cell r="E3273">
            <v>2</v>
          </cell>
          <cell r="F3273">
            <v>2</v>
          </cell>
          <cell r="G3273" t="str">
            <v>Yes</v>
          </cell>
          <cell r="H3273">
            <v>318528.93</v>
          </cell>
          <cell r="I3273">
            <v>1502.45</v>
          </cell>
          <cell r="J3273">
            <v>0</v>
          </cell>
          <cell r="K3273">
            <v>317026.48</v>
          </cell>
          <cell r="L3273"/>
          <cell r="M3273">
            <v>317026.48</v>
          </cell>
          <cell r="N3273" t="str">
            <v>FORM SUBMIT</v>
          </cell>
          <cell r="O3273">
            <v>41521</v>
          </cell>
          <cell r="P3273"/>
          <cell r="Q3273">
            <v>317026.48</v>
          </cell>
        </row>
        <row r="3274">
          <cell r="C3274" t="str">
            <v>Fall River</v>
          </cell>
          <cell r="D3274">
            <v>2013</v>
          </cell>
          <cell r="E3274">
            <v>0</v>
          </cell>
          <cell r="F3274">
            <v>0</v>
          </cell>
          <cell r="G3274" t="str">
            <v>N/A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/>
          <cell r="M3274">
            <v>0</v>
          </cell>
          <cell r="N3274" t="str">
            <v>N/A</v>
          </cell>
          <cell r="O3274" t="str">
            <v/>
          </cell>
          <cell r="P3274"/>
          <cell r="Q3274">
            <v>0</v>
          </cell>
        </row>
        <row r="3275">
          <cell r="C3275" t="str">
            <v>Falmouth</v>
          </cell>
          <cell r="D3275">
            <v>2013</v>
          </cell>
          <cell r="E3275">
            <v>3</v>
          </cell>
          <cell r="F3275">
            <v>3</v>
          </cell>
          <cell r="G3275" t="str">
            <v>Yes</v>
          </cell>
          <cell r="H3275">
            <v>2516814.44</v>
          </cell>
          <cell r="I3275">
            <v>8483.2800000000007</v>
          </cell>
          <cell r="J3275">
            <v>116.77</v>
          </cell>
          <cell r="K3275">
            <v>2508214.39</v>
          </cell>
          <cell r="L3275"/>
          <cell r="M3275">
            <v>2508214.39</v>
          </cell>
          <cell r="N3275" t="str">
            <v>FORM ENTERED</v>
          </cell>
          <cell r="O3275">
            <v>41528</v>
          </cell>
          <cell r="P3275"/>
          <cell r="Q3275">
            <v>2508331.16</v>
          </cell>
        </row>
        <row r="3276">
          <cell r="C3276" t="str">
            <v>Fitchburg</v>
          </cell>
          <cell r="D3276">
            <v>2013</v>
          </cell>
          <cell r="E3276">
            <v>0</v>
          </cell>
          <cell r="F3276">
            <v>0</v>
          </cell>
          <cell r="G3276" t="str">
            <v>N/A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  <cell r="L3276"/>
          <cell r="M3276">
            <v>0</v>
          </cell>
          <cell r="N3276" t="str">
            <v>N/A</v>
          </cell>
          <cell r="O3276" t="str">
            <v/>
          </cell>
          <cell r="P3276"/>
          <cell r="Q3276">
            <v>0</v>
          </cell>
        </row>
        <row r="3277">
          <cell r="C3277" t="str">
            <v>Florida</v>
          </cell>
          <cell r="D3277">
            <v>2013</v>
          </cell>
          <cell r="E3277">
            <v>0</v>
          </cell>
          <cell r="F3277">
            <v>0</v>
          </cell>
          <cell r="G3277" t="str">
            <v>N/A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  <cell r="L3277"/>
          <cell r="M3277">
            <v>0</v>
          </cell>
          <cell r="N3277" t="str">
            <v>N/A</v>
          </cell>
          <cell r="O3277" t="str">
            <v/>
          </cell>
          <cell r="P3277"/>
          <cell r="Q3277">
            <v>0</v>
          </cell>
        </row>
        <row r="3278">
          <cell r="C3278" t="str">
            <v>Foxborough</v>
          </cell>
          <cell r="D3278">
            <v>2013</v>
          </cell>
          <cell r="E3278">
            <v>0</v>
          </cell>
          <cell r="F3278">
            <v>0</v>
          </cell>
          <cell r="G3278" t="str">
            <v>N/A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/>
          <cell r="M3278">
            <v>0</v>
          </cell>
          <cell r="N3278" t="str">
            <v>N/A</v>
          </cell>
          <cell r="O3278" t="str">
            <v/>
          </cell>
          <cell r="P3278"/>
          <cell r="Q3278">
            <v>0</v>
          </cell>
        </row>
        <row r="3279">
          <cell r="C3279" t="str">
            <v>Framingham</v>
          </cell>
          <cell r="D3279">
            <v>2013</v>
          </cell>
          <cell r="E3279">
            <v>0</v>
          </cell>
          <cell r="F3279">
            <v>0</v>
          </cell>
          <cell r="G3279" t="str">
            <v>N/A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/>
          <cell r="M3279">
            <v>0</v>
          </cell>
          <cell r="N3279" t="str">
            <v>N/A</v>
          </cell>
          <cell r="O3279" t="str">
            <v/>
          </cell>
          <cell r="P3279"/>
          <cell r="Q3279">
            <v>0</v>
          </cell>
        </row>
        <row r="3280">
          <cell r="C3280" t="str">
            <v>Franklin</v>
          </cell>
          <cell r="D3280">
            <v>2013</v>
          </cell>
          <cell r="E3280">
            <v>0</v>
          </cell>
          <cell r="F3280">
            <v>0</v>
          </cell>
          <cell r="G3280" t="str">
            <v>N/A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  <cell r="L3280"/>
          <cell r="M3280">
            <v>0</v>
          </cell>
          <cell r="N3280" t="str">
            <v>N/A</v>
          </cell>
          <cell r="O3280" t="str">
            <v/>
          </cell>
          <cell r="P3280"/>
          <cell r="Q3280">
            <v>0</v>
          </cell>
        </row>
        <row r="3281">
          <cell r="C3281" t="str">
            <v>Freetown</v>
          </cell>
          <cell r="D3281">
            <v>2013</v>
          </cell>
          <cell r="E3281">
            <v>0</v>
          </cell>
          <cell r="F3281">
            <v>0</v>
          </cell>
          <cell r="G3281" t="str">
            <v>N/A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  <cell r="L3281"/>
          <cell r="M3281">
            <v>0</v>
          </cell>
          <cell r="N3281" t="str">
            <v>N/A</v>
          </cell>
          <cell r="O3281" t="str">
            <v/>
          </cell>
          <cell r="P3281"/>
          <cell r="Q3281">
            <v>0</v>
          </cell>
        </row>
        <row r="3282">
          <cell r="C3282" t="str">
            <v>Gardner</v>
          </cell>
          <cell r="D3282">
            <v>2013</v>
          </cell>
          <cell r="E3282">
            <v>0</v>
          </cell>
          <cell r="F3282">
            <v>0</v>
          </cell>
          <cell r="G3282" t="str">
            <v>N/A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/>
          <cell r="M3282">
            <v>0</v>
          </cell>
          <cell r="N3282" t="str">
            <v>N/A</v>
          </cell>
          <cell r="O3282" t="str">
            <v/>
          </cell>
          <cell r="P3282"/>
          <cell r="Q3282">
            <v>0</v>
          </cell>
        </row>
        <row r="3283">
          <cell r="C3283" t="str">
            <v>Aquinnah</v>
          </cell>
          <cell r="D3283">
            <v>2013</v>
          </cell>
          <cell r="E3283">
            <v>3</v>
          </cell>
          <cell r="F3283">
            <v>3</v>
          </cell>
          <cell r="G3283" t="str">
            <v>Yes</v>
          </cell>
          <cell r="H3283">
            <v>82471.05</v>
          </cell>
          <cell r="I3283">
            <v>457.66</v>
          </cell>
          <cell r="J3283">
            <v>423.12</v>
          </cell>
          <cell r="K3283">
            <v>81590.27</v>
          </cell>
          <cell r="L3283"/>
          <cell r="M3283">
            <v>81590.27</v>
          </cell>
          <cell r="N3283" t="str">
            <v>FORM SUBMIT</v>
          </cell>
          <cell r="O3283">
            <v>41529</v>
          </cell>
          <cell r="P3283"/>
          <cell r="Q3283">
            <v>82013.39</v>
          </cell>
        </row>
        <row r="3284">
          <cell r="C3284" t="str">
            <v>Georgetown</v>
          </cell>
          <cell r="D3284">
            <v>2013</v>
          </cell>
          <cell r="E3284">
            <v>3</v>
          </cell>
          <cell r="F3284">
            <v>3</v>
          </cell>
          <cell r="G3284" t="str">
            <v>Yes</v>
          </cell>
          <cell r="H3284">
            <v>339715.97</v>
          </cell>
          <cell r="I3284">
            <v>1733.9</v>
          </cell>
          <cell r="J3284">
            <v>0</v>
          </cell>
          <cell r="K3284">
            <v>337982.06999999995</v>
          </cell>
          <cell r="L3284"/>
          <cell r="M3284">
            <v>337982.06999999995</v>
          </cell>
          <cell r="N3284" t="str">
            <v>FORM SUBMIT</v>
          </cell>
          <cell r="O3284">
            <v>41527</v>
          </cell>
          <cell r="P3284"/>
          <cell r="Q3284">
            <v>337982.06999999995</v>
          </cell>
        </row>
        <row r="3285">
          <cell r="C3285" t="str">
            <v>Gill</v>
          </cell>
          <cell r="D3285">
            <v>2013</v>
          </cell>
          <cell r="E3285">
            <v>0</v>
          </cell>
          <cell r="F3285">
            <v>0</v>
          </cell>
          <cell r="G3285" t="str">
            <v>N/A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  <cell r="L3285"/>
          <cell r="M3285">
            <v>0</v>
          </cell>
          <cell r="N3285" t="str">
            <v>N/A</v>
          </cell>
          <cell r="O3285" t="str">
            <v/>
          </cell>
          <cell r="P3285"/>
          <cell r="Q3285">
            <v>0</v>
          </cell>
        </row>
        <row r="3286">
          <cell r="C3286" t="str">
            <v>Gloucester</v>
          </cell>
          <cell r="D3286">
            <v>2013</v>
          </cell>
          <cell r="E3286">
            <v>1</v>
          </cell>
          <cell r="F3286">
            <v>1</v>
          </cell>
          <cell r="G3286" t="str">
            <v>Yes</v>
          </cell>
          <cell r="H3286">
            <v>493043.71</v>
          </cell>
          <cell r="I3286">
            <v>4437.84</v>
          </cell>
          <cell r="J3286">
            <v>161.22</v>
          </cell>
          <cell r="K3286">
            <v>488444.65</v>
          </cell>
          <cell r="L3286"/>
          <cell r="M3286">
            <v>488444.65</v>
          </cell>
          <cell r="N3286" t="str">
            <v>FORM SUBMIT</v>
          </cell>
          <cell r="O3286">
            <v>41515</v>
          </cell>
          <cell r="P3286"/>
          <cell r="Q3286">
            <v>488605.87</v>
          </cell>
        </row>
        <row r="3287">
          <cell r="C3287" t="str">
            <v>Goshen</v>
          </cell>
          <cell r="D3287">
            <v>2013</v>
          </cell>
          <cell r="E3287">
            <v>3</v>
          </cell>
          <cell r="F3287">
            <v>3</v>
          </cell>
          <cell r="G3287" t="str">
            <v>Yes</v>
          </cell>
          <cell r="H3287">
            <v>57194.080000000002</v>
          </cell>
          <cell r="I3287">
            <v>1097.6500000000001</v>
          </cell>
          <cell r="J3287">
            <v>0</v>
          </cell>
          <cell r="K3287">
            <v>56096.43</v>
          </cell>
          <cell r="L3287"/>
          <cell r="M3287">
            <v>56096.43</v>
          </cell>
          <cell r="N3287" t="str">
            <v>FORM SUBMIT</v>
          </cell>
          <cell r="O3287">
            <v>41521</v>
          </cell>
          <cell r="P3287"/>
          <cell r="Q3287">
            <v>56096.43</v>
          </cell>
        </row>
        <row r="3288">
          <cell r="C3288" t="str">
            <v>Gosnold</v>
          </cell>
          <cell r="D3288">
            <v>2013</v>
          </cell>
          <cell r="E3288">
            <v>1.5</v>
          </cell>
          <cell r="F3288">
            <v>1.5</v>
          </cell>
          <cell r="G3288" t="str">
            <v>Yes</v>
          </cell>
          <cell r="H3288">
            <v>4001.83</v>
          </cell>
          <cell r="I3288">
            <v>7.31</v>
          </cell>
          <cell r="J3288">
            <v>0</v>
          </cell>
          <cell r="K3288">
            <v>3994.52</v>
          </cell>
          <cell r="L3288"/>
          <cell r="M3288">
            <v>3994.52</v>
          </cell>
          <cell r="N3288" t="str">
            <v>FORM SUBMIT</v>
          </cell>
          <cell r="O3288">
            <v>41542</v>
          </cell>
          <cell r="P3288"/>
          <cell r="Q3288">
            <v>3994.52</v>
          </cell>
        </row>
        <row r="3289">
          <cell r="C3289" t="str">
            <v>Grafton</v>
          </cell>
          <cell r="D3289">
            <v>2013</v>
          </cell>
          <cell r="E3289">
            <v>1.5</v>
          </cell>
          <cell r="F3289">
            <v>1.5</v>
          </cell>
          <cell r="G3289" t="str">
            <v>Yes</v>
          </cell>
          <cell r="H3289">
            <v>319862.52</v>
          </cell>
          <cell r="I3289">
            <v>2149.4699999999998</v>
          </cell>
          <cell r="J3289">
            <v>166.63</v>
          </cell>
          <cell r="K3289">
            <v>317546.42000000004</v>
          </cell>
          <cell r="L3289"/>
          <cell r="M3289">
            <v>317546.42000000004</v>
          </cell>
          <cell r="N3289" t="str">
            <v>FORM SUBMIT</v>
          </cell>
          <cell r="O3289">
            <v>41495</v>
          </cell>
          <cell r="P3289"/>
          <cell r="Q3289">
            <v>317713.05000000005</v>
          </cell>
        </row>
        <row r="3290">
          <cell r="C3290" t="str">
            <v>Granby</v>
          </cell>
          <cell r="D3290">
            <v>2013</v>
          </cell>
          <cell r="E3290">
            <v>0</v>
          </cell>
          <cell r="F3290">
            <v>0</v>
          </cell>
          <cell r="G3290" t="str">
            <v>N/A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/>
          <cell r="M3290">
            <v>0</v>
          </cell>
          <cell r="N3290" t="str">
            <v>N/A</v>
          </cell>
          <cell r="O3290" t="str">
            <v/>
          </cell>
          <cell r="P3290"/>
          <cell r="Q3290">
            <v>0</v>
          </cell>
        </row>
        <row r="3291">
          <cell r="C3291" t="str">
            <v>Granville</v>
          </cell>
          <cell r="D3291">
            <v>2013</v>
          </cell>
          <cell r="E3291">
            <v>1.5</v>
          </cell>
          <cell r="F3291">
            <v>1.5</v>
          </cell>
          <cell r="G3291" t="str">
            <v>Yes</v>
          </cell>
          <cell r="H3291">
            <v>18652.11</v>
          </cell>
          <cell r="I3291">
            <v>315.97000000000003</v>
          </cell>
          <cell r="J3291">
            <v>0</v>
          </cell>
          <cell r="K3291">
            <v>18336.14</v>
          </cell>
          <cell r="L3291"/>
          <cell r="M3291">
            <v>18336.14</v>
          </cell>
          <cell r="N3291" t="str">
            <v>FORM ENTERED</v>
          </cell>
          <cell r="O3291">
            <v>41500</v>
          </cell>
          <cell r="P3291"/>
          <cell r="Q3291">
            <v>18336.14</v>
          </cell>
        </row>
        <row r="3292">
          <cell r="C3292" t="str">
            <v>Great Barrington</v>
          </cell>
          <cell r="D3292">
            <v>2013</v>
          </cell>
          <cell r="E3292">
            <v>0</v>
          </cell>
          <cell r="F3292">
            <v>3</v>
          </cell>
          <cell r="G3292" t="str">
            <v>No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/>
          <cell r="M3292">
            <v>0</v>
          </cell>
          <cell r="N3292" t="str">
            <v>FORM ENTERED</v>
          </cell>
          <cell r="O3292">
            <v>41507</v>
          </cell>
          <cell r="P3292"/>
          <cell r="Q3292">
            <v>0</v>
          </cell>
        </row>
        <row r="3293">
          <cell r="C3293" t="str">
            <v>Greenfield</v>
          </cell>
          <cell r="D3293">
            <v>2013</v>
          </cell>
          <cell r="E3293">
            <v>0</v>
          </cell>
          <cell r="F3293">
            <v>0</v>
          </cell>
          <cell r="G3293" t="str">
            <v>N/A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/>
          <cell r="M3293">
            <v>0</v>
          </cell>
          <cell r="N3293" t="str">
            <v>N/A</v>
          </cell>
          <cell r="O3293" t="str">
            <v/>
          </cell>
          <cell r="P3293"/>
          <cell r="Q3293">
            <v>0</v>
          </cell>
        </row>
        <row r="3294">
          <cell r="C3294" t="str">
            <v>Groton</v>
          </cell>
          <cell r="D3294">
            <v>2013</v>
          </cell>
          <cell r="E3294">
            <v>3</v>
          </cell>
          <cell r="F3294">
            <v>3</v>
          </cell>
          <cell r="G3294" t="str">
            <v>Yes</v>
          </cell>
          <cell r="H3294">
            <v>551495.34</v>
          </cell>
          <cell r="I3294">
            <v>427.66</v>
          </cell>
          <cell r="J3294">
            <v>5.16</v>
          </cell>
          <cell r="K3294">
            <v>551062.5199999999</v>
          </cell>
          <cell r="L3294"/>
          <cell r="M3294">
            <v>551062.5199999999</v>
          </cell>
          <cell r="N3294" t="str">
            <v>FORM SUBMIT</v>
          </cell>
          <cell r="O3294">
            <v>41529</v>
          </cell>
          <cell r="P3294"/>
          <cell r="Q3294">
            <v>551067.67999999993</v>
          </cell>
        </row>
        <row r="3295">
          <cell r="C3295" t="str">
            <v>Groveland</v>
          </cell>
          <cell r="D3295">
            <v>2013</v>
          </cell>
          <cell r="E3295">
            <v>3</v>
          </cell>
          <cell r="F3295">
            <v>3</v>
          </cell>
          <cell r="G3295" t="str">
            <v>Yes</v>
          </cell>
          <cell r="H3295">
            <v>237952.19</v>
          </cell>
          <cell r="I3295">
            <v>1949.56</v>
          </cell>
          <cell r="J3295">
            <v>0</v>
          </cell>
          <cell r="K3295">
            <v>236002.63</v>
          </cell>
          <cell r="L3295"/>
          <cell r="M3295">
            <v>236002.63</v>
          </cell>
          <cell r="N3295" t="str">
            <v>FORM SUBMIT</v>
          </cell>
          <cell r="O3295">
            <v>41487</v>
          </cell>
          <cell r="P3295"/>
          <cell r="Q3295">
            <v>236002.63</v>
          </cell>
        </row>
        <row r="3296">
          <cell r="C3296" t="str">
            <v>Hadley</v>
          </cell>
          <cell r="D3296">
            <v>2013</v>
          </cell>
          <cell r="E3296">
            <v>3</v>
          </cell>
          <cell r="F3296">
            <v>3</v>
          </cell>
          <cell r="G3296" t="str">
            <v>Yes</v>
          </cell>
          <cell r="H3296">
            <v>216896.98</v>
          </cell>
          <cell r="I3296">
            <v>878.58</v>
          </cell>
          <cell r="J3296">
            <v>0</v>
          </cell>
          <cell r="K3296">
            <v>216018.40000000002</v>
          </cell>
          <cell r="L3296"/>
          <cell r="M3296">
            <v>216018.40000000002</v>
          </cell>
          <cell r="N3296" t="str">
            <v>FORM SUBMIT</v>
          </cell>
          <cell r="O3296">
            <v>41515</v>
          </cell>
          <cell r="P3296"/>
          <cell r="Q3296">
            <v>216018.40000000002</v>
          </cell>
        </row>
        <row r="3297">
          <cell r="C3297" t="str">
            <v>Halifax</v>
          </cell>
          <cell r="D3297">
            <v>2013</v>
          </cell>
          <cell r="E3297">
            <v>0</v>
          </cell>
          <cell r="F3297">
            <v>0</v>
          </cell>
          <cell r="G3297" t="str">
            <v>N/A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  <cell r="L3297"/>
          <cell r="M3297">
            <v>0</v>
          </cell>
          <cell r="N3297" t="str">
            <v>N/A</v>
          </cell>
          <cell r="O3297" t="str">
            <v/>
          </cell>
          <cell r="P3297"/>
          <cell r="Q3297">
            <v>0</v>
          </cell>
        </row>
        <row r="3298">
          <cell r="C3298" t="str">
            <v>Hamilton</v>
          </cell>
          <cell r="D3298">
            <v>2013</v>
          </cell>
          <cell r="E3298">
            <v>2</v>
          </cell>
          <cell r="F3298">
            <v>2</v>
          </cell>
          <cell r="G3298" t="str">
            <v>Yes</v>
          </cell>
          <cell r="H3298">
            <v>349451.53</v>
          </cell>
          <cell r="I3298">
            <v>7573.43</v>
          </cell>
          <cell r="J3298">
            <v>1062.28</v>
          </cell>
          <cell r="K3298">
            <v>340815.82</v>
          </cell>
          <cell r="L3298"/>
          <cell r="M3298">
            <v>340815.82</v>
          </cell>
          <cell r="N3298" t="str">
            <v>FORM SUBMIT</v>
          </cell>
          <cell r="O3298">
            <v>41534</v>
          </cell>
          <cell r="P3298"/>
          <cell r="Q3298">
            <v>341878.10000000003</v>
          </cell>
        </row>
        <row r="3299">
          <cell r="C3299" t="str">
            <v>Hampden</v>
          </cell>
          <cell r="D3299">
            <v>2013</v>
          </cell>
          <cell r="E3299">
            <v>1</v>
          </cell>
          <cell r="F3299">
            <v>1</v>
          </cell>
          <cell r="G3299" t="str">
            <v>Yes</v>
          </cell>
          <cell r="H3299">
            <v>57108.12</v>
          </cell>
          <cell r="I3299">
            <v>365.98</v>
          </cell>
          <cell r="J3299">
            <v>22.76</v>
          </cell>
          <cell r="K3299">
            <v>56719.38</v>
          </cell>
          <cell r="L3299"/>
          <cell r="M3299">
            <v>56719.38</v>
          </cell>
          <cell r="N3299" t="str">
            <v>FORM SUBMIT</v>
          </cell>
          <cell r="O3299">
            <v>41530</v>
          </cell>
          <cell r="P3299"/>
          <cell r="Q3299">
            <v>56742.14</v>
          </cell>
        </row>
        <row r="3300">
          <cell r="C3300" t="str">
            <v>Hancock</v>
          </cell>
          <cell r="D3300">
            <v>2013</v>
          </cell>
          <cell r="E3300">
            <v>0</v>
          </cell>
          <cell r="F3300">
            <v>0</v>
          </cell>
          <cell r="G3300" t="str">
            <v>N/A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  <cell r="L3300"/>
          <cell r="M3300">
            <v>0</v>
          </cell>
          <cell r="N3300" t="str">
            <v>N/A</v>
          </cell>
          <cell r="O3300" t="str">
            <v/>
          </cell>
          <cell r="P3300"/>
          <cell r="Q3300">
            <v>0</v>
          </cell>
        </row>
        <row r="3301">
          <cell r="C3301" t="str">
            <v>Hanover</v>
          </cell>
          <cell r="D3301">
            <v>2013</v>
          </cell>
          <cell r="E3301">
            <v>3</v>
          </cell>
          <cell r="F3301">
            <v>3</v>
          </cell>
          <cell r="G3301" t="str">
            <v>Yes</v>
          </cell>
          <cell r="H3301">
            <v>841418.23999999999</v>
          </cell>
          <cell r="I3301">
            <v>20871.98</v>
          </cell>
          <cell r="J3301">
            <v>234.95</v>
          </cell>
          <cell r="K3301">
            <v>820311.31</v>
          </cell>
          <cell r="L3301"/>
          <cell r="M3301">
            <v>820311.31</v>
          </cell>
          <cell r="N3301" t="str">
            <v>FORM SUBMIT</v>
          </cell>
          <cell r="O3301">
            <v>41528</v>
          </cell>
          <cell r="P3301"/>
          <cell r="Q3301">
            <v>820546.26</v>
          </cell>
        </row>
        <row r="3302">
          <cell r="C3302" t="str">
            <v>Hanson</v>
          </cell>
          <cell r="D3302">
            <v>2013</v>
          </cell>
          <cell r="E3302">
            <v>1.5</v>
          </cell>
          <cell r="F3302">
            <v>1.5</v>
          </cell>
          <cell r="G3302" t="str">
            <v>Yes</v>
          </cell>
          <cell r="H3302">
            <v>167474.13</v>
          </cell>
          <cell r="I3302">
            <v>3094.79</v>
          </cell>
          <cell r="J3302">
            <v>205.92</v>
          </cell>
          <cell r="K3302">
            <v>164173.41999999998</v>
          </cell>
          <cell r="L3302"/>
          <cell r="M3302">
            <v>164173.41999999998</v>
          </cell>
          <cell r="N3302" t="str">
            <v>FORM SUBMIT</v>
          </cell>
          <cell r="O3302">
            <v>41488</v>
          </cell>
          <cell r="P3302"/>
          <cell r="Q3302">
            <v>164379.34</v>
          </cell>
        </row>
        <row r="3303">
          <cell r="C3303" t="str">
            <v>Hardwick</v>
          </cell>
          <cell r="D3303">
            <v>2013</v>
          </cell>
          <cell r="E3303">
            <v>0</v>
          </cell>
          <cell r="F3303">
            <v>0</v>
          </cell>
          <cell r="G3303" t="str">
            <v>N/A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  <cell r="L3303"/>
          <cell r="M3303">
            <v>0</v>
          </cell>
          <cell r="N3303" t="str">
            <v>N/A</v>
          </cell>
          <cell r="O3303" t="str">
            <v/>
          </cell>
          <cell r="P3303"/>
          <cell r="Q3303">
            <v>0</v>
          </cell>
        </row>
        <row r="3304">
          <cell r="C3304" t="str">
            <v>Harvard</v>
          </cell>
          <cell r="D3304">
            <v>2013</v>
          </cell>
          <cell r="E3304">
            <v>1.1000000000000001</v>
          </cell>
          <cell r="F3304">
            <v>1.1000000000000001</v>
          </cell>
          <cell r="G3304" t="str">
            <v>Yes</v>
          </cell>
          <cell r="H3304">
            <v>190862.86</v>
          </cell>
          <cell r="I3304">
            <v>386.49</v>
          </cell>
          <cell r="J3304">
            <v>25.19</v>
          </cell>
          <cell r="K3304">
            <v>190451.18</v>
          </cell>
          <cell r="L3304"/>
          <cell r="M3304">
            <v>190451.18</v>
          </cell>
          <cell r="N3304" t="str">
            <v>FORM SUBMIT</v>
          </cell>
          <cell r="O3304">
            <v>41530</v>
          </cell>
          <cell r="P3304"/>
          <cell r="Q3304">
            <v>190476.37</v>
          </cell>
        </row>
        <row r="3305">
          <cell r="C3305" t="str">
            <v>Harwich</v>
          </cell>
          <cell r="D3305">
            <v>2013</v>
          </cell>
          <cell r="E3305">
            <v>3</v>
          </cell>
          <cell r="F3305">
            <v>3</v>
          </cell>
          <cell r="G3305" t="str">
            <v>Yes</v>
          </cell>
          <cell r="H3305">
            <v>1135123.3899999999</v>
          </cell>
          <cell r="I3305">
            <v>7922.44</v>
          </cell>
          <cell r="J3305">
            <v>319.08999999999997</v>
          </cell>
          <cell r="K3305">
            <v>1126881.8599999999</v>
          </cell>
          <cell r="L3305"/>
          <cell r="M3305">
            <v>1126881.8599999999</v>
          </cell>
          <cell r="N3305" t="str">
            <v>FORM SUBMIT</v>
          </cell>
          <cell r="O3305">
            <v>41507</v>
          </cell>
          <cell r="P3305"/>
          <cell r="Q3305">
            <v>1127200.95</v>
          </cell>
        </row>
        <row r="3306">
          <cell r="C3306" t="str">
            <v>Hatfield</v>
          </cell>
          <cell r="D3306">
            <v>2013</v>
          </cell>
          <cell r="E3306">
            <v>3</v>
          </cell>
          <cell r="F3306">
            <v>3</v>
          </cell>
          <cell r="G3306" t="str">
            <v>Yes</v>
          </cell>
          <cell r="H3306">
            <v>129919.05</v>
          </cell>
          <cell r="I3306">
            <v>694.09</v>
          </cell>
          <cell r="J3306">
            <v>0</v>
          </cell>
          <cell r="K3306">
            <v>129224.96000000001</v>
          </cell>
          <cell r="L3306"/>
          <cell r="M3306">
            <v>129224.96000000001</v>
          </cell>
          <cell r="N3306" t="str">
            <v>FORM SUBMIT</v>
          </cell>
          <cell r="O3306">
            <v>41487</v>
          </cell>
          <cell r="P3306"/>
          <cell r="Q3306">
            <v>129224.96000000001</v>
          </cell>
        </row>
        <row r="3307">
          <cell r="C3307" t="str">
            <v>Haverhill</v>
          </cell>
          <cell r="D3307">
            <v>2013</v>
          </cell>
          <cell r="E3307">
            <v>0</v>
          </cell>
          <cell r="F3307">
            <v>0</v>
          </cell>
          <cell r="G3307" t="str">
            <v>N/A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  <cell r="L3307"/>
          <cell r="M3307">
            <v>0</v>
          </cell>
          <cell r="N3307" t="str">
            <v>N/A</v>
          </cell>
          <cell r="O3307" t="str">
            <v/>
          </cell>
          <cell r="P3307"/>
          <cell r="Q3307">
            <v>0</v>
          </cell>
        </row>
        <row r="3308">
          <cell r="C3308" t="str">
            <v>Hawley</v>
          </cell>
          <cell r="D3308">
            <v>2013</v>
          </cell>
          <cell r="E3308">
            <v>0</v>
          </cell>
          <cell r="F3308">
            <v>0</v>
          </cell>
          <cell r="G3308" t="str">
            <v>N/A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  <cell r="L3308"/>
          <cell r="M3308">
            <v>0</v>
          </cell>
          <cell r="N3308" t="str">
            <v>N/A</v>
          </cell>
          <cell r="O3308" t="str">
            <v/>
          </cell>
          <cell r="P3308"/>
          <cell r="Q3308">
            <v>0</v>
          </cell>
        </row>
        <row r="3309">
          <cell r="C3309" t="str">
            <v>Heath</v>
          </cell>
          <cell r="D3309">
            <v>2013</v>
          </cell>
          <cell r="E3309">
            <v>0</v>
          </cell>
          <cell r="F3309">
            <v>0</v>
          </cell>
          <cell r="G3309" t="str">
            <v>N/A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  <cell r="L3309"/>
          <cell r="M3309">
            <v>0</v>
          </cell>
          <cell r="N3309" t="str">
            <v>N/A</v>
          </cell>
          <cell r="O3309" t="str">
            <v/>
          </cell>
          <cell r="P3309"/>
          <cell r="Q3309">
            <v>0</v>
          </cell>
        </row>
        <row r="3310">
          <cell r="C3310" t="str">
            <v>Hingham</v>
          </cell>
          <cell r="D3310">
            <v>2013</v>
          </cell>
          <cell r="E3310">
            <v>1.5</v>
          </cell>
          <cell r="F3310">
            <v>1.5</v>
          </cell>
          <cell r="G3310" t="str">
            <v>Yes</v>
          </cell>
          <cell r="H3310">
            <v>849819.32</v>
          </cell>
          <cell r="I3310">
            <v>16186.66</v>
          </cell>
          <cell r="J3310">
            <v>708.33</v>
          </cell>
          <cell r="K3310">
            <v>832924.33</v>
          </cell>
          <cell r="L3310"/>
          <cell r="M3310">
            <v>832924.33</v>
          </cell>
          <cell r="N3310" t="str">
            <v>FORM SUBMIT</v>
          </cell>
          <cell r="O3310">
            <v>41520</v>
          </cell>
          <cell r="P3310"/>
          <cell r="Q3310">
            <v>833632.65999999992</v>
          </cell>
        </row>
        <row r="3311">
          <cell r="C3311" t="str">
            <v>Hinsdale</v>
          </cell>
          <cell r="D3311">
            <v>2013</v>
          </cell>
          <cell r="E3311">
            <v>0</v>
          </cell>
          <cell r="F3311">
            <v>0</v>
          </cell>
          <cell r="G3311" t="str">
            <v>N/A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  <cell r="L3311"/>
          <cell r="M3311">
            <v>0</v>
          </cell>
          <cell r="N3311" t="str">
            <v>N/A</v>
          </cell>
          <cell r="O3311" t="str">
            <v/>
          </cell>
          <cell r="P3311"/>
          <cell r="Q3311">
            <v>0</v>
          </cell>
        </row>
        <row r="3312">
          <cell r="C3312" t="str">
            <v>Holbrook</v>
          </cell>
          <cell r="D3312">
            <v>2013</v>
          </cell>
          <cell r="E3312">
            <v>0</v>
          </cell>
          <cell r="F3312">
            <v>0</v>
          </cell>
          <cell r="G3312" t="str">
            <v>N/A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/>
          <cell r="M3312">
            <v>0</v>
          </cell>
          <cell r="N3312" t="str">
            <v>N/A</v>
          </cell>
          <cell r="O3312" t="str">
            <v/>
          </cell>
          <cell r="P3312"/>
          <cell r="Q3312">
            <v>0</v>
          </cell>
        </row>
        <row r="3313">
          <cell r="C3313" t="str">
            <v>Holden</v>
          </cell>
          <cell r="D3313">
            <v>2013</v>
          </cell>
          <cell r="E3313">
            <v>0</v>
          </cell>
          <cell r="F3313">
            <v>0</v>
          </cell>
          <cell r="G3313" t="str">
            <v>N/A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  <cell r="L3313"/>
          <cell r="M3313">
            <v>0</v>
          </cell>
          <cell r="N3313" t="str">
            <v>N/A</v>
          </cell>
          <cell r="O3313" t="str">
            <v/>
          </cell>
          <cell r="P3313"/>
          <cell r="Q3313">
            <v>0</v>
          </cell>
        </row>
        <row r="3314">
          <cell r="C3314" t="str">
            <v>Holland</v>
          </cell>
          <cell r="D3314">
            <v>2013</v>
          </cell>
          <cell r="E3314">
            <v>0</v>
          </cell>
          <cell r="F3314">
            <v>0</v>
          </cell>
          <cell r="G3314" t="str">
            <v>N/A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  <cell r="L3314"/>
          <cell r="M3314">
            <v>0</v>
          </cell>
          <cell r="N3314" t="str">
            <v>N/A</v>
          </cell>
          <cell r="O3314" t="str">
            <v/>
          </cell>
          <cell r="P3314"/>
          <cell r="Q3314">
            <v>0</v>
          </cell>
        </row>
        <row r="3315">
          <cell r="C3315" t="str">
            <v>Holliston</v>
          </cell>
          <cell r="D3315">
            <v>2013</v>
          </cell>
          <cell r="E3315">
            <v>1.5</v>
          </cell>
          <cell r="F3315">
            <v>1.5</v>
          </cell>
          <cell r="G3315" t="str">
            <v>Yes</v>
          </cell>
          <cell r="H3315">
            <v>410253.4</v>
          </cell>
          <cell r="I3315">
            <v>247.72</v>
          </cell>
          <cell r="J3315">
            <v>242.82</v>
          </cell>
          <cell r="K3315">
            <v>409762.86000000004</v>
          </cell>
          <cell r="L3315"/>
          <cell r="M3315">
            <v>409762.86000000004</v>
          </cell>
          <cell r="N3315" t="str">
            <v>FORM SUBMIT</v>
          </cell>
          <cell r="O3315">
            <v>41533</v>
          </cell>
          <cell r="P3315"/>
          <cell r="Q3315">
            <v>410005.68000000005</v>
          </cell>
        </row>
        <row r="3316">
          <cell r="C3316" t="str">
            <v>Holyoke</v>
          </cell>
          <cell r="D3316">
            <v>2013</v>
          </cell>
          <cell r="E3316">
            <v>0</v>
          </cell>
          <cell r="F3316">
            <v>0</v>
          </cell>
          <cell r="G3316" t="str">
            <v>N/A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  <cell r="L3316"/>
          <cell r="M3316">
            <v>0</v>
          </cell>
          <cell r="N3316" t="str">
            <v>N/A</v>
          </cell>
          <cell r="O3316" t="str">
            <v/>
          </cell>
          <cell r="P3316"/>
          <cell r="Q3316">
            <v>0</v>
          </cell>
        </row>
        <row r="3317">
          <cell r="C3317" t="str">
            <v>Hopedale</v>
          </cell>
          <cell r="D3317">
            <v>2013</v>
          </cell>
          <cell r="E3317">
            <v>0</v>
          </cell>
          <cell r="F3317">
            <v>0</v>
          </cell>
          <cell r="G3317" t="str">
            <v>N/A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  <cell r="L3317"/>
          <cell r="M3317">
            <v>0</v>
          </cell>
          <cell r="N3317" t="str">
            <v>N/A</v>
          </cell>
          <cell r="O3317" t="str">
            <v/>
          </cell>
          <cell r="P3317"/>
          <cell r="Q3317">
            <v>0</v>
          </cell>
        </row>
        <row r="3318">
          <cell r="C3318" t="str">
            <v>Hopkinton</v>
          </cell>
          <cell r="D3318">
            <v>2013</v>
          </cell>
          <cell r="E3318">
            <v>2</v>
          </cell>
          <cell r="F3318">
            <v>2</v>
          </cell>
          <cell r="G3318" t="str">
            <v>Yes</v>
          </cell>
          <cell r="H3318">
            <v>768116.19</v>
          </cell>
          <cell r="I3318">
            <v>20049.2</v>
          </cell>
          <cell r="J3318">
            <v>0</v>
          </cell>
          <cell r="K3318">
            <v>748066.99</v>
          </cell>
          <cell r="L3318"/>
          <cell r="M3318">
            <v>748066.99</v>
          </cell>
          <cell r="N3318" t="str">
            <v>FORM SUBMIT</v>
          </cell>
          <cell r="O3318">
            <v>41527</v>
          </cell>
          <cell r="P3318"/>
          <cell r="Q3318">
            <v>748066.99</v>
          </cell>
        </row>
        <row r="3319">
          <cell r="C3319" t="str">
            <v>Hubbardston</v>
          </cell>
          <cell r="D3319">
            <v>2013</v>
          </cell>
          <cell r="E3319">
            <v>1.5</v>
          </cell>
          <cell r="F3319">
            <v>1.5</v>
          </cell>
          <cell r="G3319" t="str">
            <v>Yes</v>
          </cell>
          <cell r="H3319">
            <v>54482.720000000001</v>
          </cell>
          <cell r="I3319">
            <v>1255.25</v>
          </cell>
          <cell r="J3319">
            <v>0</v>
          </cell>
          <cell r="K3319">
            <v>53227.47</v>
          </cell>
          <cell r="L3319"/>
          <cell r="M3319">
            <v>53227.47</v>
          </cell>
          <cell r="N3319" t="str">
            <v>FORM SUBMIT</v>
          </cell>
          <cell r="O3319">
            <v>41528</v>
          </cell>
          <cell r="P3319"/>
          <cell r="Q3319">
            <v>53227.47</v>
          </cell>
        </row>
        <row r="3320">
          <cell r="C3320" t="str">
            <v>Hudson</v>
          </cell>
          <cell r="D3320">
            <v>2013</v>
          </cell>
          <cell r="E3320">
            <v>1</v>
          </cell>
          <cell r="F3320">
            <v>1</v>
          </cell>
          <cell r="G3320" t="str">
            <v>Yes</v>
          </cell>
          <cell r="H3320">
            <v>397388</v>
          </cell>
          <cell r="I3320">
            <v>746</v>
          </cell>
          <cell r="J3320">
            <v>2044</v>
          </cell>
          <cell r="K3320">
            <v>394598</v>
          </cell>
          <cell r="L3320"/>
          <cell r="M3320">
            <v>394598</v>
          </cell>
          <cell r="N3320" t="str">
            <v>FORM SUBMIT</v>
          </cell>
          <cell r="O3320">
            <v>41526</v>
          </cell>
          <cell r="P3320"/>
          <cell r="Q3320">
            <v>396642</v>
          </cell>
        </row>
        <row r="3321">
          <cell r="C3321" t="str">
            <v>Hull</v>
          </cell>
          <cell r="D3321">
            <v>2013</v>
          </cell>
          <cell r="E3321">
            <v>0</v>
          </cell>
          <cell r="F3321">
            <v>0</v>
          </cell>
          <cell r="G3321" t="str">
            <v>N/A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  <cell r="L3321"/>
          <cell r="M3321">
            <v>0</v>
          </cell>
          <cell r="N3321" t="str">
            <v>N/A</v>
          </cell>
          <cell r="O3321" t="str">
            <v/>
          </cell>
          <cell r="P3321"/>
          <cell r="Q3321">
            <v>0</v>
          </cell>
        </row>
        <row r="3322">
          <cell r="C3322" t="str">
            <v>Huntington</v>
          </cell>
          <cell r="D3322">
            <v>2013</v>
          </cell>
          <cell r="E3322">
            <v>0</v>
          </cell>
          <cell r="F3322">
            <v>0</v>
          </cell>
          <cell r="G3322" t="str">
            <v>N/A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  <cell r="L3322"/>
          <cell r="M3322">
            <v>0</v>
          </cell>
          <cell r="N3322" t="str">
            <v>N/A</v>
          </cell>
          <cell r="O3322" t="str">
            <v/>
          </cell>
          <cell r="P3322"/>
          <cell r="Q3322">
            <v>0</v>
          </cell>
        </row>
        <row r="3323">
          <cell r="C3323" t="str">
            <v>Ipswich</v>
          </cell>
          <cell r="D3323">
            <v>2013</v>
          </cell>
          <cell r="E3323">
            <v>0</v>
          </cell>
          <cell r="F3323">
            <v>0</v>
          </cell>
          <cell r="G3323" t="str">
            <v>N/A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  <cell r="L3323"/>
          <cell r="M3323">
            <v>0</v>
          </cell>
          <cell r="N3323" t="str">
            <v>N/A</v>
          </cell>
          <cell r="O3323" t="str">
            <v/>
          </cell>
          <cell r="P3323"/>
          <cell r="Q3323">
            <v>0</v>
          </cell>
        </row>
        <row r="3324">
          <cell r="C3324" t="str">
            <v>Kingston</v>
          </cell>
          <cell r="D3324">
            <v>2013</v>
          </cell>
          <cell r="E3324">
            <v>3</v>
          </cell>
          <cell r="F3324">
            <v>1</v>
          </cell>
          <cell r="G3324" t="str">
            <v>No</v>
          </cell>
          <cell r="H3324">
            <v>572522.04</v>
          </cell>
          <cell r="I3324">
            <v>10170.25</v>
          </cell>
          <cell r="J3324">
            <v>66.09</v>
          </cell>
          <cell r="K3324">
            <v>562285.70000000007</v>
          </cell>
          <cell r="L3324"/>
          <cell r="M3324">
            <v>562285.70000000007</v>
          </cell>
          <cell r="N3324" t="str">
            <v>FORM SUBMIT</v>
          </cell>
          <cell r="O3324">
            <v>41526</v>
          </cell>
          <cell r="P3324"/>
          <cell r="Q3324">
            <v>562351.79</v>
          </cell>
        </row>
        <row r="3325">
          <cell r="C3325" t="str">
            <v>Lakeville</v>
          </cell>
          <cell r="D3325">
            <v>2013</v>
          </cell>
          <cell r="E3325">
            <v>0</v>
          </cell>
          <cell r="F3325">
            <v>0</v>
          </cell>
          <cell r="G3325" t="str">
            <v>N/A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  <cell r="L3325"/>
          <cell r="M3325">
            <v>0</v>
          </cell>
          <cell r="N3325" t="str">
            <v>N/A</v>
          </cell>
          <cell r="O3325" t="str">
            <v/>
          </cell>
          <cell r="P3325"/>
          <cell r="Q3325">
            <v>0</v>
          </cell>
        </row>
        <row r="3326">
          <cell r="C3326" t="str">
            <v>Lancaster</v>
          </cell>
          <cell r="D3326">
            <v>2013</v>
          </cell>
          <cell r="E3326">
            <v>0</v>
          </cell>
          <cell r="F3326">
            <v>0</v>
          </cell>
          <cell r="G3326" t="str">
            <v>N/A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  <cell r="L3326"/>
          <cell r="M3326">
            <v>0</v>
          </cell>
          <cell r="N3326" t="str">
            <v>N/A</v>
          </cell>
          <cell r="O3326" t="str">
            <v/>
          </cell>
          <cell r="P3326"/>
          <cell r="Q3326">
            <v>0</v>
          </cell>
        </row>
        <row r="3327">
          <cell r="C3327" t="str">
            <v>Lanesborough</v>
          </cell>
          <cell r="D3327">
            <v>2013</v>
          </cell>
          <cell r="E3327">
            <v>0</v>
          </cell>
          <cell r="F3327">
            <v>0</v>
          </cell>
          <cell r="G3327" t="str">
            <v>N/A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  <cell r="L3327"/>
          <cell r="M3327">
            <v>0</v>
          </cell>
          <cell r="N3327" t="str">
            <v>N/A</v>
          </cell>
          <cell r="O3327" t="str">
            <v/>
          </cell>
          <cell r="P3327"/>
          <cell r="Q3327">
            <v>0</v>
          </cell>
        </row>
        <row r="3328">
          <cell r="C3328" t="str">
            <v>Lawrence</v>
          </cell>
          <cell r="D3328">
            <v>2013</v>
          </cell>
          <cell r="E3328">
            <v>0</v>
          </cell>
          <cell r="F3328">
            <v>0</v>
          </cell>
          <cell r="G3328" t="str">
            <v>N/A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  <cell r="L3328"/>
          <cell r="M3328">
            <v>0</v>
          </cell>
          <cell r="N3328" t="str">
            <v>N/A</v>
          </cell>
          <cell r="O3328" t="str">
            <v/>
          </cell>
          <cell r="P3328"/>
          <cell r="Q3328">
            <v>0</v>
          </cell>
        </row>
        <row r="3329">
          <cell r="C3329" t="str">
            <v>Lee</v>
          </cell>
          <cell r="D3329">
            <v>2013</v>
          </cell>
          <cell r="E3329">
            <v>0</v>
          </cell>
          <cell r="F3329">
            <v>0</v>
          </cell>
          <cell r="G3329" t="str">
            <v>N/A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  <cell r="L3329"/>
          <cell r="M3329">
            <v>0</v>
          </cell>
          <cell r="N3329" t="str">
            <v>N/A</v>
          </cell>
          <cell r="O3329" t="str">
            <v/>
          </cell>
          <cell r="P3329"/>
          <cell r="Q3329">
            <v>0</v>
          </cell>
        </row>
        <row r="3330">
          <cell r="C3330" t="str">
            <v>Leicester</v>
          </cell>
          <cell r="D3330">
            <v>2013</v>
          </cell>
          <cell r="E3330">
            <v>0</v>
          </cell>
          <cell r="F3330">
            <v>0</v>
          </cell>
          <cell r="G3330" t="str">
            <v>N/A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  <cell r="L3330"/>
          <cell r="M3330">
            <v>0</v>
          </cell>
          <cell r="N3330" t="str">
            <v>N/A</v>
          </cell>
          <cell r="O3330" t="str">
            <v/>
          </cell>
          <cell r="P3330"/>
          <cell r="Q3330">
            <v>0</v>
          </cell>
        </row>
        <row r="3331">
          <cell r="C3331" t="str">
            <v>Lenox</v>
          </cell>
          <cell r="D3331">
            <v>2013</v>
          </cell>
          <cell r="E3331">
            <v>3</v>
          </cell>
          <cell r="F3331">
            <v>3</v>
          </cell>
          <cell r="G3331" t="str">
            <v>Yes</v>
          </cell>
          <cell r="H3331">
            <v>317054.44</v>
          </cell>
          <cell r="I3331">
            <v>1648.17</v>
          </cell>
          <cell r="J3331">
            <v>305.58</v>
          </cell>
          <cell r="K3331">
            <v>315100.69</v>
          </cell>
          <cell r="L3331"/>
          <cell r="M3331">
            <v>315100.69</v>
          </cell>
          <cell r="N3331" t="str">
            <v>FORM SUBMIT</v>
          </cell>
          <cell r="O3331">
            <v>41544</v>
          </cell>
          <cell r="P3331"/>
          <cell r="Q3331">
            <v>315406.27</v>
          </cell>
        </row>
        <row r="3332">
          <cell r="C3332" t="str">
            <v>Leominster</v>
          </cell>
          <cell r="D3332">
            <v>2013</v>
          </cell>
          <cell r="E3332">
            <v>0</v>
          </cell>
          <cell r="F3332">
            <v>0</v>
          </cell>
          <cell r="G3332" t="str">
            <v>N/A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/>
          <cell r="M3332">
            <v>0</v>
          </cell>
          <cell r="N3332" t="str">
            <v>N/A</v>
          </cell>
          <cell r="O3332" t="str">
            <v/>
          </cell>
          <cell r="P3332"/>
          <cell r="Q3332">
            <v>0</v>
          </cell>
        </row>
        <row r="3333">
          <cell r="C3333" t="str">
            <v>Leverett</v>
          </cell>
          <cell r="D3333">
            <v>2013</v>
          </cell>
          <cell r="E3333">
            <v>3</v>
          </cell>
          <cell r="F3333">
            <v>3</v>
          </cell>
          <cell r="G3333" t="str">
            <v>Yes</v>
          </cell>
          <cell r="H3333">
            <v>89662.54</v>
          </cell>
          <cell r="I3333">
            <v>1511.39</v>
          </cell>
          <cell r="J3333">
            <v>0</v>
          </cell>
          <cell r="K3333">
            <v>88151.15</v>
          </cell>
          <cell r="L3333"/>
          <cell r="M3333">
            <v>88151.15</v>
          </cell>
          <cell r="N3333" t="str">
            <v>FORM SUBMIT</v>
          </cell>
          <cell r="O3333">
            <v>41528</v>
          </cell>
          <cell r="P3333"/>
          <cell r="Q3333">
            <v>88151.15</v>
          </cell>
        </row>
        <row r="3334">
          <cell r="C3334" t="str">
            <v>Lexington</v>
          </cell>
          <cell r="D3334">
            <v>2013</v>
          </cell>
          <cell r="E3334">
            <v>3</v>
          </cell>
          <cell r="F3334">
            <v>3</v>
          </cell>
          <cell r="G3334" t="str">
            <v>Yes</v>
          </cell>
          <cell r="H3334">
            <v>3608773.89</v>
          </cell>
          <cell r="I3334">
            <v>30090.94</v>
          </cell>
          <cell r="J3334">
            <v>6223.26</v>
          </cell>
          <cell r="K3334">
            <v>3572459.6900000004</v>
          </cell>
          <cell r="L3334"/>
          <cell r="M3334">
            <v>3572459.6900000004</v>
          </cell>
          <cell r="N3334" t="str">
            <v>FORM SUBMIT</v>
          </cell>
          <cell r="O3334">
            <v>41530</v>
          </cell>
          <cell r="P3334"/>
          <cell r="Q3334">
            <v>3578682.95</v>
          </cell>
        </row>
        <row r="3335">
          <cell r="C3335" t="str">
            <v>Leyden</v>
          </cell>
          <cell r="D3335">
            <v>2013</v>
          </cell>
          <cell r="E3335">
            <v>0</v>
          </cell>
          <cell r="F3335">
            <v>0</v>
          </cell>
          <cell r="G3335" t="str">
            <v>N/A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  <cell r="L3335"/>
          <cell r="M3335">
            <v>0</v>
          </cell>
          <cell r="N3335" t="str">
            <v>N/A</v>
          </cell>
          <cell r="O3335" t="str">
            <v/>
          </cell>
          <cell r="P3335"/>
          <cell r="Q3335">
            <v>0</v>
          </cell>
        </row>
        <row r="3336">
          <cell r="C3336" t="str">
            <v>Lincoln</v>
          </cell>
          <cell r="D3336">
            <v>2013</v>
          </cell>
          <cell r="E3336">
            <v>3</v>
          </cell>
          <cell r="F3336">
            <v>3</v>
          </cell>
          <cell r="G3336" t="str">
            <v>Yes</v>
          </cell>
          <cell r="H3336">
            <v>637324.67000000004</v>
          </cell>
          <cell r="I3336">
            <v>2489.81</v>
          </cell>
          <cell r="J3336">
            <v>0</v>
          </cell>
          <cell r="K3336">
            <v>634834.86</v>
          </cell>
          <cell r="L3336"/>
          <cell r="M3336">
            <v>634834.86</v>
          </cell>
          <cell r="N3336" t="str">
            <v>FORM SUBMIT</v>
          </cell>
          <cell r="O3336">
            <v>41544</v>
          </cell>
          <cell r="P3336"/>
          <cell r="Q3336">
            <v>634834.86</v>
          </cell>
        </row>
        <row r="3337">
          <cell r="C3337" t="str">
            <v>Littleton</v>
          </cell>
          <cell r="D3337">
            <v>2013</v>
          </cell>
          <cell r="E3337">
            <v>1</v>
          </cell>
          <cell r="F3337">
            <v>1</v>
          </cell>
          <cell r="G3337" t="str">
            <v>Yes</v>
          </cell>
          <cell r="H3337">
            <v>140332.37</v>
          </cell>
          <cell r="I3337">
            <v>1581.3</v>
          </cell>
          <cell r="J3337">
            <v>0</v>
          </cell>
          <cell r="K3337">
            <v>138751.07</v>
          </cell>
          <cell r="L3337"/>
          <cell r="M3337">
            <v>138751.07</v>
          </cell>
          <cell r="N3337" t="str">
            <v>FORM SUBMIT</v>
          </cell>
          <cell r="O3337">
            <v>41494</v>
          </cell>
          <cell r="P3337"/>
          <cell r="Q3337">
            <v>138751.07</v>
          </cell>
        </row>
        <row r="3338">
          <cell r="C3338" t="str">
            <v>Longmeadow</v>
          </cell>
          <cell r="D3338">
            <v>2013</v>
          </cell>
          <cell r="E3338">
            <v>1</v>
          </cell>
          <cell r="F3338">
            <v>1</v>
          </cell>
          <cell r="G3338" t="str">
            <v>Yes</v>
          </cell>
          <cell r="H3338">
            <v>309035.25</v>
          </cell>
          <cell r="I3338">
            <v>980.73</v>
          </cell>
          <cell r="J3338">
            <v>973.89</v>
          </cell>
          <cell r="K3338">
            <v>307080.63</v>
          </cell>
          <cell r="L3338"/>
          <cell r="M3338">
            <v>307080.63</v>
          </cell>
          <cell r="N3338" t="str">
            <v>FORM SUBMIT</v>
          </cell>
          <cell r="O3338">
            <v>41530</v>
          </cell>
          <cell r="P3338"/>
          <cell r="Q3338">
            <v>308054.52</v>
          </cell>
        </row>
        <row r="3339">
          <cell r="C3339" t="str">
            <v>Lowell</v>
          </cell>
          <cell r="D3339">
            <v>2013</v>
          </cell>
          <cell r="E3339">
            <v>0</v>
          </cell>
          <cell r="F3339">
            <v>0</v>
          </cell>
          <cell r="G3339" t="str">
            <v>N/A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/>
          <cell r="M3339">
            <v>0</v>
          </cell>
          <cell r="N3339" t="str">
            <v>N/A</v>
          </cell>
          <cell r="O3339" t="str">
            <v/>
          </cell>
          <cell r="P3339"/>
          <cell r="Q3339">
            <v>0</v>
          </cell>
        </row>
        <row r="3340">
          <cell r="C3340" t="str">
            <v>Ludlow</v>
          </cell>
          <cell r="D3340">
            <v>2013</v>
          </cell>
          <cell r="E3340">
            <v>0</v>
          </cell>
          <cell r="F3340">
            <v>0</v>
          </cell>
          <cell r="G3340" t="str">
            <v>N/A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/>
          <cell r="M3340">
            <v>0</v>
          </cell>
          <cell r="N3340" t="str">
            <v>N/A</v>
          </cell>
          <cell r="O3340" t="str">
            <v/>
          </cell>
          <cell r="P3340"/>
          <cell r="Q3340">
            <v>0</v>
          </cell>
        </row>
        <row r="3341">
          <cell r="C3341" t="str">
            <v>Lunenburg</v>
          </cell>
          <cell r="D3341">
            <v>2013</v>
          </cell>
          <cell r="E3341">
            <v>0</v>
          </cell>
          <cell r="F3341">
            <v>0</v>
          </cell>
          <cell r="G3341" t="str">
            <v>N/A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  <cell r="L3341"/>
          <cell r="M3341">
            <v>0</v>
          </cell>
          <cell r="N3341" t="str">
            <v>N/A</v>
          </cell>
          <cell r="O3341" t="str">
            <v/>
          </cell>
          <cell r="P3341"/>
          <cell r="Q3341">
            <v>0</v>
          </cell>
        </row>
        <row r="3342">
          <cell r="C3342" t="str">
            <v>Lynn</v>
          </cell>
          <cell r="D3342">
            <v>2013</v>
          </cell>
          <cell r="E3342">
            <v>0</v>
          </cell>
          <cell r="F3342">
            <v>0</v>
          </cell>
          <cell r="G3342" t="str">
            <v>N/A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  <cell r="L3342"/>
          <cell r="M3342">
            <v>0</v>
          </cell>
          <cell r="N3342" t="str">
            <v>N/A</v>
          </cell>
          <cell r="O3342" t="str">
            <v/>
          </cell>
          <cell r="P3342"/>
          <cell r="Q3342">
            <v>0</v>
          </cell>
        </row>
        <row r="3343">
          <cell r="C3343" t="str">
            <v>Lynnfield</v>
          </cell>
          <cell r="D3343">
            <v>2013</v>
          </cell>
          <cell r="E3343">
            <v>0</v>
          </cell>
          <cell r="F3343">
            <v>0</v>
          </cell>
          <cell r="G3343" t="str">
            <v>N/A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  <cell r="L3343"/>
          <cell r="M3343">
            <v>0</v>
          </cell>
          <cell r="N3343" t="str">
            <v>N/A</v>
          </cell>
          <cell r="O3343" t="str">
            <v/>
          </cell>
          <cell r="P3343"/>
          <cell r="Q3343">
            <v>0</v>
          </cell>
        </row>
        <row r="3344">
          <cell r="C3344" t="str">
            <v>Malden</v>
          </cell>
          <cell r="D3344">
            <v>2013</v>
          </cell>
          <cell r="E3344">
            <v>0</v>
          </cell>
          <cell r="F3344">
            <v>0</v>
          </cell>
          <cell r="G3344" t="str">
            <v>N/A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  <cell r="L3344"/>
          <cell r="M3344">
            <v>0</v>
          </cell>
          <cell r="N3344" t="str">
            <v>N/A</v>
          </cell>
          <cell r="O3344" t="str">
            <v/>
          </cell>
          <cell r="P3344"/>
          <cell r="Q3344">
            <v>0</v>
          </cell>
        </row>
        <row r="3345">
          <cell r="C3345" t="str">
            <v>Manchester By The Sea</v>
          </cell>
          <cell r="D3345">
            <v>2013</v>
          </cell>
          <cell r="E3345">
            <v>1.5</v>
          </cell>
          <cell r="F3345">
            <v>1.5</v>
          </cell>
          <cell r="G3345" t="str">
            <v>Yes</v>
          </cell>
          <cell r="H3345">
            <v>289780.56</v>
          </cell>
          <cell r="I3345">
            <v>485.57</v>
          </cell>
          <cell r="J3345">
            <v>132.52000000000001</v>
          </cell>
          <cell r="K3345">
            <v>289162.46999999997</v>
          </cell>
          <cell r="L3345"/>
          <cell r="M3345">
            <v>289162.46999999997</v>
          </cell>
          <cell r="N3345" t="str">
            <v>FORM SUBMIT</v>
          </cell>
          <cell r="O3345">
            <v>41494</v>
          </cell>
          <cell r="P3345"/>
          <cell r="Q3345">
            <v>289294.99</v>
          </cell>
        </row>
        <row r="3346">
          <cell r="C3346" t="str">
            <v>Mansfield</v>
          </cell>
          <cell r="D3346">
            <v>2013</v>
          </cell>
          <cell r="E3346">
            <v>0</v>
          </cell>
          <cell r="F3346">
            <v>0</v>
          </cell>
          <cell r="G3346" t="str">
            <v>N/A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/>
          <cell r="M3346">
            <v>0</v>
          </cell>
          <cell r="N3346" t="str">
            <v>N/A</v>
          </cell>
          <cell r="O3346" t="str">
            <v/>
          </cell>
          <cell r="P3346"/>
          <cell r="Q3346">
            <v>0</v>
          </cell>
        </row>
        <row r="3347">
          <cell r="C3347" t="str">
            <v>Marblehead</v>
          </cell>
          <cell r="D3347">
            <v>2013</v>
          </cell>
          <cell r="E3347">
            <v>0</v>
          </cell>
          <cell r="F3347">
            <v>0</v>
          </cell>
          <cell r="G3347" t="str">
            <v>N/A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/>
          <cell r="M3347">
            <v>0</v>
          </cell>
          <cell r="N3347" t="str">
            <v>N/A</v>
          </cell>
          <cell r="O3347" t="str">
            <v/>
          </cell>
          <cell r="P3347"/>
          <cell r="Q3347">
            <v>0</v>
          </cell>
        </row>
        <row r="3348">
          <cell r="C3348" t="str">
            <v>Marion</v>
          </cell>
          <cell r="D3348">
            <v>2013</v>
          </cell>
          <cell r="E3348">
            <v>2</v>
          </cell>
          <cell r="F3348">
            <v>2</v>
          </cell>
          <cell r="G3348" t="str">
            <v>Yes</v>
          </cell>
          <cell r="H3348">
            <v>253969.99</v>
          </cell>
          <cell r="I3348">
            <v>1659.16</v>
          </cell>
          <cell r="J3348">
            <v>45.87</v>
          </cell>
          <cell r="K3348">
            <v>252264.95999999999</v>
          </cell>
          <cell r="L3348"/>
          <cell r="M3348">
            <v>252264.95999999999</v>
          </cell>
          <cell r="N3348" t="str">
            <v>FORM SUBMIT</v>
          </cell>
          <cell r="O3348">
            <v>41533</v>
          </cell>
          <cell r="P3348"/>
          <cell r="Q3348">
            <v>252310.83</v>
          </cell>
        </row>
        <row r="3349">
          <cell r="C3349" t="str">
            <v>Marlborough</v>
          </cell>
          <cell r="D3349">
            <v>2013</v>
          </cell>
          <cell r="E3349">
            <v>0</v>
          </cell>
          <cell r="F3349">
            <v>0</v>
          </cell>
          <cell r="G3349" t="str">
            <v>N/A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  <cell r="L3349"/>
          <cell r="M3349">
            <v>0</v>
          </cell>
          <cell r="N3349" t="str">
            <v>N/A</v>
          </cell>
          <cell r="O3349" t="str">
            <v/>
          </cell>
          <cell r="P3349"/>
          <cell r="Q3349">
            <v>0</v>
          </cell>
        </row>
        <row r="3350">
          <cell r="C3350" t="str">
            <v>Marshfield</v>
          </cell>
          <cell r="D3350">
            <v>2013</v>
          </cell>
          <cell r="E3350">
            <v>3</v>
          </cell>
          <cell r="F3350">
            <v>3</v>
          </cell>
          <cell r="G3350" t="str">
            <v>Yes</v>
          </cell>
          <cell r="H3350">
            <v>1122106.49</v>
          </cell>
          <cell r="I3350">
            <v>26020.3</v>
          </cell>
          <cell r="J3350">
            <v>360.29</v>
          </cell>
          <cell r="K3350">
            <v>1095725.8999999999</v>
          </cell>
          <cell r="L3350"/>
          <cell r="M3350">
            <v>1095725.8999999999</v>
          </cell>
          <cell r="N3350" t="str">
            <v>FORM SUBMIT</v>
          </cell>
          <cell r="O3350">
            <v>41523</v>
          </cell>
          <cell r="P3350"/>
          <cell r="Q3350">
            <v>1096086.19</v>
          </cell>
        </row>
        <row r="3351">
          <cell r="C3351" t="str">
            <v>Mashpee</v>
          </cell>
          <cell r="D3351">
            <v>2013</v>
          </cell>
          <cell r="E3351">
            <v>3</v>
          </cell>
          <cell r="F3351">
            <v>3</v>
          </cell>
          <cell r="G3351" t="str">
            <v>Yes</v>
          </cell>
          <cell r="H3351">
            <v>1185980</v>
          </cell>
          <cell r="I3351">
            <v>6486</v>
          </cell>
          <cell r="J3351">
            <v>298</v>
          </cell>
          <cell r="K3351">
            <v>1179196</v>
          </cell>
          <cell r="L3351"/>
          <cell r="M3351">
            <v>1179196</v>
          </cell>
          <cell r="N3351" t="str">
            <v>FORM SUBMIT</v>
          </cell>
          <cell r="O3351">
            <v>41485</v>
          </cell>
          <cell r="P3351"/>
          <cell r="Q3351">
            <v>1179494</v>
          </cell>
        </row>
        <row r="3352">
          <cell r="C3352" t="str">
            <v>Mattapoisett</v>
          </cell>
          <cell r="D3352">
            <v>2013</v>
          </cell>
          <cell r="E3352">
            <v>1</v>
          </cell>
          <cell r="F3352">
            <v>1</v>
          </cell>
          <cell r="G3352" t="str">
            <v>Yes</v>
          </cell>
          <cell r="H3352">
            <v>143189</v>
          </cell>
          <cell r="I3352">
            <v>1033</v>
          </cell>
          <cell r="J3352">
            <v>533</v>
          </cell>
          <cell r="K3352">
            <v>141623</v>
          </cell>
          <cell r="L3352"/>
          <cell r="M3352">
            <v>141623</v>
          </cell>
          <cell r="N3352" t="str">
            <v>FORM SUBMIT</v>
          </cell>
          <cell r="O3352">
            <v>41522</v>
          </cell>
          <cell r="P3352"/>
          <cell r="Q3352">
            <v>142156</v>
          </cell>
        </row>
        <row r="3353">
          <cell r="C3353" t="str">
            <v>Maynard</v>
          </cell>
          <cell r="D3353">
            <v>2013</v>
          </cell>
          <cell r="E3353">
            <v>1.5</v>
          </cell>
          <cell r="F3353">
            <v>1.5</v>
          </cell>
          <cell r="G3353" t="str">
            <v>Yes</v>
          </cell>
          <cell r="H3353">
            <v>204683.6</v>
          </cell>
          <cell r="I3353">
            <v>4223.97</v>
          </cell>
          <cell r="J3353">
            <v>0</v>
          </cell>
          <cell r="K3353">
            <v>200459.63</v>
          </cell>
          <cell r="L3353"/>
          <cell r="M3353">
            <v>200459.63</v>
          </cell>
          <cell r="N3353" t="str">
            <v>FORM SUBMIT</v>
          </cell>
          <cell r="O3353">
            <v>41522</v>
          </cell>
          <cell r="P3353"/>
          <cell r="Q3353">
            <v>200459.63</v>
          </cell>
        </row>
        <row r="3354">
          <cell r="C3354" t="str">
            <v>Medfield</v>
          </cell>
          <cell r="D3354">
            <v>2013</v>
          </cell>
          <cell r="E3354">
            <v>0</v>
          </cell>
          <cell r="F3354">
            <v>0</v>
          </cell>
          <cell r="G3354" t="str">
            <v>N/A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/>
          <cell r="M3354">
            <v>0</v>
          </cell>
          <cell r="N3354" t="str">
            <v>N/A</v>
          </cell>
          <cell r="O3354" t="str">
            <v/>
          </cell>
          <cell r="P3354"/>
          <cell r="Q3354">
            <v>0</v>
          </cell>
        </row>
        <row r="3355">
          <cell r="C3355" t="str">
            <v>Medford</v>
          </cell>
          <cell r="D3355">
            <v>2013</v>
          </cell>
          <cell r="E3355">
            <v>0</v>
          </cell>
          <cell r="F3355">
            <v>0</v>
          </cell>
          <cell r="G3355" t="str">
            <v>N/A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  <cell r="L3355"/>
          <cell r="M3355">
            <v>0</v>
          </cell>
          <cell r="N3355" t="str">
            <v>N/A</v>
          </cell>
          <cell r="O3355" t="str">
            <v/>
          </cell>
          <cell r="P3355"/>
          <cell r="Q3355">
            <v>0</v>
          </cell>
        </row>
        <row r="3356">
          <cell r="C3356" t="str">
            <v>Medway</v>
          </cell>
          <cell r="D3356">
            <v>2013</v>
          </cell>
          <cell r="E3356">
            <v>3</v>
          </cell>
          <cell r="F3356">
            <v>3</v>
          </cell>
          <cell r="G3356" t="str">
            <v>Yes</v>
          </cell>
          <cell r="H3356">
            <v>575780</v>
          </cell>
          <cell r="I3356">
            <v>9779</v>
          </cell>
          <cell r="J3356">
            <v>97</v>
          </cell>
          <cell r="K3356">
            <v>565904</v>
          </cell>
          <cell r="L3356"/>
          <cell r="M3356">
            <v>565904</v>
          </cell>
          <cell r="N3356" t="str">
            <v>FORM SUBMIT</v>
          </cell>
          <cell r="O3356">
            <v>41507</v>
          </cell>
          <cell r="P3356"/>
          <cell r="Q3356">
            <v>566001</v>
          </cell>
        </row>
        <row r="3357">
          <cell r="C3357" t="str">
            <v>Melrose</v>
          </cell>
          <cell r="D3357">
            <v>2013</v>
          </cell>
          <cell r="E3357">
            <v>0</v>
          </cell>
          <cell r="F3357">
            <v>0</v>
          </cell>
          <cell r="G3357" t="str">
            <v>N/A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  <cell r="L3357"/>
          <cell r="M3357">
            <v>0</v>
          </cell>
          <cell r="N3357" t="str">
            <v>N/A</v>
          </cell>
          <cell r="O3357" t="str">
            <v/>
          </cell>
          <cell r="P3357"/>
          <cell r="Q3357">
            <v>0</v>
          </cell>
        </row>
        <row r="3358">
          <cell r="C3358" t="str">
            <v>Mendon</v>
          </cell>
          <cell r="D3358">
            <v>2013</v>
          </cell>
          <cell r="E3358">
            <v>3</v>
          </cell>
          <cell r="F3358">
            <v>3</v>
          </cell>
          <cell r="G3358" t="str">
            <v>Yes</v>
          </cell>
          <cell r="H3358">
            <v>240804.26</v>
          </cell>
          <cell r="I3358">
            <v>661.08</v>
          </cell>
          <cell r="J3358">
            <v>0</v>
          </cell>
          <cell r="K3358">
            <v>240143.18000000002</v>
          </cell>
          <cell r="L3358"/>
          <cell r="M3358">
            <v>240143.18000000002</v>
          </cell>
          <cell r="N3358" t="str">
            <v>FORM SUBMIT</v>
          </cell>
          <cell r="O3358">
            <v>41528</v>
          </cell>
          <cell r="P3358"/>
          <cell r="Q3358">
            <v>240143.18000000002</v>
          </cell>
        </row>
        <row r="3359">
          <cell r="C3359" t="str">
            <v>Merrimac</v>
          </cell>
          <cell r="D3359">
            <v>2013</v>
          </cell>
          <cell r="E3359">
            <v>0</v>
          </cell>
          <cell r="F3359">
            <v>0</v>
          </cell>
          <cell r="G3359" t="str">
            <v>N/A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  <cell r="L3359"/>
          <cell r="M3359">
            <v>0</v>
          </cell>
          <cell r="N3359" t="str">
            <v>N/A</v>
          </cell>
          <cell r="O3359" t="str">
            <v/>
          </cell>
          <cell r="P3359"/>
          <cell r="Q3359">
            <v>0</v>
          </cell>
        </row>
        <row r="3360">
          <cell r="C3360" t="str">
            <v>Methuen</v>
          </cell>
          <cell r="D3360">
            <v>2013</v>
          </cell>
          <cell r="E3360">
            <v>0</v>
          </cell>
          <cell r="F3360">
            <v>0</v>
          </cell>
          <cell r="G3360" t="str">
            <v>N/A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  <cell r="L3360"/>
          <cell r="M3360">
            <v>0</v>
          </cell>
          <cell r="N3360" t="str">
            <v>N/A</v>
          </cell>
          <cell r="O3360" t="str">
            <v/>
          </cell>
          <cell r="P3360"/>
          <cell r="Q3360">
            <v>0</v>
          </cell>
        </row>
        <row r="3361">
          <cell r="C3361" t="str">
            <v>Middleborough</v>
          </cell>
          <cell r="D3361">
            <v>2013</v>
          </cell>
          <cell r="E3361">
            <v>1</v>
          </cell>
          <cell r="F3361">
            <v>1</v>
          </cell>
          <cell r="G3361" t="str">
            <v>Yes</v>
          </cell>
          <cell r="H3361">
            <v>211532.61</v>
          </cell>
          <cell r="I3361">
            <v>1720.75</v>
          </cell>
          <cell r="J3361">
            <v>0</v>
          </cell>
          <cell r="K3361">
            <v>209811.86</v>
          </cell>
          <cell r="L3361"/>
          <cell r="M3361">
            <v>209811.86</v>
          </cell>
          <cell r="N3361" t="str">
            <v>FORM SUBMIT</v>
          </cell>
          <cell r="O3361">
            <v>41521</v>
          </cell>
          <cell r="P3361"/>
          <cell r="Q3361">
            <v>209811.86</v>
          </cell>
        </row>
        <row r="3362">
          <cell r="C3362" t="str">
            <v>Middlefield</v>
          </cell>
          <cell r="D3362">
            <v>2013</v>
          </cell>
          <cell r="E3362">
            <v>0</v>
          </cell>
          <cell r="F3362">
            <v>0</v>
          </cell>
          <cell r="G3362" t="str">
            <v>N/A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/>
          <cell r="M3362">
            <v>0</v>
          </cell>
          <cell r="N3362" t="str">
            <v>N/A</v>
          </cell>
          <cell r="O3362" t="str">
            <v/>
          </cell>
          <cell r="P3362"/>
          <cell r="Q3362">
            <v>0</v>
          </cell>
        </row>
        <row r="3363">
          <cell r="C3363" t="str">
            <v>Middleton</v>
          </cell>
          <cell r="D3363">
            <v>2013</v>
          </cell>
          <cell r="E3363">
            <v>1</v>
          </cell>
          <cell r="F3363">
            <v>1</v>
          </cell>
          <cell r="G3363" t="str">
            <v>Yes</v>
          </cell>
          <cell r="H3363">
            <v>165754.51999999999</v>
          </cell>
          <cell r="I3363">
            <v>2406.85</v>
          </cell>
          <cell r="J3363">
            <v>250.79</v>
          </cell>
          <cell r="K3363">
            <v>163096.87999999998</v>
          </cell>
          <cell r="L3363"/>
          <cell r="M3363">
            <v>163096.87999999998</v>
          </cell>
          <cell r="N3363" t="str">
            <v>FORM SUBMIT</v>
          </cell>
          <cell r="O3363">
            <v>41520</v>
          </cell>
          <cell r="P3363"/>
          <cell r="Q3363">
            <v>163347.66999999998</v>
          </cell>
        </row>
        <row r="3364">
          <cell r="C3364" t="str">
            <v>Milford</v>
          </cell>
          <cell r="D3364">
            <v>2013</v>
          </cell>
          <cell r="E3364">
            <v>0</v>
          </cell>
          <cell r="F3364">
            <v>0</v>
          </cell>
          <cell r="G3364" t="str">
            <v>N/A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/>
          <cell r="M3364">
            <v>0</v>
          </cell>
          <cell r="N3364" t="str">
            <v>N/A</v>
          </cell>
          <cell r="O3364" t="str">
            <v/>
          </cell>
          <cell r="P3364"/>
          <cell r="Q3364">
            <v>0</v>
          </cell>
        </row>
        <row r="3365">
          <cell r="C3365" t="str">
            <v>Millbury</v>
          </cell>
          <cell r="D3365">
            <v>2013</v>
          </cell>
          <cell r="E3365">
            <v>0</v>
          </cell>
          <cell r="F3365">
            <v>0</v>
          </cell>
          <cell r="G3365" t="str">
            <v>N/A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/>
          <cell r="M3365">
            <v>0</v>
          </cell>
          <cell r="N3365" t="str">
            <v>N/A</v>
          </cell>
          <cell r="O3365" t="str">
            <v/>
          </cell>
          <cell r="P3365"/>
          <cell r="Q3365">
            <v>0</v>
          </cell>
        </row>
        <row r="3366">
          <cell r="C3366" t="str">
            <v>Millis</v>
          </cell>
          <cell r="D3366">
            <v>2013</v>
          </cell>
          <cell r="E3366">
            <v>1</v>
          </cell>
          <cell r="F3366">
            <v>1</v>
          </cell>
          <cell r="G3366" t="str">
            <v>Yes</v>
          </cell>
          <cell r="H3366">
            <v>113475.46</v>
          </cell>
          <cell r="I3366">
            <v>406.69</v>
          </cell>
          <cell r="J3366">
            <v>0</v>
          </cell>
          <cell r="K3366">
            <v>113068.77</v>
          </cell>
          <cell r="L3366"/>
          <cell r="M3366">
            <v>113068.77</v>
          </cell>
          <cell r="N3366" t="str">
            <v>FORM SUBMIT</v>
          </cell>
          <cell r="O3366">
            <v>41529</v>
          </cell>
          <cell r="P3366"/>
          <cell r="Q3366">
            <v>113068.77</v>
          </cell>
        </row>
        <row r="3367">
          <cell r="C3367" t="str">
            <v>Millville</v>
          </cell>
          <cell r="D3367">
            <v>2013</v>
          </cell>
          <cell r="E3367">
            <v>0</v>
          </cell>
          <cell r="F3367">
            <v>0</v>
          </cell>
          <cell r="G3367" t="str">
            <v>N/A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/>
          <cell r="M3367">
            <v>0</v>
          </cell>
          <cell r="N3367" t="str">
            <v>N/A</v>
          </cell>
          <cell r="O3367" t="str">
            <v/>
          </cell>
          <cell r="P3367"/>
          <cell r="Q3367">
            <v>0</v>
          </cell>
        </row>
        <row r="3368">
          <cell r="C3368" t="str">
            <v>Milton</v>
          </cell>
          <cell r="D3368">
            <v>2013</v>
          </cell>
          <cell r="E3368">
            <v>0</v>
          </cell>
          <cell r="F3368">
            <v>0</v>
          </cell>
          <cell r="G3368" t="str">
            <v>N/A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  <cell r="L3368"/>
          <cell r="M3368">
            <v>0</v>
          </cell>
          <cell r="N3368" t="str">
            <v>N/A</v>
          </cell>
          <cell r="O3368" t="str">
            <v/>
          </cell>
          <cell r="P3368"/>
          <cell r="Q3368">
            <v>0</v>
          </cell>
        </row>
        <row r="3369">
          <cell r="C3369" t="str">
            <v>Monroe</v>
          </cell>
          <cell r="D3369">
            <v>2013</v>
          </cell>
          <cell r="E3369">
            <v>0</v>
          </cell>
          <cell r="F3369">
            <v>0</v>
          </cell>
          <cell r="G3369" t="str">
            <v>N/A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  <cell r="L3369"/>
          <cell r="M3369">
            <v>0</v>
          </cell>
          <cell r="N3369" t="str">
            <v>N/A</v>
          </cell>
          <cell r="O3369" t="str">
            <v/>
          </cell>
          <cell r="P3369"/>
          <cell r="Q3369">
            <v>0</v>
          </cell>
        </row>
        <row r="3370">
          <cell r="C3370" t="str">
            <v>Monson</v>
          </cell>
          <cell r="D3370">
            <v>2013</v>
          </cell>
          <cell r="E3370">
            <v>3</v>
          </cell>
          <cell r="F3370">
            <v>3</v>
          </cell>
          <cell r="G3370" t="str">
            <v>Yes</v>
          </cell>
          <cell r="H3370">
            <v>176674.37</v>
          </cell>
          <cell r="I3370">
            <v>1849.82</v>
          </cell>
          <cell r="J3370">
            <v>206.48</v>
          </cell>
          <cell r="K3370">
            <v>174618.06999999998</v>
          </cell>
          <cell r="L3370"/>
          <cell r="M3370">
            <v>174618.06999999998</v>
          </cell>
          <cell r="N3370" t="str">
            <v>FORM SUBMIT</v>
          </cell>
          <cell r="O3370">
            <v>41526</v>
          </cell>
          <cell r="P3370"/>
          <cell r="Q3370">
            <v>174824.55</v>
          </cell>
        </row>
        <row r="3371">
          <cell r="C3371" t="str">
            <v>Montague</v>
          </cell>
          <cell r="D3371">
            <v>2013</v>
          </cell>
          <cell r="E3371">
            <v>0</v>
          </cell>
          <cell r="F3371">
            <v>0</v>
          </cell>
          <cell r="G3371" t="str">
            <v>N/A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  <cell r="L3371"/>
          <cell r="M3371">
            <v>0</v>
          </cell>
          <cell r="N3371" t="str">
            <v>N/A</v>
          </cell>
          <cell r="O3371" t="str">
            <v/>
          </cell>
          <cell r="P3371"/>
          <cell r="Q3371">
            <v>0</v>
          </cell>
        </row>
        <row r="3372">
          <cell r="C3372" t="str">
            <v>Monterey</v>
          </cell>
          <cell r="D3372">
            <v>2013</v>
          </cell>
          <cell r="E3372">
            <v>0</v>
          </cell>
          <cell r="F3372">
            <v>0</v>
          </cell>
          <cell r="G3372" t="str">
            <v>N/A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  <cell r="L3372"/>
          <cell r="M3372">
            <v>0</v>
          </cell>
          <cell r="N3372" t="str">
            <v>N/A</v>
          </cell>
          <cell r="O3372" t="str">
            <v/>
          </cell>
          <cell r="P3372"/>
          <cell r="Q3372">
            <v>0</v>
          </cell>
        </row>
        <row r="3373">
          <cell r="C3373" t="str">
            <v>Montgomery</v>
          </cell>
          <cell r="D3373">
            <v>2013</v>
          </cell>
          <cell r="E3373">
            <v>0</v>
          </cell>
          <cell r="F3373">
            <v>0</v>
          </cell>
          <cell r="G3373" t="str">
            <v>N/A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  <cell r="L3373"/>
          <cell r="M3373">
            <v>0</v>
          </cell>
          <cell r="N3373" t="str">
            <v>N/A</v>
          </cell>
          <cell r="O3373" t="str">
            <v/>
          </cell>
          <cell r="P3373"/>
          <cell r="Q3373">
            <v>0</v>
          </cell>
        </row>
        <row r="3374">
          <cell r="C3374" t="str">
            <v>Mount Washington</v>
          </cell>
          <cell r="D3374">
            <v>2013</v>
          </cell>
          <cell r="E3374">
            <v>0</v>
          </cell>
          <cell r="F3374">
            <v>0</v>
          </cell>
          <cell r="G3374" t="str">
            <v>N/A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  <cell r="L3374"/>
          <cell r="M3374">
            <v>0</v>
          </cell>
          <cell r="N3374" t="str">
            <v>N/A</v>
          </cell>
          <cell r="O3374" t="str">
            <v/>
          </cell>
          <cell r="P3374"/>
          <cell r="Q3374">
            <v>0</v>
          </cell>
        </row>
        <row r="3375">
          <cell r="C3375" t="str">
            <v>Nahant</v>
          </cell>
          <cell r="D3375">
            <v>2013</v>
          </cell>
          <cell r="E3375">
            <v>3</v>
          </cell>
          <cell r="F3375">
            <v>3</v>
          </cell>
          <cell r="G3375" t="str">
            <v>Yes</v>
          </cell>
          <cell r="H3375">
            <v>187366.15</v>
          </cell>
          <cell r="I3375">
            <v>10267.84</v>
          </cell>
          <cell r="J3375">
            <v>406.56</v>
          </cell>
          <cell r="K3375">
            <v>176691.75</v>
          </cell>
          <cell r="L3375"/>
          <cell r="M3375">
            <v>176691.75</v>
          </cell>
          <cell r="N3375" t="str">
            <v>FORM SUBMIT</v>
          </cell>
          <cell r="O3375">
            <v>41491</v>
          </cell>
          <cell r="P3375"/>
          <cell r="Q3375">
            <v>177098.31</v>
          </cell>
        </row>
        <row r="3376">
          <cell r="C3376" t="str">
            <v>Nantucket</v>
          </cell>
          <cell r="D3376">
            <v>2013</v>
          </cell>
          <cell r="E3376">
            <v>3</v>
          </cell>
          <cell r="F3376">
            <v>3</v>
          </cell>
          <cell r="G3376" t="str">
            <v>Yes</v>
          </cell>
          <cell r="H3376">
            <v>1767820.25</v>
          </cell>
          <cell r="I3376">
            <v>5386.11</v>
          </cell>
          <cell r="J3376">
            <v>845.37</v>
          </cell>
          <cell r="K3376">
            <v>1761588.7699999998</v>
          </cell>
          <cell r="L3376"/>
          <cell r="M3376">
            <v>1761588.7699999998</v>
          </cell>
          <cell r="N3376" t="str">
            <v>FORM SUBMIT</v>
          </cell>
          <cell r="O3376">
            <v>41471</v>
          </cell>
          <cell r="P3376"/>
          <cell r="Q3376">
            <v>1762434.14</v>
          </cell>
        </row>
        <row r="3377">
          <cell r="C3377" t="str">
            <v>Natick</v>
          </cell>
          <cell r="D3377">
            <v>2013</v>
          </cell>
          <cell r="E3377">
            <v>0</v>
          </cell>
          <cell r="F3377">
            <v>0</v>
          </cell>
          <cell r="G3377" t="str">
            <v>N/A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  <cell r="L3377"/>
          <cell r="M3377">
            <v>0</v>
          </cell>
          <cell r="N3377" t="str">
            <v>N/A</v>
          </cell>
          <cell r="O3377" t="str">
            <v/>
          </cell>
          <cell r="P3377"/>
          <cell r="Q3377">
            <v>0</v>
          </cell>
        </row>
        <row r="3378">
          <cell r="C3378" t="str">
            <v>Needham</v>
          </cell>
          <cell r="D3378">
            <v>2013</v>
          </cell>
          <cell r="E3378">
            <v>2</v>
          </cell>
          <cell r="F3378">
            <v>2</v>
          </cell>
          <cell r="G3378" t="str">
            <v>Yes</v>
          </cell>
          <cell r="H3378">
            <v>1712993.14</v>
          </cell>
          <cell r="I3378">
            <v>13498.13</v>
          </cell>
          <cell r="J3378">
            <v>2039.88</v>
          </cell>
          <cell r="K3378">
            <v>1697455.1300000001</v>
          </cell>
          <cell r="L3378"/>
          <cell r="M3378">
            <v>1697455.1300000001</v>
          </cell>
          <cell r="N3378" t="str">
            <v>FORM SUBMIT</v>
          </cell>
          <cell r="O3378">
            <v>41530</v>
          </cell>
          <cell r="P3378"/>
          <cell r="Q3378">
            <v>1699495.01</v>
          </cell>
        </row>
        <row r="3379">
          <cell r="C3379" t="str">
            <v>New Ashford</v>
          </cell>
          <cell r="D3379">
            <v>2013</v>
          </cell>
          <cell r="E3379">
            <v>0</v>
          </cell>
          <cell r="F3379">
            <v>0</v>
          </cell>
          <cell r="G3379" t="str">
            <v>N/A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  <cell r="L3379"/>
          <cell r="M3379">
            <v>0</v>
          </cell>
          <cell r="N3379" t="str">
            <v>N/A</v>
          </cell>
          <cell r="O3379" t="str">
            <v/>
          </cell>
          <cell r="P3379"/>
          <cell r="Q3379">
            <v>0</v>
          </cell>
        </row>
        <row r="3380">
          <cell r="C3380" t="str">
            <v>New Bedford</v>
          </cell>
          <cell r="D3380">
            <v>2013</v>
          </cell>
          <cell r="E3380">
            <v>0</v>
          </cell>
          <cell r="F3380">
            <v>0</v>
          </cell>
          <cell r="G3380" t="str">
            <v>N/A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  <cell r="L3380"/>
          <cell r="M3380">
            <v>0</v>
          </cell>
          <cell r="N3380" t="str">
            <v>N/A</v>
          </cell>
          <cell r="O3380" t="str">
            <v/>
          </cell>
          <cell r="P3380"/>
          <cell r="Q3380">
            <v>0</v>
          </cell>
        </row>
        <row r="3381">
          <cell r="C3381" t="str">
            <v>New Braintree</v>
          </cell>
          <cell r="D3381">
            <v>2013</v>
          </cell>
          <cell r="E3381">
            <v>0</v>
          </cell>
          <cell r="F3381">
            <v>0</v>
          </cell>
          <cell r="G3381" t="str">
            <v>N/A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/>
          <cell r="M3381">
            <v>0</v>
          </cell>
          <cell r="N3381" t="str">
            <v>N/A</v>
          </cell>
          <cell r="O3381" t="str">
            <v/>
          </cell>
          <cell r="P3381"/>
          <cell r="Q3381">
            <v>0</v>
          </cell>
        </row>
        <row r="3382">
          <cell r="C3382" t="str">
            <v>New Marlborough</v>
          </cell>
          <cell r="D3382">
            <v>2013</v>
          </cell>
          <cell r="E3382">
            <v>0</v>
          </cell>
          <cell r="F3382">
            <v>0</v>
          </cell>
          <cell r="G3382" t="str">
            <v>N/A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  <cell r="L3382"/>
          <cell r="M3382">
            <v>0</v>
          </cell>
          <cell r="N3382" t="str">
            <v>N/A</v>
          </cell>
          <cell r="O3382" t="str">
            <v/>
          </cell>
          <cell r="P3382"/>
          <cell r="Q3382">
            <v>0</v>
          </cell>
        </row>
        <row r="3383">
          <cell r="C3383" t="str">
            <v>New Salem</v>
          </cell>
          <cell r="D3383">
            <v>2013</v>
          </cell>
          <cell r="E3383">
            <v>0</v>
          </cell>
          <cell r="F3383">
            <v>0</v>
          </cell>
          <cell r="G3383" t="str">
            <v>N/A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  <cell r="L3383"/>
          <cell r="M3383">
            <v>0</v>
          </cell>
          <cell r="N3383" t="str">
            <v>N/A</v>
          </cell>
          <cell r="O3383" t="str">
            <v/>
          </cell>
          <cell r="P3383"/>
          <cell r="Q3383">
            <v>0</v>
          </cell>
        </row>
        <row r="3384">
          <cell r="C3384" t="str">
            <v>Newbury</v>
          </cell>
          <cell r="D3384">
            <v>2013</v>
          </cell>
          <cell r="E3384">
            <v>0</v>
          </cell>
          <cell r="F3384">
            <v>0</v>
          </cell>
          <cell r="G3384" t="str">
            <v>N/A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  <cell r="L3384"/>
          <cell r="M3384">
            <v>0</v>
          </cell>
          <cell r="N3384" t="str">
            <v>N/A</v>
          </cell>
          <cell r="O3384" t="str">
            <v/>
          </cell>
          <cell r="P3384"/>
          <cell r="Q3384">
            <v>0</v>
          </cell>
        </row>
        <row r="3385">
          <cell r="C3385" t="str">
            <v>Newburyport</v>
          </cell>
          <cell r="D3385">
            <v>2013</v>
          </cell>
          <cell r="E3385">
            <v>2</v>
          </cell>
          <cell r="F3385">
            <v>2</v>
          </cell>
          <cell r="G3385" t="str">
            <v>Yes</v>
          </cell>
          <cell r="H3385">
            <v>663864.54</v>
          </cell>
          <cell r="I3385">
            <v>10396.120000000001</v>
          </cell>
          <cell r="J3385">
            <v>190.67</v>
          </cell>
          <cell r="K3385">
            <v>653277.75</v>
          </cell>
          <cell r="L3385"/>
          <cell r="M3385">
            <v>653277.75</v>
          </cell>
          <cell r="N3385" t="str">
            <v>FORM SUBMIT</v>
          </cell>
          <cell r="O3385">
            <v>41529</v>
          </cell>
          <cell r="P3385"/>
          <cell r="Q3385">
            <v>653468.42000000004</v>
          </cell>
        </row>
        <row r="3386">
          <cell r="C3386" t="str">
            <v>Newton</v>
          </cell>
          <cell r="D3386">
            <v>2013</v>
          </cell>
          <cell r="E3386">
            <v>1</v>
          </cell>
          <cell r="F3386">
            <v>1</v>
          </cell>
          <cell r="G3386" t="str">
            <v>Yes</v>
          </cell>
          <cell r="H3386">
            <v>2528606.86</v>
          </cell>
          <cell r="I3386">
            <v>5246.73</v>
          </cell>
          <cell r="J3386">
            <v>12808.43</v>
          </cell>
          <cell r="K3386">
            <v>2510551.6999999997</v>
          </cell>
          <cell r="L3386"/>
          <cell r="M3386">
            <v>2510551.6999999997</v>
          </cell>
          <cell r="N3386" t="str">
            <v>FORM SUBMIT</v>
          </cell>
          <cell r="O3386">
            <v>41466</v>
          </cell>
          <cell r="P3386"/>
          <cell r="Q3386">
            <v>2523360.13</v>
          </cell>
        </row>
        <row r="3387">
          <cell r="C3387" t="str">
            <v>Norfolk</v>
          </cell>
          <cell r="D3387">
            <v>2013</v>
          </cell>
          <cell r="E3387">
            <v>3</v>
          </cell>
          <cell r="F3387">
            <v>1</v>
          </cell>
          <cell r="G3387" t="str">
            <v>No</v>
          </cell>
          <cell r="H3387">
            <v>562693.62</v>
          </cell>
          <cell r="I3387">
            <v>8476.34</v>
          </cell>
          <cell r="J3387">
            <v>109.45</v>
          </cell>
          <cell r="K3387">
            <v>554107.83000000007</v>
          </cell>
          <cell r="L3387"/>
          <cell r="M3387">
            <v>554107.83000000007</v>
          </cell>
          <cell r="N3387" t="str">
            <v>FORM SUBMIT</v>
          </cell>
          <cell r="O3387">
            <v>41501</v>
          </cell>
          <cell r="P3387"/>
          <cell r="Q3387">
            <v>554217.28</v>
          </cell>
        </row>
        <row r="3388">
          <cell r="C3388" t="str">
            <v>North Adams</v>
          </cell>
          <cell r="D3388">
            <v>2013</v>
          </cell>
          <cell r="E3388">
            <v>0</v>
          </cell>
          <cell r="F3388">
            <v>0</v>
          </cell>
          <cell r="G3388" t="str">
            <v>N/A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  <cell r="L3388"/>
          <cell r="M3388">
            <v>0</v>
          </cell>
          <cell r="N3388" t="str">
            <v>N/A</v>
          </cell>
          <cell r="O3388" t="str">
            <v/>
          </cell>
          <cell r="P3388"/>
          <cell r="Q3388">
            <v>0</v>
          </cell>
        </row>
        <row r="3389">
          <cell r="C3389" t="str">
            <v>North Andover</v>
          </cell>
          <cell r="D3389">
            <v>2013</v>
          </cell>
          <cell r="E3389">
            <v>3</v>
          </cell>
          <cell r="F3389">
            <v>3</v>
          </cell>
          <cell r="G3389" t="str">
            <v>Yes</v>
          </cell>
          <cell r="H3389">
            <v>1404669.06</v>
          </cell>
          <cell r="I3389">
            <v>11892.49</v>
          </cell>
          <cell r="J3389">
            <v>2719.08</v>
          </cell>
          <cell r="K3389">
            <v>1390057.49</v>
          </cell>
          <cell r="L3389"/>
          <cell r="M3389">
            <v>1390057.49</v>
          </cell>
          <cell r="N3389" t="str">
            <v>FORM SUBMIT</v>
          </cell>
          <cell r="O3389">
            <v>41541</v>
          </cell>
          <cell r="P3389"/>
          <cell r="Q3389">
            <v>1392776.57</v>
          </cell>
        </row>
        <row r="3390">
          <cell r="C3390" t="str">
            <v>North Attleborough</v>
          </cell>
          <cell r="D3390">
            <v>2013</v>
          </cell>
          <cell r="E3390">
            <v>0</v>
          </cell>
          <cell r="F3390">
            <v>0</v>
          </cell>
          <cell r="G3390" t="str">
            <v>N/A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/>
          <cell r="M3390">
            <v>0</v>
          </cell>
          <cell r="N3390" t="str">
            <v>N/A</v>
          </cell>
          <cell r="O3390" t="str">
            <v/>
          </cell>
          <cell r="P3390"/>
          <cell r="Q3390">
            <v>0</v>
          </cell>
        </row>
        <row r="3391">
          <cell r="C3391" t="str">
            <v>North Brookfield</v>
          </cell>
          <cell r="D3391">
            <v>2013</v>
          </cell>
          <cell r="E3391">
            <v>0</v>
          </cell>
          <cell r="F3391">
            <v>0</v>
          </cell>
          <cell r="G3391" t="str">
            <v>N/A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  <cell r="L3391"/>
          <cell r="M3391">
            <v>0</v>
          </cell>
          <cell r="N3391" t="str">
            <v>N/A</v>
          </cell>
          <cell r="O3391" t="str">
            <v/>
          </cell>
          <cell r="P3391"/>
          <cell r="Q3391">
            <v>0</v>
          </cell>
        </row>
        <row r="3392">
          <cell r="C3392" t="str">
            <v>North Reading</v>
          </cell>
          <cell r="D3392">
            <v>2013</v>
          </cell>
          <cell r="E3392">
            <v>0</v>
          </cell>
          <cell r="F3392">
            <v>0</v>
          </cell>
          <cell r="G3392" t="str">
            <v>N/A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/>
          <cell r="M3392">
            <v>0</v>
          </cell>
          <cell r="N3392" t="str">
            <v>N/A</v>
          </cell>
          <cell r="O3392" t="str">
            <v/>
          </cell>
          <cell r="P3392"/>
          <cell r="Q3392">
            <v>0</v>
          </cell>
        </row>
        <row r="3393">
          <cell r="C3393" t="str">
            <v>Northampton</v>
          </cell>
          <cell r="D3393">
            <v>2013</v>
          </cell>
          <cell r="E3393">
            <v>3</v>
          </cell>
          <cell r="F3393">
            <v>3</v>
          </cell>
          <cell r="G3393" t="str">
            <v>Yes</v>
          </cell>
          <cell r="H3393">
            <v>950995.16</v>
          </cell>
          <cell r="I3393">
            <v>22969.52</v>
          </cell>
          <cell r="J3393">
            <v>0</v>
          </cell>
          <cell r="K3393">
            <v>928025.64</v>
          </cell>
          <cell r="L3393"/>
          <cell r="M3393">
            <v>928025.64</v>
          </cell>
          <cell r="N3393" t="str">
            <v>FORM SUBMIT</v>
          </cell>
          <cell r="O3393">
            <v>41515</v>
          </cell>
          <cell r="P3393"/>
          <cell r="Q3393">
            <v>928025.64</v>
          </cell>
        </row>
        <row r="3394">
          <cell r="C3394" t="str">
            <v>Northborough</v>
          </cell>
          <cell r="D3394">
            <v>2013</v>
          </cell>
          <cell r="E3394">
            <v>1.5</v>
          </cell>
          <cell r="F3394">
            <v>1.5</v>
          </cell>
          <cell r="G3394" t="str">
            <v>Yes</v>
          </cell>
          <cell r="H3394">
            <v>462818.48</v>
          </cell>
          <cell r="I3394">
            <v>5988.97</v>
          </cell>
          <cell r="J3394">
            <v>3074.45</v>
          </cell>
          <cell r="K3394">
            <v>453755.06</v>
          </cell>
          <cell r="L3394"/>
          <cell r="M3394">
            <v>453755.06</v>
          </cell>
          <cell r="N3394" t="str">
            <v>FORM SUBMIT</v>
          </cell>
          <cell r="O3394">
            <v>41486</v>
          </cell>
          <cell r="P3394"/>
          <cell r="Q3394">
            <v>456829.51</v>
          </cell>
        </row>
        <row r="3395">
          <cell r="C3395" t="str">
            <v>Northbridge</v>
          </cell>
          <cell r="D3395">
            <v>2013</v>
          </cell>
          <cell r="E3395">
            <v>0</v>
          </cell>
          <cell r="F3395">
            <v>0</v>
          </cell>
          <cell r="G3395" t="str">
            <v>N/A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/>
          <cell r="M3395">
            <v>0</v>
          </cell>
          <cell r="N3395" t="str">
            <v>N/A</v>
          </cell>
          <cell r="O3395" t="str">
            <v/>
          </cell>
          <cell r="P3395"/>
          <cell r="Q3395">
            <v>0</v>
          </cell>
        </row>
        <row r="3396">
          <cell r="C3396" t="str">
            <v>Northfield</v>
          </cell>
          <cell r="D3396">
            <v>2013</v>
          </cell>
          <cell r="E3396">
            <v>0.5</v>
          </cell>
          <cell r="F3396">
            <v>0.5</v>
          </cell>
          <cell r="G3396" t="str">
            <v>Yes</v>
          </cell>
          <cell r="H3396">
            <v>18665.43</v>
          </cell>
          <cell r="I3396">
            <v>193.36</v>
          </cell>
          <cell r="J3396">
            <v>0</v>
          </cell>
          <cell r="K3396">
            <v>18472.07</v>
          </cell>
          <cell r="L3396"/>
          <cell r="M3396">
            <v>18472.07</v>
          </cell>
          <cell r="N3396" t="str">
            <v>FORM SUBMIT</v>
          </cell>
          <cell r="O3396">
            <v>41528</v>
          </cell>
          <cell r="P3396"/>
          <cell r="Q3396">
            <v>18472.07</v>
          </cell>
        </row>
        <row r="3397">
          <cell r="C3397" t="str">
            <v>Norton</v>
          </cell>
          <cell r="D3397">
            <v>2013</v>
          </cell>
          <cell r="E3397">
            <v>0</v>
          </cell>
          <cell r="F3397">
            <v>0</v>
          </cell>
          <cell r="G3397" t="str">
            <v>N/A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  <cell r="L3397"/>
          <cell r="M3397">
            <v>0</v>
          </cell>
          <cell r="N3397" t="str">
            <v>N/A</v>
          </cell>
          <cell r="O3397" t="str">
            <v/>
          </cell>
          <cell r="P3397"/>
          <cell r="Q3397">
            <v>0</v>
          </cell>
        </row>
        <row r="3398">
          <cell r="C3398" t="str">
            <v>Norwell</v>
          </cell>
          <cell r="D3398">
            <v>2013</v>
          </cell>
          <cell r="E3398">
            <v>3</v>
          </cell>
          <cell r="F3398">
            <v>3</v>
          </cell>
          <cell r="G3398" t="str">
            <v>Yes</v>
          </cell>
          <cell r="H3398">
            <v>877694.14</v>
          </cell>
          <cell r="I3398">
            <v>2913.01</v>
          </cell>
          <cell r="J3398">
            <v>1867.96</v>
          </cell>
          <cell r="K3398">
            <v>872913.17</v>
          </cell>
          <cell r="L3398"/>
          <cell r="M3398">
            <v>872913.17</v>
          </cell>
          <cell r="N3398" t="str">
            <v>FORM SUBMIT</v>
          </cell>
          <cell r="O3398">
            <v>41521</v>
          </cell>
          <cell r="P3398"/>
          <cell r="Q3398">
            <v>874781.13</v>
          </cell>
        </row>
        <row r="3399">
          <cell r="C3399" t="str">
            <v>Norwood</v>
          </cell>
          <cell r="D3399">
            <v>2013</v>
          </cell>
          <cell r="E3399">
            <v>0</v>
          </cell>
          <cell r="F3399">
            <v>0</v>
          </cell>
          <cell r="G3399" t="str">
            <v>N/A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  <cell r="L3399"/>
          <cell r="M3399">
            <v>0</v>
          </cell>
          <cell r="N3399" t="str">
            <v>N/A</v>
          </cell>
          <cell r="O3399" t="str">
            <v/>
          </cell>
          <cell r="P3399"/>
          <cell r="Q3399">
            <v>0</v>
          </cell>
        </row>
        <row r="3400">
          <cell r="C3400" t="str">
            <v>Oak Bluffs</v>
          </cell>
          <cell r="D3400">
            <v>2013</v>
          </cell>
          <cell r="E3400">
            <v>3</v>
          </cell>
          <cell r="F3400">
            <v>3</v>
          </cell>
          <cell r="G3400" t="str">
            <v>Yes</v>
          </cell>
          <cell r="H3400">
            <v>464721.37</v>
          </cell>
          <cell r="I3400">
            <v>300.27</v>
          </cell>
          <cell r="J3400">
            <v>0</v>
          </cell>
          <cell r="K3400">
            <v>464421.1</v>
          </cell>
          <cell r="L3400"/>
          <cell r="M3400">
            <v>464421.1</v>
          </cell>
          <cell r="N3400" t="str">
            <v>FORM SUBMIT</v>
          </cell>
          <cell r="O3400">
            <v>41526</v>
          </cell>
          <cell r="P3400"/>
          <cell r="Q3400">
            <v>464421.1</v>
          </cell>
        </row>
        <row r="3401">
          <cell r="C3401" t="str">
            <v>Oakham</v>
          </cell>
          <cell r="D3401">
            <v>2013</v>
          </cell>
          <cell r="E3401">
            <v>0</v>
          </cell>
          <cell r="F3401">
            <v>0</v>
          </cell>
          <cell r="G3401" t="str">
            <v>N/A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  <cell r="L3401"/>
          <cell r="M3401">
            <v>0</v>
          </cell>
          <cell r="N3401" t="str">
            <v>N/A</v>
          </cell>
          <cell r="O3401" t="str">
            <v/>
          </cell>
          <cell r="P3401"/>
          <cell r="Q3401">
            <v>0</v>
          </cell>
        </row>
        <row r="3402">
          <cell r="C3402" t="str">
            <v>Orange</v>
          </cell>
          <cell r="D3402">
            <v>2013</v>
          </cell>
          <cell r="E3402">
            <v>0</v>
          </cell>
          <cell r="F3402">
            <v>0</v>
          </cell>
          <cell r="G3402" t="str">
            <v>N/A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  <cell r="L3402"/>
          <cell r="M3402">
            <v>0</v>
          </cell>
          <cell r="N3402" t="str">
            <v>N/A</v>
          </cell>
          <cell r="O3402" t="str">
            <v/>
          </cell>
          <cell r="P3402"/>
          <cell r="Q3402">
            <v>0</v>
          </cell>
        </row>
        <row r="3403">
          <cell r="C3403" t="str">
            <v>Orleans</v>
          </cell>
          <cell r="D3403">
            <v>2013</v>
          </cell>
          <cell r="E3403">
            <v>3</v>
          </cell>
          <cell r="F3403">
            <v>3</v>
          </cell>
          <cell r="G3403" t="str">
            <v>Yes</v>
          </cell>
          <cell r="H3403">
            <v>641858.84</v>
          </cell>
          <cell r="I3403">
            <v>2388.1999999999998</v>
          </cell>
          <cell r="J3403">
            <v>21.68</v>
          </cell>
          <cell r="K3403">
            <v>639448.96</v>
          </cell>
          <cell r="L3403"/>
          <cell r="M3403">
            <v>639448.96</v>
          </cell>
          <cell r="N3403" t="str">
            <v>FORM ENTERED</v>
          </cell>
          <cell r="O3403">
            <v>41520</v>
          </cell>
          <cell r="P3403"/>
          <cell r="Q3403">
            <v>639470.64</v>
          </cell>
        </row>
        <row r="3404">
          <cell r="C3404" t="str">
            <v>Otis</v>
          </cell>
          <cell r="D3404">
            <v>2013</v>
          </cell>
          <cell r="E3404">
            <v>0</v>
          </cell>
          <cell r="F3404">
            <v>0</v>
          </cell>
          <cell r="G3404" t="str">
            <v>N/A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  <cell r="L3404"/>
          <cell r="M3404">
            <v>0</v>
          </cell>
          <cell r="N3404" t="str">
            <v>N/A</v>
          </cell>
          <cell r="O3404" t="str">
            <v/>
          </cell>
          <cell r="P3404"/>
          <cell r="Q3404">
            <v>0</v>
          </cell>
        </row>
        <row r="3405">
          <cell r="C3405" t="str">
            <v>Oxford</v>
          </cell>
          <cell r="D3405">
            <v>2013</v>
          </cell>
          <cell r="E3405">
            <v>0</v>
          </cell>
          <cell r="F3405">
            <v>0</v>
          </cell>
          <cell r="G3405" t="str">
            <v>N/A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  <cell r="L3405"/>
          <cell r="M3405">
            <v>0</v>
          </cell>
          <cell r="N3405" t="str">
            <v>N/A</v>
          </cell>
          <cell r="O3405" t="str">
            <v/>
          </cell>
          <cell r="P3405"/>
          <cell r="Q3405">
            <v>0</v>
          </cell>
        </row>
        <row r="3406">
          <cell r="C3406" t="str">
            <v>Palmer</v>
          </cell>
          <cell r="D3406">
            <v>2013</v>
          </cell>
          <cell r="E3406">
            <v>0</v>
          </cell>
          <cell r="F3406">
            <v>0</v>
          </cell>
          <cell r="G3406" t="str">
            <v>N/A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  <cell r="L3406"/>
          <cell r="M3406">
            <v>0</v>
          </cell>
          <cell r="N3406" t="str">
            <v>N/A</v>
          </cell>
          <cell r="O3406" t="str">
            <v/>
          </cell>
          <cell r="P3406"/>
          <cell r="Q3406">
            <v>0</v>
          </cell>
        </row>
        <row r="3407">
          <cell r="C3407" t="str">
            <v>Paxton</v>
          </cell>
          <cell r="D3407">
            <v>2013</v>
          </cell>
          <cell r="E3407">
            <v>0</v>
          </cell>
          <cell r="F3407">
            <v>0</v>
          </cell>
          <cell r="G3407" t="str">
            <v>N/A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  <cell r="L3407"/>
          <cell r="M3407">
            <v>0</v>
          </cell>
          <cell r="N3407" t="str">
            <v>N/A</v>
          </cell>
          <cell r="O3407" t="str">
            <v/>
          </cell>
          <cell r="P3407"/>
          <cell r="Q3407">
            <v>0</v>
          </cell>
        </row>
        <row r="3408">
          <cell r="C3408" t="str">
            <v>Peabody</v>
          </cell>
          <cell r="D3408">
            <v>2013</v>
          </cell>
          <cell r="E3408">
            <v>1</v>
          </cell>
          <cell r="F3408">
            <v>1</v>
          </cell>
          <cell r="G3408" t="str">
            <v>Yes</v>
          </cell>
          <cell r="H3408">
            <v>703298.19</v>
          </cell>
          <cell r="I3408">
            <v>6491.27</v>
          </cell>
          <cell r="J3408">
            <v>3672.93</v>
          </cell>
          <cell r="K3408">
            <v>693133.98999999987</v>
          </cell>
          <cell r="L3408"/>
          <cell r="M3408">
            <v>693133.98999999987</v>
          </cell>
          <cell r="N3408" t="str">
            <v>FORM SUBMIT</v>
          </cell>
          <cell r="O3408">
            <v>41529</v>
          </cell>
          <cell r="P3408"/>
          <cell r="Q3408">
            <v>696806.91999999993</v>
          </cell>
        </row>
        <row r="3409">
          <cell r="C3409" t="str">
            <v>Pelham</v>
          </cell>
          <cell r="D3409">
            <v>2013</v>
          </cell>
          <cell r="E3409">
            <v>3</v>
          </cell>
          <cell r="F3409">
            <v>3</v>
          </cell>
          <cell r="G3409" t="str">
            <v>Yes</v>
          </cell>
          <cell r="H3409">
            <v>64672.38</v>
          </cell>
          <cell r="I3409">
            <v>524.53</v>
          </cell>
          <cell r="J3409">
            <v>0</v>
          </cell>
          <cell r="K3409">
            <v>64147.85</v>
          </cell>
          <cell r="L3409"/>
          <cell r="M3409">
            <v>64147.85</v>
          </cell>
          <cell r="N3409" t="str">
            <v>FORM SUBMIT</v>
          </cell>
          <cell r="O3409">
            <v>41529</v>
          </cell>
          <cell r="P3409"/>
          <cell r="Q3409">
            <v>64147.85</v>
          </cell>
        </row>
        <row r="3410">
          <cell r="C3410" t="str">
            <v>Pembroke</v>
          </cell>
          <cell r="D3410">
            <v>2013</v>
          </cell>
          <cell r="E3410">
            <v>1</v>
          </cell>
          <cell r="F3410">
            <v>1</v>
          </cell>
          <cell r="G3410" t="str">
            <v>Yes</v>
          </cell>
          <cell r="H3410">
            <v>233579</v>
          </cell>
          <cell r="I3410">
            <v>4064</v>
          </cell>
          <cell r="J3410">
            <v>214</v>
          </cell>
          <cell r="K3410">
            <v>229301</v>
          </cell>
          <cell r="L3410"/>
          <cell r="M3410">
            <v>229301</v>
          </cell>
          <cell r="N3410" t="str">
            <v>FORM ENTERED</v>
          </cell>
          <cell r="O3410">
            <v>41522</v>
          </cell>
          <cell r="P3410"/>
          <cell r="Q3410">
            <v>229515</v>
          </cell>
        </row>
        <row r="3411">
          <cell r="C3411" t="str">
            <v>Pepperell</v>
          </cell>
          <cell r="D3411">
            <v>2013</v>
          </cell>
          <cell r="E3411">
            <v>0</v>
          </cell>
          <cell r="F3411">
            <v>0</v>
          </cell>
          <cell r="G3411" t="str">
            <v>N/A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  <cell r="L3411"/>
          <cell r="M3411">
            <v>0</v>
          </cell>
          <cell r="N3411" t="str">
            <v>N/A</v>
          </cell>
          <cell r="O3411" t="str">
            <v/>
          </cell>
          <cell r="P3411"/>
          <cell r="Q3411">
            <v>0</v>
          </cell>
        </row>
        <row r="3412">
          <cell r="C3412" t="str">
            <v>Peru</v>
          </cell>
          <cell r="D3412">
            <v>2013</v>
          </cell>
          <cell r="E3412">
            <v>0</v>
          </cell>
          <cell r="F3412">
            <v>0</v>
          </cell>
          <cell r="G3412" t="str">
            <v>N/A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  <cell r="L3412"/>
          <cell r="M3412">
            <v>0</v>
          </cell>
          <cell r="N3412" t="str">
            <v>N/A</v>
          </cell>
          <cell r="O3412" t="str">
            <v/>
          </cell>
          <cell r="P3412"/>
          <cell r="Q3412">
            <v>0</v>
          </cell>
        </row>
        <row r="3413">
          <cell r="C3413" t="str">
            <v>Petersham</v>
          </cell>
          <cell r="D3413">
            <v>2013</v>
          </cell>
          <cell r="E3413">
            <v>0</v>
          </cell>
          <cell r="F3413">
            <v>0</v>
          </cell>
          <cell r="G3413" t="str">
            <v>N/A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  <cell r="L3413"/>
          <cell r="M3413">
            <v>0</v>
          </cell>
          <cell r="N3413" t="str">
            <v>N/A</v>
          </cell>
          <cell r="O3413" t="str">
            <v/>
          </cell>
          <cell r="P3413"/>
          <cell r="Q3413">
            <v>0</v>
          </cell>
        </row>
        <row r="3414">
          <cell r="C3414" t="str">
            <v>Phillipston</v>
          </cell>
          <cell r="D3414">
            <v>2013</v>
          </cell>
          <cell r="E3414">
            <v>3</v>
          </cell>
          <cell r="F3414">
            <v>3</v>
          </cell>
          <cell r="G3414" t="str">
            <v>Yes</v>
          </cell>
          <cell r="H3414">
            <v>41642.49</v>
          </cell>
          <cell r="I3414">
            <v>884.09</v>
          </cell>
          <cell r="J3414">
            <v>0</v>
          </cell>
          <cell r="K3414">
            <v>40758.400000000001</v>
          </cell>
          <cell r="L3414"/>
          <cell r="M3414">
            <v>40758.400000000001</v>
          </cell>
          <cell r="N3414" t="str">
            <v>FORM SUBMIT</v>
          </cell>
          <cell r="O3414">
            <v>41526</v>
          </cell>
          <cell r="P3414"/>
          <cell r="Q3414">
            <v>40758.400000000001</v>
          </cell>
        </row>
        <row r="3415">
          <cell r="C3415" t="str">
            <v>Pittsfield</v>
          </cell>
          <cell r="D3415">
            <v>2013</v>
          </cell>
          <cell r="E3415">
            <v>0</v>
          </cell>
          <cell r="F3415">
            <v>0</v>
          </cell>
          <cell r="G3415" t="str">
            <v>N/A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  <cell r="L3415"/>
          <cell r="M3415">
            <v>0</v>
          </cell>
          <cell r="N3415" t="str">
            <v>N/A</v>
          </cell>
          <cell r="O3415" t="str">
            <v/>
          </cell>
          <cell r="P3415"/>
          <cell r="Q3415">
            <v>0</v>
          </cell>
        </row>
        <row r="3416">
          <cell r="C3416" t="str">
            <v>Plainfield</v>
          </cell>
          <cell r="D3416">
            <v>2013</v>
          </cell>
          <cell r="E3416">
            <v>0</v>
          </cell>
          <cell r="F3416">
            <v>0</v>
          </cell>
          <cell r="G3416" t="str">
            <v>N/A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  <cell r="L3416"/>
          <cell r="M3416">
            <v>0</v>
          </cell>
          <cell r="N3416" t="str">
            <v>N/A</v>
          </cell>
          <cell r="O3416" t="str">
            <v/>
          </cell>
          <cell r="P3416"/>
          <cell r="Q3416">
            <v>0</v>
          </cell>
        </row>
        <row r="3417">
          <cell r="C3417" t="str">
            <v>Plainville</v>
          </cell>
          <cell r="D3417">
            <v>2013</v>
          </cell>
          <cell r="E3417">
            <v>0</v>
          </cell>
          <cell r="F3417">
            <v>0</v>
          </cell>
          <cell r="G3417" t="str">
            <v>N/A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  <cell r="L3417"/>
          <cell r="M3417">
            <v>0</v>
          </cell>
          <cell r="N3417" t="str">
            <v>N/A</v>
          </cell>
          <cell r="O3417" t="str">
            <v/>
          </cell>
          <cell r="P3417"/>
          <cell r="Q3417">
            <v>0</v>
          </cell>
        </row>
        <row r="3418">
          <cell r="C3418" t="str">
            <v>Plymouth</v>
          </cell>
          <cell r="D3418">
            <v>2013</v>
          </cell>
          <cell r="E3418">
            <v>1.5</v>
          </cell>
          <cell r="F3418">
            <v>1.5</v>
          </cell>
          <cell r="G3418" t="str">
            <v>Yes</v>
          </cell>
          <cell r="H3418">
            <v>1815657.07</v>
          </cell>
          <cell r="I3418">
            <v>8477.3700000000008</v>
          </cell>
          <cell r="J3418">
            <v>1606.63</v>
          </cell>
          <cell r="K3418">
            <v>1805573.07</v>
          </cell>
          <cell r="L3418"/>
          <cell r="M3418">
            <v>1805573.07</v>
          </cell>
          <cell r="N3418" t="str">
            <v>FORM SUBMIT</v>
          </cell>
          <cell r="O3418">
            <v>41528</v>
          </cell>
          <cell r="P3418"/>
          <cell r="Q3418">
            <v>1807179.7</v>
          </cell>
        </row>
        <row r="3419">
          <cell r="C3419" t="str">
            <v>Plympton</v>
          </cell>
          <cell r="D3419">
            <v>2013</v>
          </cell>
          <cell r="E3419">
            <v>1.5</v>
          </cell>
          <cell r="F3419">
            <v>1.5</v>
          </cell>
          <cell r="G3419" t="str">
            <v>Yes</v>
          </cell>
          <cell r="H3419">
            <v>68418.86</v>
          </cell>
          <cell r="I3419">
            <v>580.34</v>
          </cell>
          <cell r="J3419">
            <v>0</v>
          </cell>
          <cell r="K3419">
            <v>67838.52</v>
          </cell>
          <cell r="L3419"/>
          <cell r="M3419">
            <v>67838.52</v>
          </cell>
          <cell r="N3419" t="str">
            <v>FORM ENTERED</v>
          </cell>
          <cell r="O3419">
            <v>41550</v>
          </cell>
          <cell r="P3419"/>
          <cell r="Q3419">
            <v>67838.52</v>
          </cell>
        </row>
        <row r="3420">
          <cell r="C3420" t="str">
            <v>Princeton</v>
          </cell>
          <cell r="D3420">
            <v>2013</v>
          </cell>
          <cell r="E3420">
            <v>0</v>
          </cell>
          <cell r="F3420">
            <v>0</v>
          </cell>
          <cell r="G3420" t="str">
            <v>N/A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/>
          <cell r="M3420">
            <v>0</v>
          </cell>
          <cell r="N3420" t="str">
            <v>N/A</v>
          </cell>
          <cell r="O3420" t="str">
            <v/>
          </cell>
          <cell r="P3420"/>
          <cell r="Q3420">
            <v>0</v>
          </cell>
        </row>
        <row r="3421">
          <cell r="C3421" t="str">
            <v>Provincetown</v>
          </cell>
          <cell r="D3421">
            <v>2013</v>
          </cell>
          <cell r="E3421">
            <v>3</v>
          </cell>
          <cell r="F3421">
            <v>3</v>
          </cell>
          <cell r="G3421" t="str">
            <v>Yes</v>
          </cell>
          <cell r="H3421">
            <v>418045.44</v>
          </cell>
          <cell r="I3421">
            <v>5844.66</v>
          </cell>
          <cell r="J3421">
            <v>1343.66</v>
          </cell>
          <cell r="K3421">
            <v>410857.12000000005</v>
          </cell>
          <cell r="L3421"/>
          <cell r="M3421">
            <v>410857.12000000005</v>
          </cell>
          <cell r="N3421" t="str">
            <v>FORM SUBMIT</v>
          </cell>
          <cell r="O3421">
            <v>41523</v>
          </cell>
          <cell r="P3421"/>
          <cell r="Q3421">
            <v>412200.78</v>
          </cell>
        </row>
        <row r="3422">
          <cell r="C3422" t="str">
            <v>Quincy</v>
          </cell>
          <cell r="D3422">
            <v>2013</v>
          </cell>
          <cell r="E3422">
            <v>1</v>
          </cell>
          <cell r="F3422">
            <v>1</v>
          </cell>
          <cell r="G3422" t="str">
            <v>Yes</v>
          </cell>
          <cell r="H3422">
            <v>1391109.37</v>
          </cell>
          <cell r="I3422">
            <v>13040.39</v>
          </cell>
          <cell r="J3422">
            <v>6678.34</v>
          </cell>
          <cell r="K3422">
            <v>1371390.6400000001</v>
          </cell>
          <cell r="L3422"/>
          <cell r="M3422">
            <v>1371390.6400000001</v>
          </cell>
          <cell r="N3422" t="str">
            <v>FORM SUBMIT</v>
          </cell>
          <cell r="O3422">
            <v>41530</v>
          </cell>
          <cell r="P3422"/>
          <cell r="Q3422">
            <v>1378068.9800000002</v>
          </cell>
        </row>
        <row r="3423">
          <cell r="C3423" t="str">
            <v>Randolph</v>
          </cell>
          <cell r="D3423">
            <v>2013</v>
          </cell>
          <cell r="E3423">
            <v>2</v>
          </cell>
          <cell r="F3423">
            <v>2</v>
          </cell>
          <cell r="G3423" t="str">
            <v>Yes</v>
          </cell>
          <cell r="H3423">
            <v>656536.71</v>
          </cell>
          <cell r="I3423">
            <v>9807.49</v>
          </cell>
          <cell r="J3423">
            <v>3423.77</v>
          </cell>
          <cell r="K3423">
            <v>643305.44999999995</v>
          </cell>
          <cell r="L3423"/>
          <cell r="M3423">
            <v>643305.44999999995</v>
          </cell>
          <cell r="N3423" t="str">
            <v>FORM SUBMIT</v>
          </cell>
          <cell r="O3423">
            <v>41572</v>
          </cell>
          <cell r="P3423"/>
          <cell r="Q3423">
            <v>646729.22</v>
          </cell>
        </row>
        <row r="3424">
          <cell r="C3424" t="str">
            <v>Raynham</v>
          </cell>
          <cell r="D3424">
            <v>2013</v>
          </cell>
          <cell r="E3424">
            <v>0</v>
          </cell>
          <cell r="F3424">
            <v>0</v>
          </cell>
          <cell r="G3424" t="str">
            <v>N/A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  <cell r="L3424"/>
          <cell r="M3424">
            <v>0</v>
          </cell>
          <cell r="N3424" t="str">
            <v>N/A</v>
          </cell>
          <cell r="O3424" t="str">
            <v/>
          </cell>
          <cell r="P3424"/>
          <cell r="Q3424">
            <v>0</v>
          </cell>
        </row>
        <row r="3425">
          <cell r="C3425" t="str">
            <v>Reading</v>
          </cell>
          <cell r="D3425">
            <v>2013</v>
          </cell>
          <cell r="E3425">
            <v>0</v>
          </cell>
          <cell r="F3425">
            <v>0</v>
          </cell>
          <cell r="G3425" t="str">
            <v>N/A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  <cell r="L3425"/>
          <cell r="M3425">
            <v>0</v>
          </cell>
          <cell r="N3425" t="str">
            <v>N/A</v>
          </cell>
          <cell r="O3425" t="str">
            <v/>
          </cell>
          <cell r="P3425"/>
          <cell r="Q3425">
            <v>0</v>
          </cell>
        </row>
        <row r="3426">
          <cell r="C3426" t="str">
            <v>Rehoboth</v>
          </cell>
          <cell r="D3426">
            <v>2013</v>
          </cell>
          <cell r="E3426">
            <v>1</v>
          </cell>
          <cell r="F3426">
            <v>1</v>
          </cell>
          <cell r="G3426" t="str">
            <v>Yes</v>
          </cell>
          <cell r="H3426">
            <v>177540.93</v>
          </cell>
          <cell r="I3426">
            <v>3974.64</v>
          </cell>
          <cell r="J3426">
            <v>18.68</v>
          </cell>
          <cell r="K3426">
            <v>173547.61</v>
          </cell>
          <cell r="L3426"/>
          <cell r="M3426">
            <v>173547.61</v>
          </cell>
          <cell r="N3426" t="str">
            <v>FORM SUBMIT</v>
          </cell>
          <cell r="O3426">
            <v>41513</v>
          </cell>
          <cell r="P3426"/>
          <cell r="Q3426">
            <v>173566.28999999998</v>
          </cell>
        </row>
        <row r="3427">
          <cell r="C3427" t="str">
            <v>Revere</v>
          </cell>
          <cell r="D3427">
            <v>2013</v>
          </cell>
          <cell r="E3427">
            <v>0</v>
          </cell>
          <cell r="F3427">
            <v>0</v>
          </cell>
          <cell r="G3427" t="str">
            <v>N/A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/>
          <cell r="M3427">
            <v>0</v>
          </cell>
          <cell r="N3427" t="str">
            <v>N/A</v>
          </cell>
          <cell r="O3427" t="str">
            <v/>
          </cell>
          <cell r="P3427"/>
          <cell r="Q3427">
            <v>0</v>
          </cell>
        </row>
        <row r="3428">
          <cell r="C3428" t="str">
            <v>Richmond</v>
          </cell>
          <cell r="D3428">
            <v>2013</v>
          </cell>
          <cell r="E3428">
            <v>0</v>
          </cell>
          <cell r="F3428">
            <v>0</v>
          </cell>
          <cell r="G3428" t="str">
            <v>N/A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/>
          <cell r="M3428">
            <v>0</v>
          </cell>
          <cell r="N3428" t="str">
            <v>N/A</v>
          </cell>
          <cell r="O3428" t="str">
            <v/>
          </cell>
          <cell r="P3428"/>
          <cell r="Q3428">
            <v>0</v>
          </cell>
        </row>
        <row r="3429">
          <cell r="C3429" t="str">
            <v>Rochester</v>
          </cell>
          <cell r="D3429">
            <v>2013</v>
          </cell>
          <cell r="E3429">
            <v>0</v>
          </cell>
          <cell r="F3429">
            <v>0</v>
          </cell>
          <cell r="G3429" t="str">
            <v>N/A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/>
          <cell r="M3429">
            <v>0</v>
          </cell>
          <cell r="N3429" t="str">
            <v>N/A</v>
          </cell>
          <cell r="O3429" t="str">
            <v/>
          </cell>
          <cell r="P3429"/>
          <cell r="Q3429">
            <v>0</v>
          </cell>
        </row>
        <row r="3430">
          <cell r="C3430" t="str">
            <v>Rockland</v>
          </cell>
          <cell r="D3430">
            <v>2013</v>
          </cell>
          <cell r="E3430">
            <v>0</v>
          </cell>
          <cell r="F3430">
            <v>0</v>
          </cell>
          <cell r="G3430" t="str">
            <v>N/A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/>
          <cell r="M3430">
            <v>0</v>
          </cell>
          <cell r="N3430" t="str">
            <v>N/A</v>
          </cell>
          <cell r="O3430" t="str">
            <v/>
          </cell>
          <cell r="P3430"/>
          <cell r="Q3430">
            <v>0</v>
          </cell>
        </row>
        <row r="3431">
          <cell r="C3431" t="str">
            <v>Rockport</v>
          </cell>
          <cell r="D3431">
            <v>2013</v>
          </cell>
          <cell r="E3431">
            <v>3</v>
          </cell>
          <cell r="F3431">
            <v>3</v>
          </cell>
          <cell r="G3431" t="str">
            <v>Yes</v>
          </cell>
          <cell r="H3431">
            <v>441029.69</v>
          </cell>
          <cell r="I3431">
            <v>6195.32</v>
          </cell>
          <cell r="J3431">
            <v>2475.67</v>
          </cell>
          <cell r="K3431">
            <v>432358.7</v>
          </cell>
          <cell r="L3431"/>
          <cell r="M3431">
            <v>432358.7</v>
          </cell>
          <cell r="N3431" t="str">
            <v>FORM SUBMIT</v>
          </cell>
          <cell r="O3431">
            <v>41528</v>
          </cell>
          <cell r="P3431"/>
          <cell r="Q3431">
            <v>434834.37</v>
          </cell>
        </row>
        <row r="3432">
          <cell r="C3432" t="str">
            <v>Rowe</v>
          </cell>
          <cell r="D3432">
            <v>2013</v>
          </cell>
          <cell r="E3432">
            <v>0</v>
          </cell>
          <cell r="F3432">
            <v>0</v>
          </cell>
          <cell r="G3432" t="str">
            <v>N/A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/>
          <cell r="M3432">
            <v>0</v>
          </cell>
          <cell r="N3432" t="str">
            <v>N/A</v>
          </cell>
          <cell r="O3432" t="str">
            <v/>
          </cell>
          <cell r="P3432"/>
          <cell r="Q3432">
            <v>0</v>
          </cell>
        </row>
        <row r="3433">
          <cell r="C3433" t="str">
            <v>Rowley</v>
          </cell>
          <cell r="D3433">
            <v>2013</v>
          </cell>
          <cell r="E3433">
            <v>3</v>
          </cell>
          <cell r="F3433">
            <v>3</v>
          </cell>
          <cell r="G3433" t="str">
            <v>Yes</v>
          </cell>
          <cell r="H3433">
            <v>353863.97</v>
          </cell>
          <cell r="I3433">
            <v>10469.879999999999</v>
          </cell>
          <cell r="J3433">
            <v>190.4</v>
          </cell>
          <cell r="K3433">
            <v>343203.68999999994</v>
          </cell>
          <cell r="L3433"/>
          <cell r="M3433">
            <v>343203.68999999994</v>
          </cell>
          <cell r="N3433" t="str">
            <v>FORM SUBMIT</v>
          </cell>
          <cell r="O3433">
            <v>41527</v>
          </cell>
          <cell r="P3433"/>
          <cell r="Q3433">
            <v>343394.08999999997</v>
          </cell>
        </row>
        <row r="3434">
          <cell r="C3434" t="str">
            <v>Royalston</v>
          </cell>
          <cell r="D3434">
            <v>2013</v>
          </cell>
          <cell r="E3434">
            <v>3</v>
          </cell>
          <cell r="F3434">
            <v>3</v>
          </cell>
          <cell r="G3434" t="str">
            <v>Yes</v>
          </cell>
          <cell r="H3434">
            <v>18861.22</v>
          </cell>
          <cell r="I3434">
            <v>43.61</v>
          </cell>
          <cell r="J3434">
            <v>0</v>
          </cell>
          <cell r="K3434">
            <v>18817.61</v>
          </cell>
          <cell r="L3434"/>
          <cell r="M3434">
            <v>18817.61</v>
          </cell>
          <cell r="N3434" t="str">
            <v>FORM SUBMIT</v>
          </cell>
          <cell r="O3434">
            <v>41537</v>
          </cell>
          <cell r="P3434"/>
          <cell r="Q3434">
            <v>18817.61</v>
          </cell>
        </row>
        <row r="3435">
          <cell r="C3435" t="str">
            <v>Russell</v>
          </cell>
          <cell r="D3435">
            <v>2013</v>
          </cell>
          <cell r="E3435">
            <v>0</v>
          </cell>
          <cell r="F3435">
            <v>0</v>
          </cell>
          <cell r="G3435" t="str">
            <v>N/A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/>
          <cell r="M3435">
            <v>0</v>
          </cell>
          <cell r="N3435" t="str">
            <v>N/A</v>
          </cell>
          <cell r="O3435" t="str">
            <v/>
          </cell>
          <cell r="P3435"/>
          <cell r="Q3435">
            <v>0</v>
          </cell>
        </row>
        <row r="3436">
          <cell r="C3436" t="str">
            <v>Rutland</v>
          </cell>
          <cell r="D3436">
            <v>2013</v>
          </cell>
          <cell r="E3436">
            <v>0</v>
          </cell>
          <cell r="F3436">
            <v>0</v>
          </cell>
          <cell r="G3436" t="str">
            <v>N/A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  <cell r="L3436"/>
          <cell r="M3436">
            <v>0</v>
          </cell>
          <cell r="N3436" t="str">
            <v>N/A</v>
          </cell>
          <cell r="O3436" t="str">
            <v/>
          </cell>
          <cell r="P3436"/>
          <cell r="Q3436">
            <v>0</v>
          </cell>
        </row>
        <row r="3437">
          <cell r="C3437" t="str">
            <v>Salem</v>
          </cell>
          <cell r="D3437">
            <v>2013</v>
          </cell>
          <cell r="E3437">
            <v>0</v>
          </cell>
          <cell r="F3437">
            <v>0</v>
          </cell>
          <cell r="G3437" t="str">
            <v>N/A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  <cell r="L3437"/>
          <cell r="M3437">
            <v>0</v>
          </cell>
          <cell r="N3437" t="str">
            <v>N/A</v>
          </cell>
          <cell r="O3437" t="str">
            <v/>
          </cell>
          <cell r="P3437"/>
          <cell r="Q3437">
            <v>0</v>
          </cell>
        </row>
        <row r="3438">
          <cell r="C3438" t="str">
            <v>Salisbury</v>
          </cell>
          <cell r="D3438">
            <v>2013</v>
          </cell>
          <cell r="E3438">
            <v>0</v>
          </cell>
          <cell r="F3438">
            <v>0</v>
          </cell>
          <cell r="G3438" t="str">
            <v>N/A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  <cell r="L3438"/>
          <cell r="M3438">
            <v>0</v>
          </cell>
          <cell r="N3438" t="str">
            <v>N/A</v>
          </cell>
          <cell r="O3438" t="str">
            <v/>
          </cell>
          <cell r="P3438"/>
          <cell r="Q3438">
            <v>0</v>
          </cell>
        </row>
        <row r="3439">
          <cell r="C3439" t="str">
            <v>Sandisfield</v>
          </cell>
          <cell r="D3439">
            <v>2013</v>
          </cell>
          <cell r="E3439">
            <v>0</v>
          </cell>
          <cell r="F3439">
            <v>0</v>
          </cell>
          <cell r="G3439" t="str">
            <v>N/A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/>
          <cell r="M3439">
            <v>0</v>
          </cell>
          <cell r="N3439" t="str">
            <v>N/A</v>
          </cell>
          <cell r="O3439" t="str">
            <v/>
          </cell>
          <cell r="P3439"/>
          <cell r="Q3439">
            <v>0</v>
          </cell>
        </row>
        <row r="3440">
          <cell r="C3440" t="str">
            <v>Sandwich</v>
          </cell>
          <cell r="D3440">
            <v>2013</v>
          </cell>
          <cell r="E3440">
            <v>3</v>
          </cell>
          <cell r="F3440">
            <v>3</v>
          </cell>
          <cell r="G3440" t="str">
            <v>Yes</v>
          </cell>
          <cell r="H3440">
            <v>1401777.08</v>
          </cell>
          <cell r="I3440">
            <v>5769.45</v>
          </cell>
          <cell r="J3440">
            <v>276.10000000000002</v>
          </cell>
          <cell r="K3440">
            <v>1395731.53</v>
          </cell>
          <cell r="L3440"/>
          <cell r="M3440">
            <v>1395731.53</v>
          </cell>
          <cell r="N3440" t="str">
            <v>FORM SUBMIT</v>
          </cell>
          <cell r="O3440">
            <v>41495</v>
          </cell>
          <cell r="P3440"/>
          <cell r="Q3440">
            <v>1396007.6300000001</v>
          </cell>
        </row>
        <row r="3441">
          <cell r="C3441" t="str">
            <v>Saugus</v>
          </cell>
          <cell r="D3441">
            <v>2013</v>
          </cell>
          <cell r="E3441">
            <v>0</v>
          </cell>
          <cell r="F3441">
            <v>0</v>
          </cell>
          <cell r="G3441" t="str">
            <v>N/A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  <cell r="L3441"/>
          <cell r="M3441">
            <v>0</v>
          </cell>
          <cell r="N3441" t="str">
            <v>N/A</v>
          </cell>
          <cell r="O3441" t="str">
            <v/>
          </cell>
          <cell r="P3441"/>
          <cell r="Q3441">
            <v>0</v>
          </cell>
        </row>
        <row r="3442">
          <cell r="C3442" t="str">
            <v>Savoy</v>
          </cell>
          <cell r="D3442">
            <v>2013</v>
          </cell>
          <cell r="E3442">
            <v>0</v>
          </cell>
          <cell r="F3442">
            <v>0</v>
          </cell>
          <cell r="G3442" t="str">
            <v>N/A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  <cell r="L3442"/>
          <cell r="M3442">
            <v>0</v>
          </cell>
          <cell r="N3442" t="str">
            <v>N/A</v>
          </cell>
          <cell r="O3442" t="str">
            <v/>
          </cell>
          <cell r="P3442"/>
          <cell r="Q3442">
            <v>0</v>
          </cell>
        </row>
        <row r="3443">
          <cell r="C3443" t="str">
            <v>Scituate</v>
          </cell>
          <cell r="D3443">
            <v>2013</v>
          </cell>
          <cell r="E3443">
            <v>3</v>
          </cell>
          <cell r="F3443">
            <v>3</v>
          </cell>
          <cell r="G3443" t="str">
            <v>Yes</v>
          </cell>
          <cell r="H3443">
            <v>1128807.05</v>
          </cell>
          <cell r="I3443">
            <v>14598.79</v>
          </cell>
          <cell r="J3443">
            <v>277.35000000000002</v>
          </cell>
          <cell r="K3443">
            <v>1113930.9099999999</v>
          </cell>
          <cell r="L3443"/>
          <cell r="M3443">
            <v>1113930.9099999999</v>
          </cell>
          <cell r="N3443" t="str">
            <v>FORM SUBMIT</v>
          </cell>
          <cell r="O3443">
            <v>41528</v>
          </cell>
          <cell r="P3443"/>
          <cell r="Q3443">
            <v>1114208.26</v>
          </cell>
        </row>
        <row r="3444">
          <cell r="C3444" t="str">
            <v>Seekonk</v>
          </cell>
          <cell r="D3444">
            <v>2013</v>
          </cell>
          <cell r="E3444">
            <v>1.25</v>
          </cell>
          <cell r="F3444">
            <v>1.25</v>
          </cell>
          <cell r="G3444" t="str">
            <v>Yes</v>
          </cell>
          <cell r="H3444">
            <v>295835.43</v>
          </cell>
          <cell r="I3444">
            <v>4101.1499999999996</v>
          </cell>
          <cell r="J3444">
            <v>15212.1</v>
          </cell>
          <cell r="K3444">
            <v>276522.18</v>
          </cell>
          <cell r="L3444"/>
          <cell r="M3444">
            <v>276522.18</v>
          </cell>
          <cell r="N3444" t="str">
            <v>FORM SUBMIT</v>
          </cell>
          <cell r="O3444">
            <v>41498</v>
          </cell>
          <cell r="P3444"/>
          <cell r="Q3444">
            <v>291734.27999999997</v>
          </cell>
        </row>
        <row r="3445">
          <cell r="C3445" t="str">
            <v>Sharon</v>
          </cell>
          <cell r="D3445">
            <v>2013</v>
          </cell>
          <cell r="E3445">
            <v>1</v>
          </cell>
          <cell r="F3445">
            <v>1</v>
          </cell>
          <cell r="G3445" t="str">
            <v>Yes</v>
          </cell>
          <cell r="H3445">
            <v>407561.22</v>
          </cell>
          <cell r="I3445">
            <v>2245.19</v>
          </cell>
          <cell r="J3445">
            <v>491.65</v>
          </cell>
          <cell r="K3445">
            <v>404824.37999999995</v>
          </cell>
          <cell r="L3445"/>
          <cell r="M3445">
            <v>404824.37999999995</v>
          </cell>
          <cell r="N3445" t="str">
            <v>FORM SUBMIT</v>
          </cell>
          <cell r="O3445">
            <v>41530</v>
          </cell>
          <cell r="P3445"/>
          <cell r="Q3445">
            <v>405316.02999999997</v>
          </cell>
        </row>
        <row r="3446">
          <cell r="C3446" t="str">
            <v>Sheffield</v>
          </cell>
          <cell r="D3446">
            <v>2013</v>
          </cell>
          <cell r="E3446">
            <v>0</v>
          </cell>
          <cell r="F3446">
            <v>0</v>
          </cell>
          <cell r="G3446" t="str">
            <v>N/A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/>
          <cell r="M3446">
            <v>0</v>
          </cell>
          <cell r="N3446" t="str">
            <v>N/A</v>
          </cell>
          <cell r="O3446" t="str">
            <v/>
          </cell>
          <cell r="P3446"/>
          <cell r="Q3446">
            <v>0</v>
          </cell>
        </row>
        <row r="3447">
          <cell r="C3447" t="str">
            <v>Shelburne</v>
          </cell>
          <cell r="D3447">
            <v>2013</v>
          </cell>
          <cell r="E3447">
            <v>0</v>
          </cell>
          <cell r="F3447">
            <v>0</v>
          </cell>
          <cell r="G3447" t="str">
            <v>N/A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/>
          <cell r="M3447">
            <v>0</v>
          </cell>
          <cell r="N3447" t="str">
            <v>N/A</v>
          </cell>
          <cell r="O3447" t="str">
            <v/>
          </cell>
          <cell r="P3447"/>
          <cell r="Q3447">
            <v>0</v>
          </cell>
        </row>
        <row r="3448">
          <cell r="C3448" t="str">
            <v>Sherborn</v>
          </cell>
          <cell r="D3448">
            <v>2013</v>
          </cell>
          <cell r="E3448">
            <v>0</v>
          </cell>
          <cell r="F3448">
            <v>0</v>
          </cell>
          <cell r="G3448" t="str">
            <v>N/A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/>
          <cell r="M3448">
            <v>0</v>
          </cell>
          <cell r="N3448" t="str">
            <v>N/A</v>
          </cell>
          <cell r="O3448" t="str">
            <v/>
          </cell>
          <cell r="P3448"/>
          <cell r="Q3448">
            <v>0</v>
          </cell>
        </row>
        <row r="3449">
          <cell r="C3449" t="str">
            <v>Shirley</v>
          </cell>
          <cell r="D3449">
            <v>2013</v>
          </cell>
          <cell r="E3449">
            <v>0</v>
          </cell>
          <cell r="F3449">
            <v>0</v>
          </cell>
          <cell r="G3449" t="str">
            <v>N/A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/>
          <cell r="M3449">
            <v>0</v>
          </cell>
          <cell r="N3449" t="str">
            <v>N/A</v>
          </cell>
          <cell r="O3449" t="str">
            <v/>
          </cell>
          <cell r="P3449"/>
          <cell r="Q3449">
            <v>0</v>
          </cell>
        </row>
        <row r="3450">
          <cell r="C3450" t="str">
            <v>Shrewsbury</v>
          </cell>
          <cell r="D3450">
            <v>2013</v>
          </cell>
          <cell r="E3450">
            <v>0</v>
          </cell>
          <cell r="F3450">
            <v>0</v>
          </cell>
          <cell r="G3450" t="str">
            <v>N/A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/>
          <cell r="M3450">
            <v>0</v>
          </cell>
          <cell r="N3450" t="str">
            <v>N/A</v>
          </cell>
          <cell r="O3450" t="str">
            <v/>
          </cell>
          <cell r="P3450"/>
          <cell r="Q3450">
            <v>0</v>
          </cell>
        </row>
        <row r="3451">
          <cell r="C3451" t="str">
            <v>Shutesbury</v>
          </cell>
          <cell r="D3451">
            <v>2013</v>
          </cell>
          <cell r="E3451">
            <v>1.5</v>
          </cell>
          <cell r="F3451">
            <v>1.5</v>
          </cell>
          <cell r="G3451" t="str">
            <v>Yes</v>
          </cell>
          <cell r="H3451">
            <v>37621.17</v>
          </cell>
          <cell r="I3451">
            <v>563.89</v>
          </cell>
          <cell r="J3451">
            <v>0</v>
          </cell>
          <cell r="K3451">
            <v>37057.279999999999</v>
          </cell>
          <cell r="L3451"/>
          <cell r="M3451">
            <v>37057.279999999999</v>
          </cell>
          <cell r="N3451" t="str">
            <v>FORM SUBMIT</v>
          </cell>
          <cell r="O3451">
            <v>41525</v>
          </cell>
          <cell r="P3451"/>
          <cell r="Q3451">
            <v>37057.279999999999</v>
          </cell>
        </row>
        <row r="3452">
          <cell r="C3452" t="str">
            <v>Somerset</v>
          </cell>
          <cell r="D3452">
            <v>2013</v>
          </cell>
          <cell r="E3452">
            <v>0</v>
          </cell>
          <cell r="F3452">
            <v>0</v>
          </cell>
          <cell r="G3452" t="str">
            <v>N/A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  <cell r="L3452"/>
          <cell r="M3452">
            <v>0</v>
          </cell>
          <cell r="N3452" t="str">
            <v>N/A</v>
          </cell>
          <cell r="O3452" t="str">
            <v/>
          </cell>
          <cell r="P3452"/>
          <cell r="Q3452">
            <v>0</v>
          </cell>
        </row>
        <row r="3453">
          <cell r="C3453" t="str">
            <v>Somerville</v>
          </cell>
          <cell r="D3453">
            <v>2013</v>
          </cell>
          <cell r="E3453">
            <v>0</v>
          </cell>
          <cell r="F3453">
            <v>0</v>
          </cell>
          <cell r="G3453" t="str">
            <v>N/A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  <cell r="L3453"/>
          <cell r="M3453">
            <v>0</v>
          </cell>
          <cell r="N3453" t="str">
            <v>N/A</v>
          </cell>
          <cell r="O3453" t="str">
            <v/>
          </cell>
          <cell r="P3453"/>
          <cell r="Q3453">
            <v>0</v>
          </cell>
        </row>
        <row r="3454">
          <cell r="C3454" t="str">
            <v>South Hadley</v>
          </cell>
          <cell r="D3454">
            <v>2013</v>
          </cell>
          <cell r="E3454">
            <v>0</v>
          </cell>
          <cell r="F3454">
            <v>0</v>
          </cell>
          <cell r="G3454" t="str">
            <v>N/A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  <cell r="L3454"/>
          <cell r="M3454">
            <v>0</v>
          </cell>
          <cell r="N3454" t="str">
            <v>N/A</v>
          </cell>
          <cell r="O3454" t="str">
            <v/>
          </cell>
          <cell r="P3454"/>
          <cell r="Q3454">
            <v>0</v>
          </cell>
        </row>
        <row r="3455">
          <cell r="C3455" t="str">
            <v>Southampton</v>
          </cell>
          <cell r="D3455">
            <v>2013</v>
          </cell>
          <cell r="E3455">
            <v>3</v>
          </cell>
          <cell r="F3455">
            <v>3</v>
          </cell>
          <cell r="G3455" t="str">
            <v>Yes</v>
          </cell>
          <cell r="H3455">
            <v>177586.92</v>
          </cell>
          <cell r="I3455">
            <v>1348.45</v>
          </cell>
          <cell r="J3455">
            <v>0</v>
          </cell>
          <cell r="K3455">
            <v>176238.47</v>
          </cell>
          <cell r="L3455"/>
          <cell r="M3455">
            <v>176238.47</v>
          </cell>
          <cell r="N3455" t="str">
            <v>FORM SUBMIT</v>
          </cell>
          <cell r="O3455">
            <v>41529</v>
          </cell>
          <cell r="P3455"/>
          <cell r="Q3455">
            <v>176238.47</v>
          </cell>
        </row>
        <row r="3456">
          <cell r="C3456" t="str">
            <v>Southborough</v>
          </cell>
          <cell r="D3456">
            <v>2013</v>
          </cell>
          <cell r="E3456">
            <v>1</v>
          </cell>
          <cell r="F3456">
            <v>1</v>
          </cell>
          <cell r="G3456" t="str">
            <v>Yes</v>
          </cell>
          <cell r="H3456">
            <v>274734.59999999998</v>
          </cell>
          <cell r="I3456">
            <v>1368.32</v>
          </cell>
          <cell r="J3456">
            <v>0</v>
          </cell>
          <cell r="K3456">
            <v>273366.27999999997</v>
          </cell>
          <cell r="L3456"/>
          <cell r="M3456">
            <v>273366.27999999997</v>
          </cell>
          <cell r="N3456" t="str">
            <v>FORM SUBMIT</v>
          </cell>
          <cell r="O3456">
            <v>41514</v>
          </cell>
          <cell r="P3456"/>
          <cell r="Q3456">
            <v>273366.27999999997</v>
          </cell>
        </row>
        <row r="3457">
          <cell r="C3457" t="str">
            <v>Southbridge</v>
          </cell>
          <cell r="D3457">
            <v>2013</v>
          </cell>
          <cell r="E3457">
            <v>0</v>
          </cell>
          <cell r="F3457">
            <v>0</v>
          </cell>
          <cell r="G3457" t="str">
            <v>N/A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/>
          <cell r="M3457">
            <v>0</v>
          </cell>
          <cell r="N3457" t="str">
            <v>N/A</v>
          </cell>
          <cell r="O3457" t="str">
            <v/>
          </cell>
          <cell r="P3457"/>
          <cell r="Q3457">
            <v>0</v>
          </cell>
        </row>
        <row r="3458">
          <cell r="C3458" t="str">
            <v>Southwick</v>
          </cell>
          <cell r="D3458">
            <v>2013</v>
          </cell>
          <cell r="E3458">
            <v>3</v>
          </cell>
          <cell r="F3458">
            <v>3</v>
          </cell>
          <cell r="G3458" t="str">
            <v>Yes</v>
          </cell>
          <cell r="H3458">
            <v>259332.89</v>
          </cell>
          <cell r="I3458">
            <v>3843.53</v>
          </cell>
          <cell r="J3458">
            <v>4201.71</v>
          </cell>
          <cell r="K3458">
            <v>251287.65000000002</v>
          </cell>
          <cell r="L3458"/>
          <cell r="M3458">
            <v>251287.65000000002</v>
          </cell>
          <cell r="N3458" t="str">
            <v>FORM SUBMIT</v>
          </cell>
          <cell r="O3458">
            <v>41472</v>
          </cell>
          <cell r="P3458"/>
          <cell r="Q3458">
            <v>255489.36000000002</v>
          </cell>
        </row>
        <row r="3459">
          <cell r="C3459" t="str">
            <v>Spencer</v>
          </cell>
          <cell r="D3459">
            <v>2013</v>
          </cell>
          <cell r="E3459">
            <v>0</v>
          </cell>
          <cell r="F3459">
            <v>0</v>
          </cell>
          <cell r="G3459" t="str">
            <v>N/A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/>
          <cell r="M3459">
            <v>0</v>
          </cell>
          <cell r="N3459" t="str">
            <v>N/A</v>
          </cell>
          <cell r="O3459" t="str">
            <v/>
          </cell>
          <cell r="P3459"/>
          <cell r="Q3459">
            <v>0</v>
          </cell>
        </row>
        <row r="3460">
          <cell r="C3460" t="str">
            <v>Springfield</v>
          </cell>
          <cell r="D3460">
            <v>2013</v>
          </cell>
          <cell r="E3460">
            <v>0</v>
          </cell>
          <cell r="F3460">
            <v>0</v>
          </cell>
          <cell r="G3460" t="str">
            <v>N/A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/>
          <cell r="M3460">
            <v>0</v>
          </cell>
          <cell r="N3460" t="str">
            <v>N/A</v>
          </cell>
          <cell r="O3460" t="str">
            <v/>
          </cell>
          <cell r="P3460"/>
          <cell r="Q3460">
            <v>0</v>
          </cell>
        </row>
        <row r="3461">
          <cell r="C3461" t="str">
            <v>Sterling</v>
          </cell>
          <cell r="D3461">
            <v>2013</v>
          </cell>
          <cell r="E3461">
            <v>0</v>
          </cell>
          <cell r="F3461">
            <v>0</v>
          </cell>
          <cell r="G3461" t="str">
            <v>N/A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  <cell r="L3461"/>
          <cell r="M3461">
            <v>0</v>
          </cell>
          <cell r="N3461" t="str">
            <v>N/A</v>
          </cell>
          <cell r="O3461" t="str">
            <v/>
          </cell>
          <cell r="P3461"/>
          <cell r="Q3461">
            <v>0</v>
          </cell>
        </row>
        <row r="3462">
          <cell r="C3462" t="str">
            <v>Stockbridge</v>
          </cell>
          <cell r="D3462">
            <v>2013</v>
          </cell>
          <cell r="E3462">
            <v>3</v>
          </cell>
          <cell r="F3462">
            <v>3</v>
          </cell>
          <cell r="G3462" t="str">
            <v>Yes</v>
          </cell>
          <cell r="H3462">
            <v>153405.89000000001</v>
          </cell>
          <cell r="I3462">
            <v>1471.17</v>
          </cell>
          <cell r="J3462">
            <v>137.83000000000001</v>
          </cell>
          <cell r="K3462">
            <v>151796.89000000001</v>
          </cell>
          <cell r="L3462"/>
          <cell r="M3462">
            <v>151796.89000000001</v>
          </cell>
          <cell r="N3462" t="str">
            <v>FORM SUBMIT</v>
          </cell>
          <cell r="O3462">
            <v>41512</v>
          </cell>
          <cell r="P3462"/>
          <cell r="Q3462">
            <v>151934.72</v>
          </cell>
        </row>
        <row r="3463">
          <cell r="C3463" t="str">
            <v>Stoneham</v>
          </cell>
          <cell r="D3463">
            <v>2013</v>
          </cell>
          <cell r="E3463">
            <v>0</v>
          </cell>
          <cell r="F3463">
            <v>0</v>
          </cell>
          <cell r="G3463" t="str">
            <v>N/A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/>
          <cell r="M3463">
            <v>0</v>
          </cell>
          <cell r="N3463" t="str">
            <v>N/A</v>
          </cell>
          <cell r="O3463" t="str">
            <v/>
          </cell>
          <cell r="P3463"/>
          <cell r="Q3463">
            <v>0</v>
          </cell>
        </row>
        <row r="3464">
          <cell r="C3464" t="str">
            <v>Stoughton</v>
          </cell>
          <cell r="D3464">
            <v>2013</v>
          </cell>
          <cell r="E3464">
            <v>1.5</v>
          </cell>
          <cell r="F3464">
            <v>1.5</v>
          </cell>
          <cell r="G3464" t="str">
            <v>Yes</v>
          </cell>
          <cell r="H3464">
            <v>533754.1</v>
          </cell>
          <cell r="I3464">
            <v>1455.82</v>
          </cell>
          <cell r="J3464">
            <v>125.58</v>
          </cell>
          <cell r="K3464">
            <v>532172.70000000007</v>
          </cell>
          <cell r="L3464"/>
          <cell r="M3464">
            <v>532172.70000000007</v>
          </cell>
          <cell r="N3464" t="str">
            <v>FORM SUBMIT</v>
          </cell>
          <cell r="O3464">
            <v>41533</v>
          </cell>
          <cell r="P3464"/>
          <cell r="Q3464">
            <v>532298.28</v>
          </cell>
        </row>
        <row r="3465">
          <cell r="C3465" t="str">
            <v>Stow</v>
          </cell>
          <cell r="D3465">
            <v>2013</v>
          </cell>
          <cell r="E3465">
            <v>3</v>
          </cell>
          <cell r="F3465">
            <v>3</v>
          </cell>
          <cell r="G3465" t="str">
            <v>Yes</v>
          </cell>
          <cell r="H3465">
            <v>476649.7</v>
          </cell>
          <cell r="I3465">
            <v>9733.1299999999992</v>
          </cell>
          <cell r="J3465">
            <v>765.69</v>
          </cell>
          <cell r="K3465">
            <v>466150.88</v>
          </cell>
          <cell r="L3465"/>
          <cell r="M3465">
            <v>466150.88</v>
          </cell>
          <cell r="N3465" t="str">
            <v>FORM SUBMIT</v>
          </cell>
          <cell r="O3465">
            <v>41498</v>
          </cell>
          <cell r="P3465"/>
          <cell r="Q3465">
            <v>466916.57</v>
          </cell>
        </row>
        <row r="3466">
          <cell r="C3466" t="str">
            <v>Sturbridge</v>
          </cell>
          <cell r="D3466">
            <v>2013</v>
          </cell>
          <cell r="E3466">
            <v>3</v>
          </cell>
          <cell r="F3466">
            <v>3</v>
          </cell>
          <cell r="G3466" t="str">
            <v>Yes</v>
          </cell>
          <cell r="H3466">
            <v>391108.34</v>
          </cell>
          <cell r="I3466">
            <v>2895.94</v>
          </cell>
          <cell r="J3466">
            <v>450.83</v>
          </cell>
          <cell r="K3466">
            <v>387761.57</v>
          </cell>
          <cell r="L3466"/>
          <cell r="M3466">
            <v>387761.57</v>
          </cell>
          <cell r="N3466" t="str">
            <v>FORM SUBMIT</v>
          </cell>
          <cell r="O3466">
            <v>41534</v>
          </cell>
          <cell r="P3466"/>
          <cell r="Q3466">
            <v>388212.4</v>
          </cell>
        </row>
        <row r="3467">
          <cell r="C3467" t="str">
            <v>Sudbury</v>
          </cell>
          <cell r="D3467">
            <v>2013</v>
          </cell>
          <cell r="E3467">
            <v>3</v>
          </cell>
          <cell r="F3467">
            <v>3</v>
          </cell>
          <cell r="G3467" t="str">
            <v>Yes</v>
          </cell>
          <cell r="H3467">
            <v>1619660.57</v>
          </cell>
          <cell r="I3467">
            <v>31667</v>
          </cell>
          <cell r="J3467">
            <v>394.73</v>
          </cell>
          <cell r="K3467">
            <v>1587598.84</v>
          </cell>
          <cell r="L3467"/>
          <cell r="M3467">
            <v>1587598.84</v>
          </cell>
          <cell r="N3467" t="str">
            <v>FORM SUBMIT</v>
          </cell>
          <cell r="O3467">
            <v>41515</v>
          </cell>
          <cell r="P3467"/>
          <cell r="Q3467">
            <v>1587993.57</v>
          </cell>
        </row>
        <row r="3468">
          <cell r="C3468" t="str">
            <v>Sunderland</v>
          </cell>
          <cell r="D3468">
            <v>2013</v>
          </cell>
          <cell r="E3468">
            <v>3</v>
          </cell>
          <cell r="F3468">
            <v>3</v>
          </cell>
          <cell r="G3468" t="str">
            <v>Yes</v>
          </cell>
          <cell r="H3468">
            <v>93322.12</v>
          </cell>
          <cell r="I3468">
            <v>344.76</v>
          </cell>
          <cell r="J3468">
            <v>0</v>
          </cell>
          <cell r="K3468">
            <v>92977.36</v>
          </cell>
          <cell r="L3468"/>
          <cell r="M3468">
            <v>92977.36</v>
          </cell>
          <cell r="N3468" t="str">
            <v>FORM SUBMIT</v>
          </cell>
          <cell r="O3468">
            <v>41548</v>
          </cell>
          <cell r="P3468"/>
          <cell r="Q3468">
            <v>92977.36</v>
          </cell>
        </row>
        <row r="3469">
          <cell r="C3469" t="str">
            <v>Sutton</v>
          </cell>
          <cell r="D3469">
            <v>2013</v>
          </cell>
          <cell r="E3469">
            <v>0</v>
          </cell>
          <cell r="F3469">
            <v>0</v>
          </cell>
          <cell r="G3469" t="str">
            <v>N/A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/>
          <cell r="M3469">
            <v>0</v>
          </cell>
          <cell r="N3469" t="str">
            <v>N/A</v>
          </cell>
          <cell r="O3469" t="str">
            <v/>
          </cell>
          <cell r="P3469"/>
          <cell r="Q3469">
            <v>0</v>
          </cell>
        </row>
        <row r="3470">
          <cell r="C3470" t="str">
            <v>Swampscott</v>
          </cell>
          <cell r="D3470">
            <v>2013</v>
          </cell>
          <cell r="E3470">
            <v>0</v>
          </cell>
          <cell r="F3470">
            <v>0</v>
          </cell>
          <cell r="G3470" t="str">
            <v>N/A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/>
          <cell r="M3470">
            <v>0</v>
          </cell>
          <cell r="N3470" t="str">
            <v>N/A</v>
          </cell>
          <cell r="O3470" t="str">
            <v/>
          </cell>
          <cell r="P3470"/>
          <cell r="Q3470">
            <v>0</v>
          </cell>
        </row>
        <row r="3471">
          <cell r="C3471" t="str">
            <v>Swansea</v>
          </cell>
          <cell r="D3471">
            <v>2013</v>
          </cell>
          <cell r="E3471">
            <v>1.5</v>
          </cell>
          <cell r="F3471">
            <v>1.5</v>
          </cell>
          <cell r="G3471" t="str">
            <v>Yes</v>
          </cell>
          <cell r="H3471">
            <v>251216.24</v>
          </cell>
          <cell r="I3471">
            <v>2648.65</v>
          </cell>
          <cell r="J3471">
            <v>312.08</v>
          </cell>
          <cell r="K3471">
            <v>248255.51</v>
          </cell>
          <cell r="L3471"/>
          <cell r="M3471">
            <v>248255.51</v>
          </cell>
          <cell r="N3471" t="str">
            <v>FORM SUBMIT</v>
          </cell>
          <cell r="O3471">
            <v>41521</v>
          </cell>
          <cell r="P3471"/>
          <cell r="Q3471">
            <v>248567.59</v>
          </cell>
        </row>
        <row r="3472">
          <cell r="C3472" t="str">
            <v>Taunton</v>
          </cell>
          <cell r="D3472">
            <v>2013</v>
          </cell>
          <cell r="E3472">
            <v>0</v>
          </cell>
          <cell r="F3472">
            <v>0</v>
          </cell>
          <cell r="G3472" t="str">
            <v>N/A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/>
          <cell r="M3472">
            <v>0</v>
          </cell>
          <cell r="N3472" t="str">
            <v>N/A</v>
          </cell>
          <cell r="O3472" t="str">
            <v/>
          </cell>
          <cell r="P3472"/>
          <cell r="Q3472">
            <v>0</v>
          </cell>
        </row>
        <row r="3473">
          <cell r="C3473" t="str">
            <v>Templeton</v>
          </cell>
          <cell r="D3473">
            <v>2013</v>
          </cell>
          <cell r="E3473">
            <v>3</v>
          </cell>
          <cell r="F3473">
            <v>3</v>
          </cell>
          <cell r="G3473" t="str">
            <v>Yes</v>
          </cell>
          <cell r="H3473">
            <v>118690.91</v>
          </cell>
          <cell r="I3473">
            <v>5533.88</v>
          </cell>
          <cell r="J3473">
            <v>0</v>
          </cell>
          <cell r="K3473">
            <v>113157.03</v>
          </cell>
          <cell r="L3473"/>
          <cell r="M3473">
            <v>113157.03</v>
          </cell>
          <cell r="N3473" t="str">
            <v>FORM SUBMIT</v>
          </cell>
          <cell r="O3473">
            <v>41163</v>
          </cell>
          <cell r="P3473"/>
          <cell r="Q3473">
            <v>113157.03</v>
          </cell>
        </row>
        <row r="3474">
          <cell r="C3474" t="str">
            <v>Tewksbury</v>
          </cell>
          <cell r="D3474">
            <v>2013</v>
          </cell>
          <cell r="E3474">
            <v>1.5</v>
          </cell>
          <cell r="F3474">
            <v>1.5</v>
          </cell>
          <cell r="G3474" t="str">
            <v>Yes</v>
          </cell>
          <cell r="H3474">
            <v>697892.06</v>
          </cell>
          <cell r="I3474">
            <v>8661.15</v>
          </cell>
          <cell r="J3474">
            <v>21.92</v>
          </cell>
          <cell r="K3474">
            <v>689208.99</v>
          </cell>
          <cell r="L3474"/>
          <cell r="M3474">
            <v>689208.99</v>
          </cell>
          <cell r="N3474" t="str">
            <v>FORM SUBMIT</v>
          </cell>
          <cell r="O3474">
            <v>41515</v>
          </cell>
          <cell r="P3474"/>
          <cell r="Q3474">
            <v>689230.91</v>
          </cell>
        </row>
        <row r="3475">
          <cell r="C3475" t="str">
            <v>Tisbury</v>
          </cell>
          <cell r="D3475">
            <v>2013</v>
          </cell>
          <cell r="E3475">
            <v>3</v>
          </cell>
          <cell r="F3475">
            <v>3</v>
          </cell>
          <cell r="G3475" t="str">
            <v>Yes</v>
          </cell>
          <cell r="H3475">
            <v>447041.5</v>
          </cell>
          <cell r="I3475">
            <v>5882.63</v>
          </cell>
          <cell r="J3475">
            <v>3123.65</v>
          </cell>
          <cell r="K3475">
            <v>438035.22</v>
          </cell>
          <cell r="L3475"/>
          <cell r="M3475">
            <v>438035.22</v>
          </cell>
          <cell r="N3475" t="str">
            <v>FORM SUBMIT</v>
          </cell>
          <cell r="O3475">
            <v>41529</v>
          </cell>
          <cell r="P3475"/>
          <cell r="Q3475">
            <v>441158.87</v>
          </cell>
        </row>
        <row r="3476">
          <cell r="C3476" t="str">
            <v>Tolland</v>
          </cell>
          <cell r="D3476">
            <v>2013</v>
          </cell>
          <cell r="E3476">
            <v>0</v>
          </cell>
          <cell r="F3476">
            <v>0</v>
          </cell>
          <cell r="G3476" t="str">
            <v>N/A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/>
          <cell r="M3476">
            <v>0</v>
          </cell>
          <cell r="N3476" t="str">
            <v>N/A</v>
          </cell>
          <cell r="O3476" t="str">
            <v/>
          </cell>
          <cell r="P3476"/>
          <cell r="Q3476">
            <v>0</v>
          </cell>
        </row>
        <row r="3477">
          <cell r="C3477" t="str">
            <v>Topsfield</v>
          </cell>
          <cell r="D3477">
            <v>2013</v>
          </cell>
          <cell r="E3477">
            <v>0</v>
          </cell>
          <cell r="F3477">
            <v>0</v>
          </cell>
          <cell r="G3477" t="str">
            <v>N/A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/>
          <cell r="M3477">
            <v>0</v>
          </cell>
          <cell r="N3477" t="str">
            <v>N/A</v>
          </cell>
          <cell r="O3477" t="str">
            <v/>
          </cell>
          <cell r="P3477"/>
          <cell r="Q3477">
            <v>0</v>
          </cell>
        </row>
        <row r="3478">
          <cell r="C3478" t="str">
            <v>Townsend</v>
          </cell>
          <cell r="D3478">
            <v>2013</v>
          </cell>
          <cell r="E3478">
            <v>0</v>
          </cell>
          <cell r="F3478">
            <v>0</v>
          </cell>
          <cell r="G3478" t="str">
            <v>N/A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/>
          <cell r="M3478">
            <v>0</v>
          </cell>
          <cell r="N3478" t="str">
            <v>N/A</v>
          </cell>
          <cell r="O3478" t="str">
            <v/>
          </cell>
          <cell r="P3478"/>
          <cell r="Q3478">
            <v>0</v>
          </cell>
        </row>
        <row r="3479">
          <cell r="C3479" t="str">
            <v>Truro</v>
          </cell>
          <cell r="D3479">
            <v>2013</v>
          </cell>
          <cell r="E3479">
            <v>3</v>
          </cell>
          <cell r="F3479">
            <v>3</v>
          </cell>
          <cell r="G3479" t="str">
            <v>Yes</v>
          </cell>
          <cell r="H3479">
            <v>358615.79</v>
          </cell>
          <cell r="I3479">
            <v>1129.8800000000001</v>
          </cell>
          <cell r="J3479">
            <v>14.98</v>
          </cell>
          <cell r="K3479">
            <v>357470.93</v>
          </cell>
          <cell r="L3479"/>
          <cell r="M3479">
            <v>357470.93</v>
          </cell>
          <cell r="N3479" t="str">
            <v>FORM SUBMIT</v>
          </cell>
          <cell r="O3479">
            <v>41529</v>
          </cell>
          <cell r="P3479"/>
          <cell r="Q3479">
            <v>357485.91</v>
          </cell>
        </row>
        <row r="3480">
          <cell r="C3480" t="str">
            <v>Tyngsborough</v>
          </cell>
          <cell r="D3480">
            <v>2013</v>
          </cell>
          <cell r="E3480">
            <v>3</v>
          </cell>
          <cell r="F3480">
            <v>3</v>
          </cell>
          <cell r="G3480" t="str">
            <v>Yes</v>
          </cell>
          <cell r="H3480">
            <v>442781.15</v>
          </cell>
          <cell r="I3480">
            <v>7489.95</v>
          </cell>
          <cell r="J3480">
            <v>199.92</v>
          </cell>
          <cell r="K3480">
            <v>435091.28</v>
          </cell>
          <cell r="L3480"/>
          <cell r="M3480">
            <v>435091.28</v>
          </cell>
          <cell r="N3480" t="str">
            <v>FORM SUBMIT</v>
          </cell>
          <cell r="O3480">
            <v>41583</v>
          </cell>
          <cell r="P3480"/>
          <cell r="Q3480">
            <v>435291.2</v>
          </cell>
        </row>
        <row r="3481">
          <cell r="C3481" t="str">
            <v>Tyringham</v>
          </cell>
          <cell r="D3481">
            <v>2013</v>
          </cell>
          <cell r="E3481">
            <v>0</v>
          </cell>
          <cell r="F3481">
            <v>0</v>
          </cell>
          <cell r="G3481" t="str">
            <v>N/A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  <cell r="L3481"/>
          <cell r="M3481">
            <v>0</v>
          </cell>
          <cell r="N3481" t="str">
            <v>N/A</v>
          </cell>
          <cell r="O3481" t="str">
            <v/>
          </cell>
          <cell r="P3481"/>
          <cell r="Q3481">
            <v>0</v>
          </cell>
        </row>
        <row r="3482">
          <cell r="C3482" t="str">
            <v>Upton</v>
          </cell>
          <cell r="D3482">
            <v>2013</v>
          </cell>
          <cell r="E3482">
            <v>3</v>
          </cell>
          <cell r="F3482">
            <v>3</v>
          </cell>
          <cell r="G3482" t="str">
            <v>Yes</v>
          </cell>
          <cell r="H3482">
            <v>320764.84000000003</v>
          </cell>
          <cell r="I3482">
            <v>2628.87</v>
          </cell>
          <cell r="J3482">
            <v>17.63</v>
          </cell>
          <cell r="K3482">
            <v>318118.34000000003</v>
          </cell>
          <cell r="L3482"/>
          <cell r="M3482">
            <v>318118.34000000003</v>
          </cell>
          <cell r="N3482" t="str">
            <v>FORM SUBMIT</v>
          </cell>
          <cell r="O3482">
            <v>41522</v>
          </cell>
          <cell r="P3482"/>
          <cell r="Q3482">
            <v>318135.97000000003</v>
          </cell>
        </row>
        <row r="3483">
          <cell r="C3483" t="str">
            <v>Uxbridge</v>
          </cell>
          <cell r="D3483">
            <v>2013</v>
          </cell>
          <cell r="E3483">
            <v>0</v>
          </cell>
          <cell r="F3483">
            <v>0</v>
          </cell>
          <cell r="G3483" t="str">
            <v>N/A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/>
          <cell r="M3483">
            <v>0</v>
          </cell>
          <cell r="N3483" t="str">
            <v>N/A</v>
          </cell>
          <cell r="O3483" t="str">
            <v/>
          </cell>
          <cell r="P3483"/>
          <cell r="Q3483">
            <v>0</v>
          </cell>
        </row>
        <row r="3484">
          <cell r="C3484" t="str">
            <v>Wakefield</v>
          </cell>
          <cell r="D3484">
            <v>2013</v>
          </cell>
          <cell r="E3484">
            <v>0</v>
          </cell>
          <cell r="F3484">
            <v>0</v>
          </cell>
          <cell r="G3484" t="str">
            <v>N/A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/>
          <cell r="M3484">
            <v>0</v>
          </cell>
          <cell r="N3484" t="str">
            <v>N/A</v>
          </cell>
          <cell r="O3484" t="str">
            <v/>
          </cell>
          <cell r="P3484"/>
          <cell r="Q3484">
            <v>0</v>
          </cell>
        </row>
        <row r="3485">
          <cell r="C3485" t="str">
            <v>Wales</v>
          </cell>
          <cell r="D3485">
            <v>2013</v>
          </cell>
          <cell r="E3485">
            <v>0</v>
          </cell>
          <cell r="F3485">
            <v>0</v>
          </cell>
          <cell r="G3485" t="str">
            <v>N/A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/>
          <cell r="M3485">
            <v>0</v>
          </cell>
          <cell r="N3485" t="str">
            <v>N/A</v>
          </cell>
          <cell r="O3485" t="str">
            <v/>
          </cell>
          <cell r="P3485"/>
          <cell r="Q3485">
            <v>0</v>
          </cell>
        </row>
        <row r="3486">
          <cell r="C3486" t="str">
            <v>Walpole</v>
          </cell>
          <cell r="D3486">
            <v>2013</v>
          </cell>
          <cell r="E3486">
            <v>0</v>
          </cell>
          <cell r="F3486">
            <v>0</v>
          </cell>
          <cell r="G3486" t="str">
            <v>N/A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/>
          <cell r="M3486">
            <v>0</v>
          </cell>
          <cell r="N3486" t="str">
            <v>N/A</v>
          </cell>
          <cell r="O3486" t="str">
            <v/>
          </cell>
          <cell r="P3486"/>
          <cell r="Q3486">
            <v>0</v>
          </cell>
        </row>
        <row r="3487">
          <cell r="C3487" t="str">
            <v>Waltham</v>
          </cell>
          <cell r="D3487">
            <v>2013</v>
          </cell>
          <cell r="E3487">
            <v>2</v>
          </cell>
          <cell r="F3487">
            <v>2</v>
          </cell>
          <cell r="G3487" t="str">
            <v>Yes</v>
          </cell>
          <cell r="H3487">
            <v>2505061.75</v>
          </cell>
          <cell r="I3487">
            <v>36833.360000000001</v>
          </cell>
          <cell r="J3487">
            <v>750.64</v>
          </cell>
          <cell r="K3487">
            <v>2467477.75</v>
          </cell>
          <cell r="L3487"/>
          <cell r="M3487">
            <v>2467477.75</v>
          </cell>
          <cell r="N3487" t="str">
            <v>FORM SUBMIT</v>
          </cell>
          <cell r="O3487">
            <v>41526</v>
          </cell>
          <cell r="P3487"/>
          <cell r="Q3487">
            <v>2468228.39</v>
          </cell>
        </row>
        <row r="3488">
          <cell r="C3488" t="str">
            <v>Ware</v>
          </cell>
          <cell r="D3488">
            <v>2013</v>
          </cell>
          <cell r="E3488">
            <v>0</v>
          </cell>
          <cell r="F3488">
            <v>0</v>
          </cell>
          <cell r="G3488" t="str">
            <v>N/A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  <cell r="L3488"/>
          <cell r="M3488">
            <v>0</v>
          </cell>
          <cell r="N3488" t="str">
            <v>N/A</v>
          </cell>
          <cell r="O3488" t="str">
            <v/>
          </cell>
          <cell r="P3488"/>
          <cell r="Q3488">
            <v>0</v>
          </cell>
        </row>
        <row r="3489">
          <cell r="C3489" t="str">
            <v>Wareham</v>
          </cell>
          <cell r="D3489">
            <v>2013</v>
          </cell>
          <cell r="E3489">
            <v>3</v>
          </cell>
          <cell r="F3489">
            <v>3</v>
          </cell>
          <cell r="G3489" t="str">
            <v>Yes</v>
          </cell>
          <cell r="H3489">
            <v>599871.80000000005</v>
          </cell>
          <cell r="I3489">
            <v>7013.29</v>
          </cell>
          <cell r="J3489">
            <v>329.72</v>
          </cell>
          <cell r="K3489">
            <v>592528.79</v>
          </cell>
          <cell r="L3489"/>
          <cell r="M3489">
            <v>592528.79</v>
          </cell>
          <cell r="N3489" t="str">
            <v>FORM SUBMIT</v>
          </cell>
          <cell r="O3489">
            <v>41547</v>
          </cell>
          <cell r="P3489"/>
          <cell r="Q3489">
            <v>592858.51</v>
          </cell>
        </row>
        <row r="3490">
          <cell r="C3490" t="str">
            <v>Warren</v>
          </cell>
          <cell r="D3490">
            <v>2013</v>
          </cell>
          <cell r="E3490">
            <v>0</v>
          </cell>
          <cell r="F3490">
            <v>0</v>
          </cell>
          <cell r="G3490" t="str">
            <v>N/A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/>
          <cell r="M3490">
            <v>0</v>
          </cell>
          <cell r="N3490" t="str">
            <v>N/A</v>
          </cell>
          <cell r="O3490" t="str">
            <v/>
          </cell>
          <cell r="P3490"/>
          <cell r="Q3490">
            <v>0</v>
          </cell>
        </row>
        <row r="3491">
          <cell r="C3491" t="str">
            <v>Warwick</v>
          </cell>
          <cell r="D3491">
            <v>2013</v>
          </cell>
          <cell r="E3491">
            <v>0</v>
          </cell>
          <cell r="F3491">
            <v>0</v>
          </cell>
          <cell r="G3491" t="str">
            <v>N/A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/>
          <cell r="M3491">
            <v>0</v>
          </cell>
          <cell r="N3491" t="str">
            <v>N/A</v>
          </cell>
          <cell r="O3491" t="str">
            <v/>
          </cell>
          <cell r="P3491"/>
          <cell r="Q3491">
            <v>0</v>
          </cell>
        </row>
        <row r="3492">
          <cell r="C3492" t="str">
            <v>Washington</v>
          </cell>
          <cell r="D3492">
            <v>2013</v>
          </cell>
          <cell r="E3492">
            <v>0</v>
          </cell>
          <cell r="F3492">
            <v>0</v>
          </cell>
          <cell r="G3492" t="str">
            <v>N/A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  <cell r="L3492"/>
          <cell r="M3492">
            <v>0</v>
          </cell>
          <cell r="N3492" t="str">
            <v>N/A</v>
          </cell>
          <cell r="O3492" t="str">
            <v/>
          </cell>
          <cell r="P3492"/>
          <cell r="Q3492">
            <v>0</v>
          </cell>
        </row>
        <row r="3493">
          <cell r="C3493" t="str">
            <v>Watertown</v>
          </cell>
          <cell r="D3493">
            <v>2013</v>
          </cell>
          <cell r="E3493">
            <v>0</v>
          </cell>
          <cell r="F3493">
            <v>0</v>
          </cell>
          <cell r="G3493" t="str">
            <v>N/A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  <cell r="L3493"/>
          <cell r="M3493">
            <v>0</v>
          </cell>
          <cell r="N3493" t="str">
            <v>N/A</v>
          </cell>
          <cell r="O3493" t="str">
            <v/>
          </cell>
          <cell r="P3493"/>
          <cell r="Q3493">
            <v>0</v>
          </cell>
        </row>
        <row r="3494">
          <cell r="C3494" t="str">
            <v>Wayland</v>
          </cell>
          <cell r="D3494">
            <v>2013</v>
          </cell>
          <cell r="E3494">
            <v>1.5</v>
          </cell>
          <cell r="F3494">
            <v>1.5</v>
          </cell>
          <cell r="G3494" t="str">
            <v>Yes</v>
          </cell>
          <cell r="H3494">
            <v>643127.59</v>
          </cell>
          <cell r="I3494">
            <v>6468.67</v>
          </cell>
          <cell r="J3494">
            <v>0</v>
          </cell>
          <cell r="K3494">
            <v>636658.91999999993</v>
          </cell>
          <cell r="L3494"/>
          <cell r="M3494">
            <v>636658.91999999993</v>
          </cell>
          <cell r="N3494" t="str">
            <v>FORM SUBMIT</v>
          </cell>
          <cell r="O3494">
            <v>41565</v>
          </cell>
          <cell r="P3494"/>
          <cell r="Q3494">
            <v>636658.91999999993</v>
          </cell>
        </row>
        <row r="3495">
          <cell r="C3495" t="str">
            <v>Webster</v>
          </cell>
          <cell r="D3495">
            <v>2013</v>
          </cell>
          <cell r="E3495">
            <v>0</v>
          </cell>
          <cell r="F3495">
            <v>0</v>
          </cell>
          <cell r="G3495" t="str">
            <v>N/A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/>
          <cell r="M3495">
            <v>0</v>
          </cell>
          <cell r="N3495" t="str">
            <v>N/A</v>
          </cell>
          <cell r="O3495" t="str">
            <v/>
          </cell>
          <cell r="P3495"/>
          <cell r="Q3495">
            <v>0</v>
          </cell>
        </row>
        <row r="3496">
          <cell r="C3496" t="str">
            <v>Wellesley</v>
          </cell>
          <cell r="D3496">
            <v>2013</v>
          </cell>
          <cell r="E3496">
            <v>1</v>
          </cell>
          <cell r="F3496">
            <v>1</v>
          </cell>
          <cell r="G3496" t="str">
            <v>Yes</v>
          </cell>
          <cell r="H3496">
            <v>981706</v>
          </cell>
          <cell r="I3496">
            <v>6610</v>
          </cell>
          <cell r="J3496">
            <v>1667</v>
          </cell>
          <cell r="K3496">
            <v>973429</v>
          </cell>
          <cell r="L3496"/>
          <cell r="M3496">
            <v>973429</v>
          </cell>
          <cell r="N3496" t="str">
            <v>FORM SUBMIT</v>
          </cell>
          <cell r="O3496">
            <v>41533</v>
          </cell>
          <cell r="P3496"/>
          <cell r="Q3496">
            <v>975096</v>
          </cell>
        </row>
        <row r="3497">
          <cell r="C3497" t="str">
            <v>Wellfleet</v>
          </cell>
          <cell r="D3497">
            <v>2013</v>
          </cell>
          <cell r="E3497">
            <v>3</v>
          </cell>
          <cell r="F3497">
            <v>3</v>
          </cell>
          <cell r="G3497" t="str">
            <v>Yes</v>
          </cell>
          <cell r="H3497">
            <v>411230.55</v>
          </cell>
          <cell r="I3497">
            <v>1738.68</v>
          </cell>
          <cell r="J3497">
            <v>1789.4</v>
          </cell>
          <cell r="K3497">
            <v>407702.47</v>
          </cell>
          <cell r="L3497"/>
          <cell r="M3497">
            <v>407702.47</v>
          </cell>
          <cell r="N3497" t="str">
            <v>FORM SUBMIT</v>
          </cell>
          <cell r="O3497">
            <v>41562</v>
          </cell>
          <cell r="P3497"/>
          <cell r="Q3497">
            <v>409491.87</v>
          </cell>
        </row>
        <row r="3498">
          <cell r="C3498" t="str">
            <v>Wendell</v>
          </cell>
          <cell r="D3498">
            <v>2013</v>
          </cell>
          <cell r="E3498">
            <v>0</v>
          </cell>
          <cell r="F3498">
            <v>0</v>
          </cell>
          <cell r="G3498" t="str">
            <v>N/A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/>
          <cell r="M3498">
            <v>0</v>
          </cell>
          <cell r="N3498" t="str">
            <v>N/A</v>
          </cell>
          <cell r="O3498" t="str">
            <v/>
          </cell>
          <cell r="P3498"/>
          <cell r="Q3498">
            <v>0</v>
          </cell>
        </row>
        <row r="3499">
          <cell r="C3499" t="str">
            <v>Wenham</v>
          </cell>
          <cell r="D3499">
            <v>2013</v>
          </cell>
          <cell r="E3499">
            <v>3</v>
          </cell>
          <cell r="F3499">
            <v>3</v>
          </cell>
          <cell r="G3499" t="str">
            <v>Yes</v>
          </cell>
          <cell r="H3499">
            <v>292871.82</v>
          </cell>
          <cell r="I3499">
            <v>7402.28</v>
          </cell>
          <cell r="J3499">
            <v>235.89</v>
          </cell>
          <cell r="K3499">
            <v>285233.64999999997</v>
          </cell>
          <cell r="L3499"/>
          <cell r="M3499">
            <v>285233.64999999997</v>
          </cell>
          <cell r="N3499" t="str">
            <v>FORM SUBMIT</v>
          </cell>
          <cell r="O3499">
            <v>41527</v>
          </cell>
          <cell r="P3499"/>
          <cell r="Q3499">
            <v>285469.53999999998</v>
          </cell>
        </row>
        <row r="3500">
          <cell r="C3500" t="str">
            <v>West Boylston</v>
          </cell>
          <cell r="D3500">
            <v>2013</v>
          </cell>
          <cell r="E3500">
            <v>2</v>
          </cell>
          <cell r="F3500">
            <v>2</v>
          </cell>
          <cell r="G3500" t="str">
            <v>Yes</v>
          </cell>
          <cell r="H3500">
            <v>173201.15</v>
          </cell>
          <cell r="I3500">
            <v>2096.21</v>
          </cell>
          <cell r="J3500">
            <v>0</v>
          </cell>
          <cell r="K3500">
            <v>171104.94</v>
          </cell>
          <cell r="L3500"/>
          <cell r="M3500">
            <v>171104.94</v>
          </cell>
          <cell r="N3500" t="str">
            <v>FORM SUBMIT</v>
          </cell>
          <cell r="O3500">
            <v>41527</v>
          </cell>
          <cell r="P3500"/>
          <cell r="Q3500">
            <v>171104.94</v>
          </cell>
        </row>
        <row r="3501">
          <cell r="C3501" t="str">
            <v>West Bridgewater</v>
          </cell>
          <cell r="D3501">
            <v>2013</v>
          </cell>
          <cell r="E3501">
            <v>1</v>
          </cell>
          <cell r="F3501">
            <v>1</v>
          </cell>
          <cell r="G3501" t="str">
            <v>Yes</v>
          </cell>
          <cell r="H3501">
            <v>139045.06</v>
          </cell>
          <cell r="I3501">
            <v>1552.28</v>
          </cell>
          <cell r="J3501">
            <v>348.12</v>
          </cell>
          <cell r="K3501">
            <v>137144.66</v>
          </cell>
          <cell r="L3501"/>
          <cell r="M3501">
            <v>137144.66</v>
          </cell>
          <cell r="N3501" t="str">
            <v>FORM SUBMIT</v>
          </cell>
          <cell r="O3501">
            <v>41508</v>
          </cell>
          <cell r="P3501"/>
          <cell r="Q3501">
            <v>137492.78</v>
          </cell>
        </row>
        <row r="3502">
          <cell r="C3502" t="str">
            <v>West Brookfield</v>
          </cell>
          <cell r="D3502">
            <v>2013</v>
          </cell>
          <cell r="E3502">
            <v>0</v>
          </cell>
          <cell r="F3502">
            <v>0</v>
          </cell>
          <cell r="G3502" t="str">
            <v>N/A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/>
          <cell r="M3502">
            <v>0</v>
          </cell>
          <cell r="N3502" t="str">
            <v>N/A</v>
          </cell>
          <cell r="O3502" t="str">
            <v/>
          </cell>
          <cell r="P3502"/>
          <cell r="Q3502">
            <v>0</v>
          </cell>
        </row>
        <row r="3503">
          <cell r="C3503" t="str">
            <v>West Newbury</v>
          </cell>
          <cell r="D3503">
            <v>2013</v>
          </cell>
          <cell r="E3503">
            <v>3</v>
          </cell>
          <cell r="F3503">
            <v>3</v>
          </cell>
          <cell r="G3503" t="str">
            <v>Yes</v>
          </cell>
          <cell r="H3503">
            <v>261457.95</v>
          </cell>
          <cell r="I3503">
            <v>4274.53</v>
          </cell>
          <cell r="J3503">
            <v>0</v>
          </cell>
          <cell r="K3503">
            <v>257183.42</v>
          </cell>
          <cell r="L3503"/>
          <cell r="M3503">
            <v>257183.42</v>
          </cell>
          <cell r="N3503" t="str">
            <v>FORM SUBMIT</v>
          </cell>
          <cell r="O3503">
            <v>41536</v>
          </cell>
          <cell r="P3503"/>
          <cell r="Q3503">
            <v>257183.42</v>
          </cell>
        </row>
        <row r="3504">
          <cell r="C3504" t="str">
            <v>West Springfield</v>
          </cell>
          <cell r="D3504">
            <v>2013</v>
          </cell>
          <cell r="E3504">
            <v>1</v>
          </cell>
          <cell r="F3504">
            <v>1</v>
          </cell>
          <cell r="G3504" t="str">
            <v>Yes</v>
          </cell>
          <cell r="H3504">
            <v>374392.1</v>
          </cell>
          <cell r="I3504">
            <v>3915.3</v>
          </cell>
          <cell r="J3504">
            <v>3576.11</v>
          </cell>
          <cell r="K3504">
            <v>366900.69</v>
          </cell>
          <cell r="L3504"/>
          <cell r="M3504">
            <v>366900.69</v>
          </cell>
          <cell r="N3504" t="str">
            <v>FORM SUBMIT</v>
          </cell>
          <cell r="O3504">
            <v>41532</v>
          </cell>
          <cell r="P3504"/>
          <cell r="Q3504">
            <v>370476.79999999999</v>
          </cell>
        </row>
        <row r="3505">
          <cell r="C3505" t="str">
            <v>West Stockbridge</v>
          </cell>
          <cell r="D3505">
            <v>2013</v>
          </cell>
          <cell r="E3505">
            <v>0</v>
          </cell>
          <cell r="F3505">
            <v>0</v>
          </cell>
          <cell r="G3505" t="str">
            <v>N/A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/>
          <cell r="M3505">
            <v>0</v>
          </cell>
          <cell r="N3505" t="str">
            <v>N/A</v>
          </cell>
          <cell r="O3505" t="str">
            <v/>
          </cell>
          <cell r="P3505"/>
          <cell r="Q3505">
            <v>0</v>
          </cell>
        </row>
        <row r="3506">
          <cell r="C3506" t="str">
            <v>West Tisbury</v>
          </cell>
          <cell r="D3506">
            <v>2013</v>
          </cell>
          <cell r="E3506">
            <v>3</v>
          </cell>
          <cell r="F3506">
            <v>3</v>
          </cell>
          <cell r="G3506" t="str">
            <v>Yes</v>
          </cell>
          <cell r="H3506">
            <v>333731.68</v>
          </cell>
          <cell r="I3506">
            <v>850.3</v>
          </cell>
          <cell r="J3506">
            <v>1699.85</v>
          </cell>
          <cell r="K3506">
            <v>331181.53000000003</v>
          </cell>
          <cell r="L3506"/>
          <cell r="M3506">
            <v>331181.53000000003</v>
          </cell>
          <cell r="N3506" t="str">
            <v>FORM SUBMIT</v>
          </cell>
          <cell r="O3506">
            <v>41528</v>
          </cell>
          <cell r="P3506"/>
          <cell r="Q3506">
            <v>332881.38</v>
          </cell>
        </row>
        <row r="3507">
          <cell r="C3507" t="str">
            <v>Westborough</v>
          </cell>
          <cell r="D3507">
            <v>2013</v>
          </cell>
          <cell r="E3507">
            <v>0</v>
          </cell>
          <cell r="F3507">
            <v>0</v>
          </cell>
          <cell r="G3507" t="str">
            <v>N/A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/>
          <cell r="M3507">
            <v>0</v>
          </cell>
          <cell r="N3507" t="str">
            <v>N/A</v>
          </cell>
          <cell r="O3507" t="str">
            <v/>
          </cell>
          <cell r="P3507"/>
          <cell r="Q3507">
            <v>0</v>
          </cell>
        </row>
        <row r="3508">
          <cell r="C3508" t="str">
            <v>Westfield</v>
          </cell>
          <cell r="D3508">
            <v>2013</v>
          </cell>
          <cell r="E3508">
            <v>1</v>
          </cell>
          <cell r="F3508">
            <v>1</v>
          </cell>
          <cell r="G3508" t="str">
            <v>Yes</v>
          </cell>
          <cell r="H3508">
            <v>387627.6</v>
          </cell>
          <cell r="I3508">
            <v>3279.12</v>
          </cell>
          <cell r="J3508">
            <v>813.56</v>
          </cell>
          <cell r="K3508">
            <v>383534.92</v>
          </cell>
          <cell r="L3508"/>
          <cell r="M3508">
            <v>383534.92</v>
          </cell>
          <cell r="N3508" t="str">
            <v>FORM SUBMIT</v>
          </cell>
          <cell r="O3508">
            <v>41536</v>
          </cell>
          <cell r="P3508"/>
          <cell r="Q3508">
            <v>384348.48</v>
          </cell>
        </row>
        <row r="3509">
          <cell r="C3509" t="str">
            <v>Westford</v>
          </cell>
          <cell r="D3509">
            <v>2013</v>
          </cell>
          <cell r="E3509">
            <v>3</v>
          </cell>
          <cell r="F3509">
            <v>3</v>
          </cell>
          <cell r="G3509" t="str">
            <v>Yes</v>
          </cell>
          <cell r="H3509">
            <v>1437173.69</v>
          </cell>
          <cell r="I3509">
            <v>22790.880000000001</v>
          </cell>
          <cell r="J3509">
            <v>0</v>
          </cell>
          <cell r="K3509">
            <v>1414382.81</v>
          </cell>
          <cell r="L3509"/>
          <cell r="M3509">
            <v>1414382.81</v>
          </cell>
          <cell r="N3509" t="str">
            <v>FORM SUBMIT</v>
          </cell>
          <cell r="O3509">
            <v>41530</v>
          </cell>
          <cell r="P3509"/>
          <cell r="Q3509">
            <v>1414382.81</v>
          </cell>
        </row>
        <row r="3510">
          <cell r="C3510" t="str">
            <v>Westhampton</v>
          </cell>
          <cell r="D3510">
            <v>2013</v>
          </cell>
          <cell r="E3510">
            <v>0</v>
          </cell>
          <cell r="F3510">
            <v>0</v>
          </cell>
          <cell r="G3510" t="str">
            <v>N/A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/>
          <cell r="M3510">
            <v>0</v>
          </cell>
          <cell r="N3510" t="str">
            <v>N/A</v>
          </cell>
          <cell r="O3510" t="str">
            <v/>
          </cell>
          <cell r="P3510"/>
          <cell r="Q3510">
            <v>0</v>
          </cell>
        </row>
        <row r="3511">
          <cell r="C3511" t="str">
            <v>Westminster</v>
          </cell>
          <cell r="D3511">
            <v>2013</v>
          </cell>
          <cell r="E3511">
            <v>0</v>
          </cell>
          <cell r="F3511">
            <v>0</v>
          </cell>
          <cell r="G3511" t="str">
            <v>N/A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/>
          <cell r="M3511">
            <v>0</v>
          </cell>
          <cell r="N3511" t="str">
            <v>N/A</v>
          </cell>
          <cell r="O3511" t="str">
            <v/>
          </cell>
          <cell r="P3511"/>
          <cell r="Q3511">
            <v>0</v>
          </cell>
        </row>
        <row r="3512">
          <cell r="C3512" t="str">
            <v>Weston</v>
          </cell>
          <cell r="D3512">
            <v>2013</v>
          </cell>
          <cell r="E3512">
            <v>3</v>
          </cell>
          <cell r="F3512">
            <v>3</v>
          </cell>
          <cell r="G3512" t="str">
            <v>Yes</v>
          </cell>
          <cell r="H3512">
            <v>1775553.89</v>
          </cell>
          <cell r="I3512">
            <v>13953.43</v>
          </cell>
          <cell r="J3512">
            <v>621.70000000000005</v>
          </cell>
          <cell r="K3512">
            <v>1760978.76</v>
          </cell>
          <cell r="L3512"/>
          <cell r="M3512">
            <v>1760978.76</v>
          </cell>
          <cell r="N3512" t="str">
            <v>FORM SUBMIT</v>
          </cell>
          <cell r="O3512">
            <v>41527</v>
          </cell>
          <cell r="P3512"/>
          <cell r="Q3512">
            <v>1761600.46</v>
          </cell>
        </row>
        <row r="3513">
          <cell r="C3513" t="str">
            <v>Westport</v>
          </cell>
          <cell r="D3513">
            <v>2013</v>
          </cell>
          <cell r="E3513">
            <v>2</v>
          </cell>
          <cell r="F3513">
            <v>2</v>
          </cell>
          <cell r="G3513" t="str">
            <v>Yes</v>
          </cell>
          <cell r="H3513">
            <v>426576.14</v>
          </cell>
          <cell r="I3513">
            <v>2591.37</v>
          </cell>
          <cell r="J3513">
            <v>0.7</v>
          </cell>
          <cell r="K3513">
            <v>423984.07</v>
          </cell>
          <cell r="L3513"/>
          <cell r="M3513">
            <v>423984.07</v>
          </cell>
          <cell r="N3513" t="str">
            <v>FORM SUBMIT</v>
          </cell>
          <cell r="O3513">
            <v>41529</v>
          </cell>
          <cell r="P3513"/>
          <cell r="Q3513">
            <v>423984.77</v>
          </cell>
        </row>
        <row r="3514">
          <cell r="C3514" t="str">
            <v>Westwood</v>
          </cell>
          <cell r="D3514">
            <v>2013</v>
          </cell>
          <cell r="E3514">
            <v>0</v>
          </cell>
          <cell r="F3514">
            <v>0</v>
          </cell>
          <cell r="G3514" t="str">
            <v>N/A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/>
          <cell r="M3514">
            <v>0</v>
          </cell>
          <cell r="N3514" t="str">
            <v>N/A</v>
          </cell>
          <cell r="O3514" t="str">
            <v/>
          </cell>
          <cell r="P3514"/>
          <cell r="Q3514">
            <v>0</v>
          </cell>
        </row>
        <row r="3515">
          <cell r="C3515" t="str">
            <v>Weymouth</v>
          </cell>
          <cell r="D3515">
            <v>2013</v>
          </cell>
          <cell r="E3515">
            <v>1</v>
          </cell>
          <cell r="F3515">
            <v>1</v>
          </cell>
          <cell r="G3515" t="str">
            <v>Yes</v>
          </cell>
          <cell r="H3515">
            <v>578428</v>
          </cell>
          <cell r="I3515">
            <v>5640</v>
          </cell>
          <cell r="J3515">
            <v>394</v>
          </cell>
          <cell r="K3515">
            <v>572394</v>
          </cell>
          <cell r="L3515"/>
          <cell r="M3515">
            <v>572394</v>
          </cell>
          <cell r="N3515" t="str">
            <v>FORM SUBMIT</v>
          </cell>
          <cell r="O3515">
            <v>41528</v>
          </cell>
          <cell r="P3515"/>
          <cell r="Q3515">
            <v>572788</v>
          </cell>
        </row>
        <row r="3516">
          <cell r="C3516" t="str">
            <v>Whately</v>
          </cell>
          <cell r="D3516">
            <v>2013</v>
          </cell>
          <cell r="E3516">
            <v>3</v>
          </cell>
          <cell r="F3516">
            <v>3</v>
          </cell>
          <cell r="G3516" t="str">
            <v>Yes</v>
          </cell>
          <cell r="H3516">
            <v>71294.78</v>
          </cell>
          <cell r="I3516">
            <v>351.06</v>
          </cell>
          <cell r="J3516">
            <v>0</v>
          </cell>
          <cell r="K3516">
            <v>70943.72</v>
          </cell>
          <cell r="L3516"/>
          <cell r="M3516">
            <v>70943.72</v>
          </cell>
          <cell r="N3516" t="str">
            <v>FORM SUBMIT</v>
          </cell>
          <cell r="O3516">
            <v>41520</v>
          </cell>
          <cell r="P3516"/>
          <cell r="Q3516">
            <v>70943.72</v>
          </cell>
        </row>
        <row r="3517">
          <cell r="C3517" t="str">
            <v>Whitman</v>
          </cell>
          <cell r="D3517">
            <v>2013</v>
          </cell>
          <cell r="E3517">
            <v>0</v>
          </cell>
          <cell r="F3517">
            <v>0</v>
          </cell>
          <cell r="G3517" t="str">
            <v>N/A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  <cell r="L3517"/>
          <cell r="M3517">
            <v>0</v>
          </cell>
          <cell r="N3517" t="str">
            <v>N/A</v>
          </cell>
          <cell r="O3517" t="str">
            <v/>
          </cell>
          <cell r="P3517"/>
          <cell r="Q3517">
            <v>0</v>
          </cell>
        </row>
        <row r="3518">
          <cell r="C3518" t="str">
            <v>Wilbraham</v>
          </cell>
          <cell r="D3518">
            <v>2013</v>
          </cell>
          <cell r="E3518">
            <v>1.5</v>
          </cell>
          <cell r="F3518">
            <v>1.5</v>
          </cell>
          <cell r="G3518" t="str">
            <v>Yes</v>
          </cell>
          <cell r="H3518">
            <v>304131.90000000002</v>
          </cell>
          <cell r="I3518">
            <v>2549.4499999999998</v>
          </cell>
          <cell r="J3518">
            <v>48.35</v>
          </cell>
          <cell r="K3518">
            <v>301534.10000000003</v>
          </cell>
          <cell r="L3518"/>
          <cell r="M3518">
            <v>301534.10000000003</v>
          </cell>
          <cell r="N3518" t="str">
            <v>FORM SUBMIT</v>
          </cell>
          <cell r="O3518">
            <v>41487</v>
          </cell>
          <cell r="P3518"/>
          <cell r="Q3518">
            <v>301582.45</v>
          </cell>
        </row>
        <row r="3519">
          <cell r="C3519" t="str">
            <v>Williamsburg</v>
          </cell>
          <cell r="D3519">
            <v>2013</v>
          </cell>
          <cell r="E3519">
            <v>0</v>
          </cell>
          <cell r="F3519">
            <v>0</v>
          </cell>
          <cell r="G3519" t="str">
            <v>N/A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  <cell r="L3519"/>
          <cell r="M3519">
            <v>0</v>
          </cell>
          <cell r="N3519" t="str">
            <v>N/A</v>
          </cell>
          <cell r="O3519" t="str">
            <v/>
          </cell>
          <cell r="P3519"/>
          <cell r="Q3519">
            <v>0</v>
          </cell>
        </row>
        <row r="3520">
          <cell r="C3520" t="str">
            <v>Williamstown</v>
          </cell>
          <cell r="D3520">
            <v>2013</v>
          </cell>
          <cell r="E3520">
            <v>2</v>
          </cell>
          <cell r="F3520">
            <v>2</v>
          </cell>
          <cell r="G3520" t="str">
            <v>Yes</v>
          </cell>
          <cell r="H3520">
            <v>208622.81</v>
          </cell>
          <cell r="I3520">
            <v>324.77999999999997</v>
          </cell>
          <cell r="J3520">
            <v>45.35</v>
          </cell>
          <cell r="K3520">
            <v>208252.68</v>
          </cell>
          <cell r="L3520"/>
          <cell r="M3520">
            <v>208252.68</v>
          </cell>
          <cell r="N3520" t="str">
            <v>FORM SUBMIT</v>
          </cell>
          <cell r="O3520">
            <v>41529</v>
          </cell>
          <cell r="P3520"/>
          <cell r="Q3520">
            <v>208298.03</v>
          </cell>
        </row>
        <row r="3521">
          <cell r="C3521" t="str">
            <v>Wilmington</v>
          </cell>
          <cell r="D3521">
            <v>2013</v>
          </cell>
          <cell r="E3521">
            <v>0</v>
          </cell>
          <cell r="F3521">
            <v>0</v>
          </cell>
          <cell r="G3521" t="str">
            <v>N/A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/>
          <cell r="M3521">
            <v>0</v>
          </cell>
          <cell r="N3521" t="str">
            <v>N/A</v>
          </cell>
          <cell r="O3521" t="str">
            <v/>
          </cell>
          <cell r="P3521"/>
          <cell r="Q3521">
            <v>0</v>
          </cell>
        </row>
        <row r="3522">
          <cell r="C3522" t="str">
            <v>Winchendon</v>
          </cell>
          <cell r="D3522">
            <v>2013</v>
          </cell>
          <cell r="E3522">
            <v>0</v>
          </cell>
          <cell r="F3522">
            <v>0</v>
          </cell>
          <cell r="G3522" t="str">
            <v>N/A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/>
          <cell r="M3522">
            <v>0</v>
          </cell>
          <cell r="N3522" t="str">
            <v>N/A</v>
          </cell>
          <cell r="O3522" t="str">
            <v/>
          </cell>
          <cell r="P3522"/>
          <cell r="Q3522">
            <v>0</v>
          </cell>
        </row>
        <row r="3523">
          <cell r="C3523" t="str">
            <v>Winchester</v>
          </cell>
          <cell r="D3523">
            <v>2013</v>
          </cell>
          <cell r="E3523">
            <v>0</v>
          </cell>
          <cell r="F3523">
            <v>0</v>
          </cell>
          <cell r="G3523" t="str">
            <v>N/A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/>
          <cell r="M3523">
            <v>0</v>
          </cell>
          <cell r="N3523" t="str">
            <v>N/A</v>
          </cell>
          <cell r="O3523" t="str">
            <v/>
          </cell>
          <cell r="P3523"/>
          <cell r="Q3523">
            <v>0</v>
          </cell>
        </row>
        <row r="3524">
          <cell r="C3524" t="str">
            <v>Windsor</v>
          </cell>
          <cell r="D3524">
            <v>2013</v>
          </cell>
          <cell r="E3524">
            <v>0</v>
          </cell>
          <cell r="F3524">
            <v>0</v>
          </cell>
          <cell r="G3524" t="str">
            <v>N/A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/>
          <cell r="M3524">
            <v>0</v>
          </cell>
          <cell r="N3524" t="str">
            <v>N/A</v>
          </cell>
          <cell r="O3524" t="str">
            <v/>
          </cell>
          <cell r="P3524"/>
          <cell r="Q3524">
            <v>0</v>
          </cell>
        </row>
        <row r="3525">
          <cell r="C3525" t="str">
            <v>Winthrop</v>
          </cell>
          <cell r="D3525">
            <v>2013</v>
          </cell>
          <cell r="E3525">
            <v>0</v>
          </cell>
          <cell r="F3525">
            <v>0</v>
          </cell>
          <cell r="G3525" t="str">
            <v>N/A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/>
          <cell r="M3525">
            <v>0</v>
          </cell>
          <cell r="N3525" t="str">
            <v>N/A</v>
          </cell>
          <cell r="O3525" t="str">
            <v/>
          </cell>
          <cell r="P3525"/>
          <cell r="Q3525">
            <v>0</v>
          </cell>
        </row>
        <row r="3526">
          <cell r="C3526" t="str">
            <v>Woburn</v>
          </cell>
          <cell r="D3526">
            <v>2013</v>
          </cell>
          <cell r="E3526">
            <v>0</v>
          </cell>
          <cell r="F3526">
            <v>0</v>
          </cell>
          <cell r="G3526" t="str">
            <v>N/A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/>
          <cell r="M3526">
            <v>0</v>
          </cell>
          <cell r="N3526" t="str">
            <v>N/A</v>
          </cell>
          <cell r="O3526" t="str">
            <v/>
          </cell>
          <cell r="P3526"/>
          <cell r="Q3526">
            <v>0</v>
          </cell>
        </row>
        <row r="3527">
          <cell r="C3527" t="str">
            <v>Worcester</v>
          </cell>
          <cell r="D3527">
            <v>2013</v>
          </cell>
          <cell r="E3527">
            <v>0</v>
          </cell>
          <cell r="F3527">
            <v>0</v>
          </cell>
          <cell r="G3527" t="str">
            <v>N/A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/>
          <cell r="M3527">
            <v>0</v>
          </cell>
          <cell r="N3527" t="str">
            <v>N/A</v>
          </cell>
          <cell r="O3527" t="str">
            <v/>
          </cell>
          <cell r="P3527"/>
          <cell r="Q3527">
            <v>0</v>
          </cell>
        </row>
        <row r="3528">
          <cell r="C3528" t="str">
            <v>Worthington</v>
          </cell>
          <cell r="D3528">
            <v>2013</v>
          </cell>
          <cell r="E3528">
            <v>0</v>
          </cell>
          <cell r="F3528">
            <v>0</v>
          </cell>
          <cell r="G3528" t="str">
            <v>N/A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/>
          <cell r="M3528">
            <v>0</v>
          </cell>
          <cell r="N3528" t="str">
            <v>N/A</v>
          </cell>
          <cell r="O3528" t="str">
            <v/>
          </cell>
          <cell r="P3528"/>
          <cell r="Q3528">
            <v>0</v>
          </cell>
        </row>
        <row r="3529">
          <cell r="C3529" t="str">
            <v>Wrentham</v>
          </cell>
          <cell r="D3529">
            <v>2013</v>
          </cell>
          <cell r="E3529">
            <v>0</v>
          </cell>
          <cell r="F3529">
            <v>0</v>
          </cell>
          <cell r="G3529" t="str">
            <v>N/A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/>
          <cell r="M3529">
            <v>0</v>
          </cell>
          <cell r="N3529" t="str">
            <v>N/A</v>
          </cell>
          <cell r="O3529" t="str">
            <v/>
          </cell>
          <cell r="P3529"/>
          <cell r="Q3529">
            <v>0</v>
          </cell>
        </row>
        <row r="3530">
          <cell r="C3530" t="str">
            <v>Yarmouth</v>
          </cell>
          <cell r="D3530">
            <v>2013</v>
          </cell>
          <cell r="E3530">
            <v>3</v>
          </cell>
          <cell r="F3530">
            <v>3</v>
          </cell>
          <cell r="G3530" t="str">
            <v>Yes</v>
          </cell>
          <cell r="H3530">
            <v>1482799</v>
          </cell>
          <cell r="I3530">
            <v>10343</v>
          </cell>
          <cell r="J3530">
            <v>0</v>
          </cell>
          <cell r="K3530">
            <v>1472456</v>
          </cell>
          <cell r="L3530"/>
          <cell r="M3530">
            <v>1472456</v>
          </cell>
          <cell r="N3530" t="str">
            <v>FORM SUBMIT</v>
          </cell>
          <cell r="O3530">
            <v>41491</v>
          </cell>
          <cell r="P3530"/>
          <cell r="Q3530">
            <v>1472456</v>
          </cell>
        </row>
        <row r="3533">
          <cell r="C3533" t="str">
            <v>Abington</v>
          </cell>
          <cell r="D3533">
            <v>2014</v>
          </cell>
          <cell r="E3533">
            <v>0</v>
          </cell>
          <cell r="F3533">
            <v>0</v>
          </cell>
          <cell r="G3533" t="str">
            <v>N/A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/>
          <cell r="M3533">
            <v>0</v>
          </cell>
          <cell r="N3533" t="str">
            <v>N/A</v>
          </cell>
          <cell r="O3533" t="str">
            <v/>
          </cell>
          <cell r="P3533"/>
          <cell r="Q3533">
            <v>0</v>
          </cell>
        </row>
        <row r="3534">
          <cell r="C3534" t="str">
            <v>Acton</v>
          </cell>
          <cell r="D3534">
            <v>2014</v>
          </cell>
          <cell r="E3534">
            <v>1.5</v>
          </cell>
          <cell r="F3534">
            <v>1.5</v>
          </cell>
          <cell r="G3534" t="str">
            <v>Yes</v>
          </cell>
          <cell r="H3534">
            <v>846592.3</v>
          </cell>
          <cell r="I3534">
            <v>6866.13</v>
          </cell>
          <cell r="J3534">
            <v>889.19</v>
          </cell>
          <cell r="K3534">
            <v>838836.9800000001</v>
          </cell>
          <cell r="L3534"/>
          <cell r="M3534">
            <v>838836.9800000001</v>
          </cell>
          <cell r="N3534" t="str">
            <v>FORM SUBMIT</v>
          </cell>
          <cell r="O3534">
            <v>41897</v>
          </cell>
          <cell r="P3534"/>
          <cell r="Q3534">
            <v>839726.17</v>
          </cell>
        </row>
        <row r="3535">
          <cell r="C3535" t="str">
            <v>Acushnet</v>
          </cell>
          <cell r="D3535">
            <v>2014</v>
          </cell>
          <cell r="E3535">
            <v>1.5</v>
          </cell>
          <cell r="F3535">
            <v>1.5</v>
          </cell>
          <cell r="G3535" t="str">
            <v>Yes</v>
          </cell>
          <cell r="H3535">
            <v>124179.85</v>
          </cell>
          <cell r="I3535">
            <v>1194.94</v>
          </cell>
          <cell r="J3535">
            <v>0</v>
          </cell>
          <cell r="K3535">
            <v>122984.91</v>
          </cell>
          <cell r="L3535"/>
          <cell r="M3535">
            <v>122984.91</v>
          </cell>
          <cell r="N3535" t="str">
            <v>FORM SUBMIT</v>
          </cell>
          <cell r="O3535">
            <v>41884</v>
          </cell>
          <cell r="P3535"/>
          <cell r="Q3535">
            <v>122984.91</v>
          </cell>
        </row>
        <row r="3536">
          <cell r="C3536" t="str">
            <v>Adams</v>
          </cell>
          <cell r="D3536">
            <v>2014</v>
          </cell>
          <cell r="E3536">
            <v>0</v>
          </cell>
          <cell r="F3536">
            <v>0</v>
          </cell>
          <cell r="G3536" t="str">
            <v>N/A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  <cell r="L3536"/>
          <cell r="M3536">
            <v>0</v>
          </cell>
          <cell r="N3536" t="str">
            <v>N/A</v>
          </cell>
          <cell r="O3536" t="str">
            <v/>
          </cell>
          <cell r="P3536"/>
          <cell r="Q3536">
            <v>0</v>
          </cell>
        </row>
        <row r="3537">
          <cell r="C3537" t="str">
            <v>Agawam</v>
          </cell>
          <cell r="D3537">
            <v>2014</v>
          </cell>
          <cell r="E3537">
            <v>1</v>
          </cell>
          <cell r="F3537">
            <v>1</v>
          </cell>
          <cell r="G3537" t="str">
            <v>Yes</v>
          </cell>
          <cell r="H3537">
            <v>448556</v>
          </cell>
          <cell r="I3537">
            <v>2575</v>
          </cell>
          <cell r="J3537">
            <v>901</v>
          </cell>
          <cell r="K3537">
            <v>445080</v>
          </cell>
          <cell r="L3537"/>
          <cell r="M3537">
            <v>445080</v>
          </cell>
          <cell r="N3537" t="str">
            <v>FORM SUBMIT</v>
          </cell>
          <cell r="O3537">
            <v>41884</v>
          </cell>
          <cell r="P3537"/>
          <cell r="Q3537">
            <v>445981</v>
          </cell>
        </row>
        <row r="3538">
          <cell r="C3538" t="str">
            <v>Alford</v>
          </cell>
          <cell r="D3538">
            <v>2014</v>
          </cell>
          <cell r="E3538">
            <v>0</v>
          </cell>
          <cell r="F3538">
            <v>0</v>
          </cell>
          <cell r="G3538" t="str">
            <v>N/A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/>
          <cell r="M3538">
            <v>0</v>
          </cell>
          <cell r="N3538" t="str">
            <v>N/A</v>
          </cell>
          <cell r="O3538" t="str">
            <v/>
          </cell>
          <cell r="P3538"/>
          <cell r="Q3538">
            <v>0</v>
          </cell>
        </row>
        <row r="3539">
          <cell r="C3539" t="str">
            <v>Amesbury</v>
          </cell>
          <cell r="D3539">
            <v>2014</v>
          </cell>
          <cell r="E3539">
            <v>0</v>
          </cell>
          <cell r="F3539">
            <v>0</v>
          </cell>
          <cell r="G3539" t="str">
            <v>N/A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  <cell r="L3539"/>
          <cell r="M3539">
            <v>0</v>
          </cell>
          <cell r="N3539" t="str">
            <v>N/A</v>
          </cell>
          <cell r="O3539" t="str">
            <v/>
          </cell>
          <cell r="P3539"/>
          <cell r="Q3539">
            <v>0</v>
          </cell>
        </row>
        <row r="3540">
          <cell r="C3540" t="str">
            <v>Amherst</v>
          </cell>
          <cell r="D3540">
            <v>2014</v>
          </cell>
          <cell r="E3540">
            <v>1.5</v>
          </cell>
          <cell r="F3540">
            <v>3</v>
          </cell>
          <cell r="G3540" t="str">
            <v>No</v>
          </cell>
          <cell r="H3540">
            <v>443894</v>
          </cell>
          <cell r="I3540">
            <v>2196</v>
          </cell>
          <cell r="J3540">
            <v>0</v>
          </cell>
          <cell r="K3540">
            <v>441698</v>
          </cell>
          <cell r="L3540"/>
          <cell r="M3540">
            <v>441698</v>
          </cell>
          <cell r="N3540" t="str">
            <v>FORM SUBMIT</v>
          </cell>
          <cell r="O3540">
            <v>41856</v>
          </cell>
          <cell r="P3540"/>
          <cell r="Q3540">
            <v>441698</v>
          </cell>
        </row>
        <row r="3541">
          <cell r="C3541" t="str">
            <v>Andover</v>
          </cell>
          <cell r="D3541">
            <v>2014</v>
          </cell>
          <cell r="E3541">
            <v>0</v>
          </cell>
          <cell r="F3541">
            <v>0</v>
          </cell>
          <cell r="G3541" t="str">
            <v>N/A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/>
          <cell r="M3541">
            <v>0</v>
          </cell>
          <cell r="N3541" t="str">
            <v>N/A</v>
          </cell>
          <cell r="O3541" t="str">
            <v/>
          </cell>
          <cell r="P3541"/>
          <cell r="Q3541">
            <v>0</v>
          </cell>
        </row>
        <row r="3542">
          <cell r="C3542" t="str">
            <v>Arlington</v>
          </cell>
          <cell r="D3542">
            <v>2014</v>
          </cell>
          <cell r="E3542">
            <v>0</v>
          </cell>
          <cell r="F3542">
            <v>0</v>
          </cell>
          <cell r="G3542" t="str">
            <v>N/A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/>
          <cell r="M3542">
            <v>0</v>
          </cell>
          <cell r="N3542" t="str">
            <v>N/A</v>
          </cell>
          <cell r="O3542" t="str">
            <v/>
          </cell>
          <cell r="P3542"/>
          <cell r="Q3542">
            <v>0</v>
          </cell>
        </row>
        <row r="3543">
          <cell r="C3543" t="str">
            <v>Ashburnham</v>
          </cell>
          <cell r="D3543">
            <v>2014</v>
          </cell>
          <cell r="E3543">
            <v>0</v>
          </cell>
          <cell r="F3543">
            <v>0</v>
          </cell>
          <cell r="G3543" t="str">
            <v>N/A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/>
          <cell r="M3543">
            <v>0</v>
          </cell>
          <cell r="N3543" t="str">
            <v>N/A</v>
          </cell>
          <cell r="O3543" t="str">
            <v/>
          </cell>
          <cell r="P3543"/>
          <cell r="Q3543">
            <v>0</v>
          </cell>
        </row>
        <row r="3544">
          <cell r="C3544" t="str">
            <v>Ashby</v>
          </cell>
          <cell r="D3544">
            <v>2014</v>
          </cell>
          <cell r="E3544">
            <v>0</v>
          </cell>
          <cell r="F3544">
            <v>0</v>
          </cell>
          <cell r="G3544" t="str">
            <v>N/A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/>
          <cell r="M3544">
            <v>0</v>
          </cell>
          <cell r="N3544" t="str">
            <v>N/A</v>
          </cell>
          <cell r="O3544" t="str">
            <v/>
          </cell>
          <cell r="P3544"/>
          <cell r="Q3544">
            <v>0</v>
          </cell>
        </row>
        <row r="3545">
          <cell r="C3545" t="str">
            <v>Ashfield</v>
          </cell>
          <cell r="D3545">
            <v>2014</v>
          </cell>
          <cell r="E3545">
            <v>0</v>
          </cell>
          <cell r="F3545">
            <v>0</v>
          </cell>
          <cell r="G3545" t="str">
            <v>N/A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  <cell r="L3545"/>
          <cell r="M3545">
            <v>0</v>
          </cell>
          <cell r="N3545" t="str">
            <v>N/A</v>
          </cell>
          <cell r="O3545" t="str">
            <v/>
          </cell>
          <cell r="P3545"/>
          <cell r="Q3545">
            <v>0</v>
          </cell>
        </row>
        <row r="3546">
          <cell r="C3546" t="str">
            <v>Ashland</v>
          </cell>
          <cell r="D3546">
            <v>2014</v>
          </cell>
          <cell r="E3546">
            <v>3</v>
          </cell>
          <cell r="F3546">
            <v>3</v>
          </cell>
          <cell r="G3546" t="str">
            <v>Yes</v>
          </cell>
          <cell r="H3546">
            <v>783414.15</v>
          </cell>
          <cell r="I3546">
            <v>17435.43</v>
          </cell>
          <cell r="J3546">
            <v>0</v>
          </cell>
          <cell r="K3546">
            <v>765978.72</v>
          </cell>
          <cell r="L3546"/>
          <cell r="M3546">
            <v>765978.72</v>
          </cell>
          <cell r="N3546" t="str">
            <v>FORM SUBMIT</v>
          </cell>
          <cell r="O3546">
            <v>41915</v>
          </cell>
          <cell r="P3546"/>
          <cell r="Q3546">
            <v>765978.72</v>
          </cell>
        </row>
        <row r="3547">
          <cell r="C3547" t="str">
            <v>Athol</v>
          </cell>
          <cell r="D3547">
            <v>2014</v>
          </cell>
          <cell r="E3547">
            <v>0</v>
          </cell>
          <cell r="F3547">
            <v>0</v>
          </cell>
          <cell r="G3547" t="str">
            <v>N/A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/>
          <cell r="M3547">
            <v>0</v>
          </cell>
          <cell r="N3547" t="str">
            <v>N/A</v>
          </cell>
          <cell r="O3547" t="str">
            <v/>
          </cell>
          <cell r="P3547"/>
          <cell r="Q3547">
            <v>0</v>
          </cell>
        </row>
        <row r="3548">
          <cell r="C3548" t="str">
            <v>Attleboro</v>
          </cell>
          <cell r="D3548">
            <v>2014</v>
          </cell>
          <cell r="E3548">
            <v>0</v>
          </cell>
          <cell r="F3548">
            <v>0</v>
          </cell>
          <cell r="G3548" t="str">
            <v>N/A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/>
          <cell r="M3548">
            <v>0</v>
          </cell>
          <cell r="N3548" t="str">
            <v>N/A</v>
          </cell>
          <cell r="O3548" t="str">
            <v/>
          </cell>
          <cell r="P3548"/>
          <cell r="Q3548">
            <v>0</v>
          </cell>
        </row>
        <row r="3549">
          <cell r="C3549" t="str">
            <v>Auburn</v>
          </cell>
          <cell r="D3549">
            <v>2014</v>
          </cell>
          <cell r="E3549">
            <v>0</v>
          </cell>
          <cell r="F3549">
            <v>0</v>
          </cell>
          <cell r="G3549" t="str">
            <v>N/A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/>
          <cell r="M3549">
            <v>0</v>
          </cell>
          <cell r="N3549" t="str">
            <v>N/A</v>
          </cell>
          <cell r="O3549" t="str">
            <v/>
          </cell>
          <cell r="P3549"/>
          <cell r="Q3549">
            <v>0</v>
          </cell>
        </row>
        <row r="3550">
          <cell r="C3550" t="str">
            <v>Avon</v>
          </cell>
          <cell r="D3550">
            <v>2014</v>
          </cell>
          <cell r="E3550">
            <v>0</v>
          </cell>
          <cell r="F3550">
            <v>0</v>
          </cell>
          <cell r="G3550" t="str">
            <v>N/A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/>
          <cell r="M3550">
            <v>0</v>
          </cell>
          <cell r="N3550" t="str">
            <v>N/A</v>
          </cell>
          <cell r="O3550" t="str">
            <v/>
          </cell>
          <cell r="P3550"/>
          <cell r="Q3550">
            <v>0</v>
          </cell>
        </row>
        <row r="3551">
          <cell r="C3551" t="str">
            <v>Ayer</v>
          </cell>
          <cell r="D3551">
            <v>2014</v>
          </cell>
          <cell r="E3551">
            <v>1</v>
          </cell>
          <cell r="F3551">
            <v>1</v>
          </cell>
          <cell r="G3551" t="str">
            <v>Yes</v>
          </cell>
          <cell r="H3551">
            <v>159098.47</v>
          </cell>
          <cell r="I3551">
            <v>4979.5600000000004</v>
          </cell>
          <cell r="J3551">
            <v>81.78</v>
          </cell>
          <cell r="K3551">
            <v>154037.13</v>
          </cell>
          <cell r="L3551"/>
          <cell r="M3551">
            <v>154037.13</v>
          </cell>
          <cell r="N3551" t="str">
            <v>FORM SUBMIT</v>
          </cell>
          <cell r="O3551">
            <v>41893</v>
          </cell>
          <cell r="P3551"/>
          <cell r="Q3551">
            <v>154118.91</v>
          </cell>
        </row>
        <row r="3552">
          <cell r="C3552" t="str">
            <v>Barnstable</v>
          </cell>
          <cell r="D3552">
            <v>2014</v>
          </cell>
          <cell r="E3552">
            <v>3</v>
          </cell>
          <cell r="F3552">
            <v>3</v>
          </cell>
          <cell r="G3552" t="str">
            <v>Yes</v>
          </cell>
          <cell r="H3552">
            <v>3058609.93</v>
          </cell>
          <cell r="I3552">
            <v>20107.580000000002</v>
          </cell>
          <cell r="J3552">
            <v>586.79</v>
          </cell>
          <cell r="K3552">
            <v>3037915.56</v>
          </cell>
          <cell r="L3552"/>
          <cell r="M3552">
            <v>3037915.56</v>
          </cell>
          <cell r="N3552" t="str">
            <v>FORM SUBMIT</v>
          </cell>
          <cell r="O3552">
            <v>41885</v>
          </cell>
          <cell r="P3552"/>
          <cell r="Q3552">
            <v>3038502.35</v>
          </cell>
        </row>
        <row r="3553">
          <cell r="C3553" t="str">
            <v>Barre</v>
          </cell>
          <cell r="D3553">
            <v>2014</v>
          </cell>
          <cell r="E3553">
            <v>0</v>
          </cell>
          <cell r="F3553">
            <v>0</v>
          </cell>
          <cell r="G3553" t="str">
            <v>N/A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/>
          <cell r="M3553">
            <v>0</v>
          </cell>
          <cell r="N3553" t="str">
            <v>N/A</v>
          </cell>
          <cell r="O3553" t="str">
            <v/>
          </cell>
          <cell r="P3553"/>
          <cell r="Q3553">
            <v>0</v>
          </cell>
        </row>
        <row r="3554">
          <cell r="C3554" t="str">
            <v>Becket</v>
          </cell>
          <cell r="D3554">
            <v>2014</v>
          </cell>
          <cell r="E3554">
            <v>1.5</v>
          </cell>
          <cell r="F3554">
            <v>1.5</v>
          </cell>
          <cell r="G3554" t="str">
            <v>Yes</v>
          </cell>
          <cell r="H3554">
            <v>40654.82</v>
          </cell>
          <cell r="I3554">
            <v>47.06</v>
          </cell>
          <cell r="J3554">
            <v>0</v>
          </cell>
          <cell r="K3554">
            <v>40607.760000000002</v>
          </cell>
          <cell r="L3554"/>
          <cell r="M3554">
            <v>40607.760000000002</v>
          </cell>
          <cell r="N3554" t="str">
            <v>FORM SUBMIT</v>
          </cell>
          <cell r="O3554">
            <v>41901</v>
          </cell>
          <cell r="P3554"/>
          <cell r="Q3554">
            <v>40607.760000000002</v>
          </cell>
        </row>
        <row r="3555">
          <cell r="C3555" t="str">
            <v>Bedford</v>
          </cell>
          <cell r="D3555">
            <v>2014</v>
          </cell>
          <cell r="E3555">
            <v>3</v>
          </cell>
          <cell r="F3555">
            <v>3</v>
          </cell>
          <cell r="G3555" t="str">
            <v>Yes</v>
          </cell>
          <cell r="H3555">
            <v>1390672.85</v>
          </cell>
          <cell r="I3555">
            <v>13806.49</v>
          </cell>
          <cell r="J3555">
            <v>279.70999999999998</v>
          </cell>
          <cell r="K3555">
            <v>1376586.6500000001</v>
          </cell>
          <cell r="L3555"/>
          <cell r="M3555">
            <v>1376586.6500000001</v>
          </cell>
          <cell r="N3555" t="str">
            <v>FORM SUBMIT</v>
          </cell>
          <cell r="O3555">
            <v>41886</v>
          </cell>
          <cell r="P3555"/>
          <cell r="Q3555">
            <v>1376866.36</v>
          </cell>
        </row>
        <row r="3556">
          <cell r="C3556" t="str">
            <v>Belchertown</v>
          </cell>
          <cell r="D3556">
            <v>2014</v>
          </cell>
          <cell r="E3556">
            <v>1.5</v>
          </cell>
          <cell r="F3556">
            <v>1.5</v>
          </cell>
          <cell r="G3556" t="str">
            <v>Yes</v>
          </cell>
          <cell r="H3556">
            <v>204689.41</v>
          </cell>
          <cell r="I3556">
            <v>1489.18</v>
          </cell>
          <cell r="J3556">
            <v>783.96</v>
          </cell>
          <cell r="K3556">
            <v>202416.27000000002</v>
          </cell>
          <cell r="L3556"/>
          <cell r="M3556">
            <v>202416.27000000002</v>
          </cell>
          <cell r="N3556" t="str">
            <v>FORM ENTERED</v>
          </cell>
          <cell r="O3556">
            <v>41894</v>
          </cell>
          <cell r="P3556"/>
          <cell r="Q3556">
            <v>203200.23</v>
          </cell>
        </row>
        <row r="3557">
          <cell r="C3557" t="str">
            <v>Bellingham</v>
          </cell>
          <cell r="D3557">
            <v>2014</v>
          </cell>
          <cell r="E3557">
            <v>0</v>
          </cell>
          <cell r="F3557">
            <v>0</v>
          </cell>
          <cell r="G3557" t="str">
            <v>N/A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/>
          <cell r="M3557">
            <v>0</v>
          </cell>
          <cell r="N3557" t="str">
            <v>N/A</v>
          </cell>
          <cell r="O3557" t="str">
            <v/>
          </cell>
          <cell r="P3557"/>
          <cell r="Q3557">
            <v>0</v>
          </cell>
        </row>
        <row r="3558">
          <cell r="C3558" t="str">
            <v>Belmont</v>
          </cell>
          <cell r="D3558">
            <v>2014</v>
          </cell>
          <cell r="E3558">
            <v>1.5</v>
          </cell>
          <cell r="F3558">
            <v>1.5</v>
          </cell>
          <cell r="G3558" t="str">
            <v>Yes</v>
          </cell>
          <cell r="H3558">
            <v>940380.7</v>
          </cell>
          <cell r="I3558">
            <v>13291.48</v>
          </cell>
          <cell r="J3558">
            <v>299.45999999999998</v>
          </cell>
          <cell r="K3558">
            <v>926789.76</v>
          </cell>
          <cell r="L3558"/>
          <cell r="M3558">
            <v>926789.76</v>
          </cell>
          <cell r="N3558" t="str">
            <v>FORM SUBMIT</v>
          </cell>
          <cell r="O3558">
            <v>41870</v>
          </cell>
          <cell r="P3558"/>
          <cell r="Q3558">
            <v>927089.22</v>
          </cell>
        </row>
        <row r="3559">
          <cell r="C3559" t="str">
            <v>Berkley</v>
          </cell>
          <cell r="D3559">
            <v>2014</v>
          </cell>
          <cell r="E3559">
            <v>0</v>
          </cell>
          <cell r="F3559">
            <v>0</v>
          </cell>
          <cell r="G3559" t="str">
            <v>N/A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  <cell r="L3559"/>
          <cell r="M3559">
            <v>0</v>
          </cell>
          <cell r="N3559" t="str">
            <v>N/A</v>
          </cell>
          <cell r="O3559" t="str">
            <v/>
          </cell>
          <cell r="P3559"/>
          <cell r="Q3559">
            <v>0</v>
          </cell>
        </row>
        <row r="3560">
          <cell r="C3560" t="str">
            <v>Berlin</v>
          </cell>
          <cell r="D3560">
            <v>2014</v>
          </cell>
          <cell r="E3560">
            <v>0</v>
          </cell>
          <cell r="F3560">
            <v>0</v>
          </cell>
          <cell r="G3560" t="str">
            <v>Yes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  <cell r="L3560"/>
          <cell r="M3560">
            <v>0</v>
          </cell>
          <cell r="N3560" t="str">
            <v>FORM ENTERED</v>
          </cell>
          <cell r="O3560">
            <v>41898</v>
          </cell>
          <cell r="P3560"/>
          <cell r="Q3560">
            <v>0</v>
          </cell>
        </row>
        <row r="3561">
          <cell r="C3561" t="str">
            <v>Bernardston</v>
          </cell>
          <cell r="D3561">
            <v>2014</v>
          </cell>
          <cell r="E3561">
            <v>0</v>
          </cell>
          <cell r="F3561">
            <v>0</v>
          </cell>
          <cell r="G3561" t="str">
            <v>N/A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  <cell r="L3561"/>
          <cell r="M3561">
            <v>0</v>
          </cell>
          <cell r="N3561" t="str">
            <v>N/A</v>
          </cell>
          <cell r="O3561" t="str">
            <v/>
          </cell>
          <cell r="P3561"/>
          <cell r="Q3561">
            <v>0</v>
          </cell>
        </row>
        <row r="3562">
          <cell r="C3562" t="str">
            <v>Beverly</v>
          </cell>
          <cell r="D3562">
            <v>2014</v>
          </cell>
          <cell r="E3562">
            <v>1</v>
          </cell>
          <cell r="F3562">
            <v>1</v>
          </cell>
          <cell r="G3562" t="str">
            <v>Yes</v>
          </cell>
          <cell r="H3562">
            <v>651186.34</v>
          </cell>
          <cell r="I3562">
            <v>13644.07</v>
          </cell>
          <cell r="J3562">
            <v>0</v>
          </cell>
          <cell r="K3562">
            <v>637542.27</v>
          </cell>
          <cell r="L3562"/>
          <cell r="M3562">
            <v>637542.27</v>
          </cell>
          <cell r="N3562" t="str">
            <v>FORM SUBMIT</v>
          </cell>
          <cell r="O3562">
            <v>41890</v>
          </cell>
          <cell r="P3562"/>
          <cell r="Q3562">
            <v>637542.27</v>
          </cell>
        </row>
        <row r="3563">
          <cell r="C3563" t="str">
            <v>Billerica</v>
          </cell>
          <cell r="D3563">
            <v>2014</v>
          </cell>
          <cell r="E3563">
            <v>0</v>
          </cell>
          <cell r="F3563">
            <v>0</v>
          </cell>
          <cell r="G3563" t="str">
            <v>N/A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/>
          <cell r="M3563">
            <v>0</v>
          </cell>
          <cell r="N3563" t="str">
            <v>N/A</v>
          </cell>
          <cell r="O3563" t="str">
            <v/>
          </cell>
          <cell r="P3563"/>
          <cell r="Q3563">
            <v>0</v>
          </cell>
        </row>
        <row r="3564">
          <cell r="C3564" t="str">
            <v>Blackstone</v>
          </cell>
          <cell r="D3564">
            <v>2014</v>
          </cell>
          <cell r="E3564">
            <v>0</v>
          </cell>
          <cell r="F3564">
            <v>0</v>
          </cell>
          <cell r="G3564" t="str">
            <v>N/A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/>
          <cell r="M3564">
            <v>0</v>
          </cell>
          <cell r="N3564" t="str">
            <v>N/A</v>
          </cell>
          <cell r="O3564" t="str">
            <v/>
          </cell>
          <cell r="P3564"/>
          <cell r="Q3564">
            <v>0</v>
          </cell>
        </row>
        <row r="3565">
          <cell r="C3565" t="str">
            <v>Blandford</v>
          </cell>
          <cell r="D3565">
            <v>2014</v>
          </cell>
          <cell r="E3565">
            <v>0</v>
          </cell>
          <cell r="F3565">
            <v>0</v>
          </cell>
          <cell r="G3565" t="str">
            <v>N/A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/>
          <cell r="M3565">
            <v>0</v>
          </cell>
          <cell r="N3565" t="str">
            <v>N/A</v>
          </cell>
          <cell r="O3565" t="str">
            <v/>
          </cell>
          <cell r="P3565"/>
          <cell r="Q3565">
            <v>0</v>
          </cell>
        </row>
        <row r="3566">
          <cell r="C3566" t="str">
            <v>Bolton</v>
          </cell>
          <cell r="D3566">
            <v>2014</v>
          </cell>
          <cell r="E3566">
            <v>0</v>
          </cell>
          <cell r="F3566">
            <v>0</v>
          </cell>
          <cell r="G3566" t="str">
            <v>N/A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  <cell r="L3566"/>
          <cell r="M3566">
            <v>0</v>
          </cell>
          <cell r="N3566" t="str">
            <v>N/A</v>
          </cell>
          <cell r="O3566" t="str">
            <v/>
          </cell>
          <cell r="P3566"/>
          <cell r="Q3566">
            <v>0</v>
          </cell>
        </row>
        <row r="3567">
          <cell r="C3567" t="str">
            <v>Boston</v>
          </cell>
          <cell r="D3567">
            <v>2014</v>
          </cell>
          <cell r="E3567">
            <v>0</v>
          </cell>
          <cell r="F3567">
            <v>0</v>
          </cell>
          <cell r="G3567" t="str">
            <v>N/A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  <cell r="L3567"/>
          <cell r="M3567">
            <v>0</v>
          </cell>
          <cell r="N3567" t="str">
            <v>N/A</v>
          </cell>
          <cell r="O3567" t="str">
            <v/>
          </cell>
          <cell r="P3567"/>
          <cell r="Q3567">
            <v>0</v>
          </cell>
        </row>
        <row r="3568">
          <cell r="C3568" t="str">
            <v>Bourne</v>
          </cell>
          <cell r="D3568">
            <v>2014</v>
          </cell>
          <cell r="E3568">
            <v>3</v>
          </cell>
          <cell r="F3568">
            <v>3</v>
          </cell>
          <cell r="G3568" t="str">
            <v>Yes</v>
          </cell>
          <cell r="H3568">
            <v>1162020.33</v>
          </cell>
          <cell r="I3568">
            <v>7084.36</v>
          </cell>
          <cell r="J3568">
            <v>319.89</v>
          </cell>
          <cell r="K3568">
            <v>1154616.08</v>
          </cell>
          <cell r="L3568"/>
          <cell r="M3568">
            <v>1154616.08</v>
          </cell>
          <cell r="N3568" t="str">
            <v>FORM SUBMIT</v>
          </cell>
          <cell r="O3568">
            <v>41877</v>
          </cell>
          <cell r="P3568"/>
          <cell r="Q3568">
            <v>1154935.97</v>
          </cell>
        </row>
        <row r="3569">
          <cell r="C3569" t="str">
            <v>Boxborough</v>
          </cell>
          <cell r="D3569">
            <v>2014</v>
          </cell>
          <cell r="E3569">
            <v>0</v>
          </cell>
          <cell r="F3569">
            <v>0</v>
          </cell>
          <cell r="G3569" t="str">
            <v>N/A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  <cell r="L3569"/>
          <cell r="M3569">
            <v>0</v>
          </cell>
          <cell r="N3569" t="str">
            <v>N/A</v>
          </cell>
          <cell r="O3569" t="str">
            <v/>
          </cell>
          <cell r="P3569"/>
          <cell r="Q3569">
            <v>0</v>
          </cell>
        </row>
        <row r="3570">
          <cell r="C3570" t="str">
            <v>Boxford</v>
          </cell>
          <cell r="D3570">
            <v>2014</v>
          </cell>
          <cell r="E3570">
            <v>3</v>
          </cell>
          <cell r="F3570">
            <v>3</v>
          </cell>
          <cell r="G3570" t="str">
            <v>Yes</v>
          </cell>
          <cell r="H3570">
            <v>574216.35</v>
          </cell>
          <cell r="I3570">
            <v>7016.83</v>
          </cell>
          <cell r="J3570">
            <v>0</v>
          </cell>
          <cell r="K3570">
            <v>567199.52</v>
          </cell>
          <cell r="L3570"/>
          <cell r="M3570">
            <v>567199.52</v>
          </cell>
          <cell r="N3570" t="str">
            <v>FORM SUBMIT</v>
          </cell>
          <cell r="O3570">
            <v>41858</v>
          </cell>
          <cell r="P3570"/>
          <cell r="Q3570">
            <v>567199.52</v>
          </cell>
        </row>
        <row r="3571">
          <cell r="C3571" t="str">
            <v>Boylston</v>
          </cell>
          <cell r="D3571">
            <v>2014</v>
          </cell>
          <cell r="E3571">
            <v>0</v>
          </cell>
          <cell r="F3571">
            <v>0</v>
          </cell>
          <cell r="G3571" t="str">
            <v>N/A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  <cell r="L3571"/>
          <cell r="M3571">
            <v>0</v>
          </cell>
          <cell r="N3571" t="str">
            <v>N/A</v>
          </cell>
          <cell r="O3571" t="str">
            <v/>
          </cell>
          <cell r="P3571"/>
          <cell r="Q3571">
            <v>0</v>
          </cell>
        </row>
        <row r="3572">
          <cell r="C3572" t="str">
            <v>Braintree</v>
          </cell>
          <cell r="D3572">
            <v>2014</v>
          </cell>
          <cell r="E3572">
            <v>1</v>
          </cell>
          <cell r="F3572">
            <v>1</v>
          </cell>
          <cell r="G3572" t="str">
            <v>Yes</v>
          </cell>
          <cell r="H3572">
            <v>615351</v>
          </cell>
          <cell r="I3572">
            <v>1545</v>
          </cell>
          <cell r="J3572">
            <v>892</v>
          </cell>
          <cell r="K3572">
            <v>612914</v>
          </cell>
          <cell r="L3572"/>
          <cell r="M3572">
            <v>612914</v>
          </cell>
          <cell r="N3572" t="str">
            <v>FORM SUBMIT</v>
          </cell>
          <cell r="O3572">
            <v>41891</v>
          </cell>
          <cell r="P3572"/>
          <cell r="Q3572">
            <v>613806</v>
          </cell>
        </row>
        <row r="3573">
          <cell r="C3573" t="str">
            <v>Brewster</v>
          </cell>
          <cell r="D3573">
            <v>2014</v>
          </cell>
          <cell r="E3573">
            <v>3</v>
          </cell>
          <cell r="F3573">
            <v>3</v>
          </cell>
          <cell r="G3573" t="str">
            <v>Yes</v>
          </cell>
          <cell r="H3573">
            <v>803381.48</v>
          </cell>
          <cell r="I3573">
            <v>3923.66</v>
          </cell>
          <cell r="J3573">
            <v>5.3</v>
          </cell>
          <cell r="K3573">
            <v>799452.5199999999</v>
          </cell>
          <cell r="L3573"/>
          <cell r="M3573">
            <v>799452.5199999999</v>
          </cell>
          <cell r="N3573" t="str">
            <v>FORM SUBMIT</v>
          </cell>
          <cell r="O3573">
            <v>41870</v>
          </cell>
          <cell r="P3573"/>
          <cell r="Q3573">
            <v>799457.82</v>
          </cell>
        </row>
        <row r="3574">
          <cell r="C3574" t="str">
            <v>Bridgewater</v>
          </cell>
          <cell r="D3574">
            <v>2014</v>
          </cell>
          <cell r="E3574">
            <v>2</v>
          </cell>
          <cell r="F3574">
            <v>2</v>
          </cell>
          <cell r="G3574" t="str">
            <v>Yes</v>
          </cell>
          <cell r="H3574">
            <v>493159.55</v>
          </cell>
          <cell r="I3574">
            <v>4127.41</v>
          </cell>
          <cell r="J3574">
            <v>184.72</v>
          </cell>
          <cell r="K3574">
            <v>488847.42000000004</v>
          </cell>
          <cell r="L3574"/>
          <cell r="M3574">
            <v>488847.42000000004</v>
          </cell>
          <cell r="N3574" t="str">
            <v>FORM SUBMIT</v>
          </cell>
          <cell r="O3574">
            <v>41880</v>
          </cell>
          <cell r="P3574"/>
          <cell r="Q3574">
            <v>489032.14</v>
          </cell>
        </row>
        <row r="3575">
          <cell r="C3575" t="str">
            <v>Brimfield</v>
          </cell>
          <cell r="D3575">
            <v>2014</v>
          </cell>
          <cell r="E3575">
            <v>0</v>
          </cell>
          <cell r="F3575">
            <v>0</v>
          </cell>
          <cell r="G3575" t="str">
            <v>N/A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  <cell r="L3575"/>
          <cell r="M3575">
            <v>0</v>
          </cell>
          <cell r="N3575" t="str">
            <v>N/A</v>
          </cell>
          <cell r="O3575" t="str">
            <v/>
          </cell>
          <cell r="P3575"/>
          <cell r="Q3575">
            <v>0</v>
          </cell>
        </row>
        <row r="3576">
          <cell r="C3576" t="str">
            <v>Brockton</v>
          </cell>
          <cell r="D3576">
            <v>2014</v>
          </cell>
          <cell r="E3576">
            <v>0</v>
          </cell>
          <cell r="F3576">
            <v>0</v>
          </cell>
          <cell r="G3576" t="str">
            <v>N/A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  <cell r="L3576"/>
          <cell r="M3576">
            <v>0</v>
          </cell>
          <cell r="N3576" t="str">
            <v>N/A</v>
          </cell>
          <cell r="O3576" t="str">
            <v/>
          </cell>
          <cell r="P3576"/>
          <cell r="Q3576">
            <v>0</v>
          </cell>
        </row>
        <row r="3577">
          <cell r="C3577" t="str">
            <v>Brookfield</v>
          </cell>
          <cell r="D3577">
            <v>2014</v>
          </cell>
          <cell r="E3577">
            <v>0</v>
          </cell>
          <cell r="F3577">
            <v>0</v>
          </cell>
          <cell r="G3577" t="str">
            <v>N/A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  <cell r="L3577"/>
          <cell r="M3577">
            <v>0</v>
          </cell>
          <cell r="N3577" t="str">
            <v>N/A</v>
          </cell>
          <cell r="O3577" t="str">
            <v/>
          </cell>
          <cell r="P3577"/>
          <cell r="Q3577">
            <v>0</v>
          </cell>
        </row>
        <row r="3578">
          <cell r="C3578" t="str">
            <v>Brookline</v>
          </cell>
          <cell r="D3578">
            <v>2014</v>
          </cell>
          <cell r="E3578">
            <v>0</v>
          </cell>
          <cell r="F3578">
            <v>0</v>
          </cell>
          <cell r="G3578" t="str">
            <v>N/A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  <cell r="L3578"/>
          <cell r="M3578">
            <v>0</v>
          </cell>
          <cell r="N3578" t="str">
            <v>N/A</v>
          </cell>
          <cell r="O3578" t="str">
            <v/>
          </cell>
          <cell r="P3578"/>
          <cell r="Q3578">
            <v>0</v>
          </cell>
        </row>
        <row r="3579">
          <cell r="C3579" t="str">
            <v>Buckland</v>
          </cell>
          <cell r="D3579">
            <v>2014</v>
          </cell>
          <cell r="E3579">
            <v>0</v>
          </cell>
          <cell r="F3579">
            <v>0</v>
          </cell>
          <cell r="G3579" t="str">
            <v>N/A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  <cell r="L3579"/>
          <cell r="M3579">
            <v>0</v>
          </cell>
          <cell r="N3579" t="str">
            <v>N/A</v>
          </cell>
          <cell r="O3579" t="str">
            <v/>
          </cell>
          <cell r="P3579"/>
          <cell r="Q3579">
            <v>0</v>
          </cell>
        </row>
        <row r="3580">
          <cell r="C3580" t="str">
            <v>Burlington</v>
          </cell>
          <cell r="D3580">
            <v>2014</v>
          </cell>
          <cell r="E3580">
            <v>0</v>
          </cell>
          <cell r="F3580">
            <v>0</v>
          </cell>
          <cell r="G3580" t="str">
            <v>N/A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  <cell r="L3580"/>
          <cell r="M3580">
            <v>0</v>
          </cell>
          <cell r="N3580" t="str">
            <v>N/A</v>
          </cell>
          <cell r="O3580" t="str">
            <v/>
          </cell>
          <cell r="P3580"/>
          <cell r="Q3580">
            <v>0</v>
          </cell>
        </row>
        <row r="3581">
          <cell r="C3581" t="str">
            <v>Cambridge</v>
          </cell>
          <cell r="D3581">
            <v>2014</v>
          </cell>
          <cell r="E3581">
            <v>3</v>
          </cell>
          <cell r="F3581">
            <v>3</v>
          </cell>
          <cell r="G3581" t="str">
            <v>Yes</v>
          </cell>
          <cell r="H3581">
            <v>8656975</v>
          </cell>
          <cell r="I3581">
            <v>38641</v>
          </cell>
          <cell r="J3581">
            <v>12640</v>
          </cell>
          <cell r="K3581">
            <v>8605694</v>
          </cell>
          <cell r="L3581"/>
          <cell r="M3581">
            <v>8605694</v>
          </cell>
          <cell r="N3581" t="str">
            <v>FORM SUBMIT</v>
          </cell>
          <cell r="O3581">
            <v>41893</v>
          </cell>
          <cell r="P3581"/>
          <cell r="Q3581">
            <v>8618334</v>
          </cell>
        </row>
        <row r="3582">
          <cell r="C3582" t="str">
            <v>Canton</v>
          </cell>
          <cell r="D3582">
            <v>2014</v>
          </cell>
          <cell r="E3582">
            <v>1</v>
          </cell>
          <cell r="F3582">
            <v>1</v>
          </cell>
          <cell r="G3582" t="str">
            <v>Yes</v>
          </cell>
          <cell r="H3582">
            <v>494222.89</v>
          </cell>
          <cell r="I3582">
            <v>5355.53</v>
          </cell>
          <cell r="J3582">
            <v>0</v>
          </cell>
          <cell r="K3582">
            <v>488867.36</v>
          </cell>
          <cell r="L3582"/>
          <cell r="M3582">
            <v>488867.36</v>
          </cell>
          <cell r="N3582" t="str">
            <v>FORM SUBMIT</v>
          </cell>
          <cell r="O3582">
            <v>41890</v>
          </cell>
          <cell r="P3582"/>
          <cell r="Q3582">
            <v>488867.36</v>
          </cell>
        </row>
        <row r="3583">
          <cell r="C3583" t="str">
            <v>Carlisle</v>
          </cell>
          <cell r="D3583">
            <v>2014</v>
          </cell>
          <cell r="E3583">
            <v>2</v>
          </cell>
          <cell r="F3583">
            <v>2</v>
          </cell>
          <cell r="G3583" t="str">
            <v>Yes</v>
          </cell>
          <cell r="H3583">
            <v>387457.22</v>
          </cell>
          <cell r="I3583">
            <v>3763.26</v>
          </cell>
          <cell r="J3583">
            <v>12.1</v>
          </cell>
          <cell r="K3583">
            <v>383681.86</v>
          </cell>
          <cell r="L3583"/>
          <cell r="M3583">
            <v>383681.86</v>
          </cell>
          <cell r="N3583" t="str">
            <v>FORM SUBMIT</v>
          </cell>
          <cell r="O3583">
            <v>41866</v>
          </cell>
          <cell r="P3583"/>
          <cell r="Q3583">
            <v>383693.95999999996</v>
          </cell>
        </row>
        <row r="3584">
          <cell r="C3584" t="str">
            <v>Carver</v>
          </cell>
          <cell r="D3584">
            <v>2014</v>
          </cell>
          <cell r="E3584">
            <v>3</v>
          </cell>
          <cell r="F3584">
            <v>3</v>
          </cell>
          <cell r="G3584" t="str">
            <v>Yes</v>
          </cell>
          <cell r="H3584">
            <v>366913.15</v>
          </cell>
          <cell r="I3584">
            <v>7195.75</v>
          </cell>
          <cell r="J3584">
            <v>479.28</v>
          </cell>
          <cell r="K3584">
            <v>359238.12</v>
          </cell>
          <cell r="L3584"/>
          <cell r="M3584">
            <v>359238.12</v>
          </cell>
          <cell r="N3584" t="str">
            <v>FORM SUBMIT</v>
          </cell>
          <cell r="O3584">
            <v>41890</v>
          </cell>
          <cell r="P3584"/>
          <cell r="Q3584">
            <v>359717.4</v>
          </cell>
        </row>
        <row r="3585">
          <cell r="C3585" t="str">
            <v>Charlemont</v>
          </cell>
          <cell r="D3585">
            <v>2014</v>
          </cell>
          <cell r="E3585">
            <v>0</v>
          </cell>
          <cell r="F3585">
            <v>0</v>
          </cell>
          <cell r="G3585" t="str">
            <v>N/A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  <cell r="L3585"/>
          <cell r="M3585">
            <v>0</v>
          </cell>
          <cell r="N3585" t="str">
            <v>N/A</v>
          </cell>
          <cell r="O3585" t="str">
            <v/>
          </cell>
          <cell r="P3585"/>
          <cell r="Q3585">
            <v>0</v>
          </cell>
        </row>
        <row r="3586">
          <cell r="C3586" t="str">
            <v>Charlton</v>
          </cell>
          <cell r="D3586">
            <v>2014</v>
          </cell>
          <cell r="E3586">
            <v>0</v>
          </cell>
          <cell r="F3586">
            <v>0</v>
          </cell>
          <cell r="G3586" t="str">
            <v>N/A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  <cell r="L3586"/>
          <cell r="M3586">
            <v>0</v>
          </cell>
          <cell r="N3586" t="str">
            <v>N/A</v>
          </cell>
          <cell r="O3586" t="str">
            <v/>
          </cell>
          <cell r="P3586"/>
          <cell r="Q3586">
            <v>0</v>
          </cell>
        </row>
        <row r="3587">
          <cell r="C3587" t="str">
            <v>Chatham</v>
          </cell>
          <cell r="D3587">
            <v>2014</v>
          </cell>
          <cell r="E3587">
            <v>3</v>
          </cell>
          <cell r="F3587">
            <v>3</v>
          </cell>
          <cell r="G3587" t="str">
            <v>Yes</v>
          </cell>
          <cell r="H3587">
            <v>767017.49</v>
          </cell>
          <cell r="I3587">
            <v>3465.6</v>
          </cell>
          <cell r="J3587">
            <v>5602.99</v>
          </cell>
          <cell r="K3587">
            <v>757948.9</v>
          </cell>
          <cell r="L3587"/>
          <cell r="M3587">
            <v>757948.9</v>
          </cell>
          <cell r="N3587" t="str">
            <v>FORM SUBMIT</v>
          </cell>
          <cell r="O3587">
            <v>41886</v>
          </cell>
          <cell r="P3587"/>
          <cell r="Q3587">
            <v>763551.89</v>
          </cell>
        </row>
        <row r="3588">
          <cell r="C3588" t="str">
            <v>Chelmsford</v>
          </cell>
          <cell r="D3588">
            <v>2014</v>
          </cell>
          <cell r="E3588">
            <v>1.5</v>
          </cell>
          <cell r="F3588">
            <v>1.5</v>
          </cell>
          <cell r="G3588" t="str">
            <v>Yes</v>
          </cell>
          <cell r="H3588">
            <v>879116.56</v>
          </cell>
          <cell r="I3588">
            <v>11543.9</v>
          </cell>
          <cell r="J3588">
            <v>747.2</v>
          </cell>
          <cell r="K3588">
            <v>866825.46000000008</v>
          </cell>
          <cell r="L3588"/>
          <cell r="M3588">
            <v>866825.46000000008</v>
          </cell>
          <cell r="N3588" t="str">
            <v>FORM ENTERED</v>
          </cell>
          <cell r="O3588">
            <v>41856</v>
          </cell>
          <cell r="P3588"/>
          <cell r="Q3588">
            <v>867572.66</v>
          </cell>
        </row>
        <row r="3589">
          <cell r="C3589" t="str">
            <v>Chelsea</v>
          </cell>
          <cell r="D3589">
            <v>2014</v>
          </cell>
          <cell r="E3589">
            <v>0</v>
          </cell>
          <cell r="F3589">
            <v>0</v>
          </cell>
          <cell r="G3589" t="str">
            <v>N/A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/>
          <cell r="M3589">
            <v>0</v>
          </cell>
          <cell r="N3589" t="str">
            <v>N/A</v>
          </cell>
          <cell r="O3589" t="str">
            <v/>
          </cell>
          <cell r="P3589"/>
          <cell r="Q3589">
            <v>0</v>
          </cell>
        </row>
        <row r="3590">
          <cell r="C3590" t="str">
            <v>Cheshire</v>
          </cell>
          <cell r="D3590">
            <v>2014</v>
          </cell>
          <cell r="E3590">
            <v>0</v>
          </cell>
          <cell r="F3590">
            <v>0</v>
          </cell>
          <cell r="G3590" t="str">
            <v>N/A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/>
          <cell r="M3590">
            <v>0</v>
          </cell>
          <cell r="N3590" t="str">
            <v>N/A</v>
          </cell>
          <cell r="O3590" t="str">
            <v/>
          </cell>
          <cell r="P3590"/>
          <cell r="Q3590">
            <v>0</v>
          </cell>
        </row>
        <row r="3591">
          <cell r="C3591" t="str">
            <v>Chester</v>
          </cell>
          <cell r="D3591">
            <v>2014</v>
          </cell>
          <cell r="E3591">
            <v>0</v>
          </cell>
          <cell r="F3591">
            <v>0</v>
          </cell>
          <cell r="G3591" t="str">
            <v>N/A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/>
          <cell r="M3591">
            <v>0</v>
          </cell>
          <cell r="N3591" t="str">
            <v>N/A</v>
          </cell>
          <cell r="O3591" t="str">
            <v/>
          </cell>
          <cell r="P3591"/>
          <cell r="Q3591">
            <v>0</v>
          </cell>
        </row>
        <row r="3592">
          <cell r="C3592" t="str">
            <v>Chesterfield</v>
          </cell>
          <cell r="D3592">
            <v>2014</v>
          </cell>
          <cell r="E3592">
            <v>0</v>
          </cell>
          <cell r="F3592">
            <v>0</v>
          </cell>
          <cell r="G3592" t="str">
            <v>N/A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/>
          <cell r="M3592">
            <v>0</v>
          </cell>
          <cell r="N3592" t="str">
            <v>N/A</v>
          </cell>
          <cell r="O3592" t="str">
            <v/>
          </cell>
          <cell r="P3592"/>
          <cell r="Q3592">
            <v>0</v>
          </cell>
        </row>
        <row r="3593">
          <cell r="C3593" t="str">
            <v>Chicopee</v>
          </cell>
          <cell r="D3593">
            <v>2014</v>
          </cell>
          <cell r="E3593">
            <v>0</v>
          </cell>
          <cell r="F3593">
            <v>0</v>
          </cell>
          <cell r="G3593" t="str">
            <v>N/A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  <cell r="L3593"/>
          <cell r="M3593">
            <v>0</v>
          </cell>
          <cell r="N3593" t="str">
            <v>N/A</v>
          </cell>
          <cell r="O3593" t="str">
            <v/>
          </cell>
          <cell r="P3593"/>
          <cell r="Q3593">
            <v>0</v>
          </cell>
        </row>
        <row r="3594">
          <cell r="C3594" t="str">
            <v>Chilmark</v>
          </cell>
          <cell r="D3594">
            <v>2014</v>
          </cell>
          <cell r="E3594">
            <v>3</v>
          </cell>
          <cell r="F3594">
            <v>3</v>
          </cell>
          <cell r="G3594" t="str">
            <v>Yes</v>
          </cell>
          <cell r="H3594">
            <v>214912.18</v>
          </cell>
          <cell r="I3594">
            <v>1801.36</v>
          </cell>
          <cell r="J3594">
            <v>0</v>
          </cell>
          <cell r="K3594">
            <v>213110.82</v>
          </cell>
          <cell r="L3594"/>
          <cell r="M3594">
            <v>213110.82</v>
          </cell>
          <cell r="N3594" t="str">
            <v>FORM SUBMIT</v>
          </cell>
          <cell r="O3594">
            <v>41872</v>
          </cell>
          <cell r="P3594"/>
          <cell r="Q3594">
            <v>213110.82</v>
          </cell>
        </row>
        <row r="3595">
          <cell r="C3595" t="str">
            <v>Clarksburg</v>
          </cell>
          <cell r="D3595">
            <v>2014</v>
          </cell>
          <cell r="E3595">
            <v>0</v>
          </cell>
          <cell r="F3595">
            <v>0</v>
          </cell>
          <cell r="G3595" t="str">
            <v>N/A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/>
          <cell r="M3595">
            <v>0</v>
          </cell>
          <cell r="N3595" t="str">
            <v>N/A</v>
          </cell>
          <cell r="O3595" t="str">
            <v/>
          </cell>
          <cell r="P3595"/>
          <cell r="Q3595">
            <v>0</v>
          </cell>
        </row>
        <row r="3596">
          <cell r="C3596" t="str">
            <v>Clinton</v>
          </cell>
          <cell r="D3596">
            <v>2014</v>
          </cell>
          <cell r="E3596">
            <v>0</v>
          </cell>
          <cell r="F3596">
            <v>0</v>
          </cell>
          <cell r="G3596" t="str">
            <v>N/A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/>
          <cell r="M3596">
            <v>0</v>
          </cell>
          <cell r="N3596" t="str">
            <v>N/A</v>
          </cell>
          <cell r="O3596" t="str">
            <v/>
          </cell>
          <cell r="P3596"/>
          <cell r="Q3596">
            <v>0</v>
          </cell>
        </row>
        <row r="3597">
          <cell r="C3597" t="str">
            <v>Cohasset</v>
          </cell>
          <cell r="D3597">
            <v>2014</v>
          </cell>
          <cell r="E3597">
            <v>1.5</v>
          </cell>
          <cell r="F3597">
            <v>1.5</v>
          </cell>
          <cell r="G3597" t="str">
            <v>Yes</v>
          </cell>
          <cell r="H3597">
            <v>419446.68</v>
          </cell>
          <cell r="I3597">
            <v>2641.97</v>
          </cell>
          <cell r="J3597">
            <v>28.11</v>
          </cell>
          <cell r="K3597">
            <v>416776.60000000003</v>
          </cell>
          <cell r="L3597"/>
          <cell r="M3597">
            <v>416776.60000000003</v>
          </cell>
          <cell r="N3597" t="str">
            <v>FORM SUBMIT</v>
          </cell>
          <cell r="O3597">
            <v>41871</v>
          </cell>
          <cell r="P3597"/>
          <cell r="Q3597">
            <v>416804.71</v>
          </cell>
        </row>
        <row r="3598">
          <cell r="C3598" t="str">
            <v>Colrain</v>
          </cell>
          <cell r="D3598">
            <v>2014</v>
          </cell>
          <cell r="E3598">
            <v>0</v>
          </cell>
          <cell r="F3598">
            <v>0</v>
          </cell>
          <cell r="G3598" t="str">
            <v>N/A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  <cell r="L3598"/>
          <cell r="M3598">
            <v>0</v>
          </cell>
          <cell r="N3598" t="str">
            <v>N/A</v>
          </cell>
          <cell r="O3598" t="str">
            <v/>
          </cell>
          <cell r="P3598"/>
          <cell r="Q3598">
            <v>0</v>
          </cell>
        </row>
        <row r="3599">
          <cell r="C3599" t="str">
            <v>Concord</v>
          </cell>
          <cell r="D3599">
            <v>2014</v>
          </cell>
          <cell r="E3599">
            <v>1.5</v>
          </cell>
          <cell r="F3599">
            <v>1.5</v>
          </cell>
          <cell r="G3599" t="str">
            <v>Yes</v>
          </cell>
          <cell r="H3599">
            <v>977876.39</v>
          </cell>
          <cell r="I3599">
            <v>4728.26</v>
          </cell>
          <cell r="J3599">
            <v>123.2</v>
          </cell>
          <cell r="K3599">
            <v>973024.93</v>
          </cell>
          <cell r="L3599"/>
          <cell r="M3599">
            <v>973024.93</v>
          </cell>
          <cell r="N3599" t="str">
            <v>FORM SUBMIT</v>
          </cell>
          <cell r="O3599">
            <v>41894</v>
          </cell>
          <cell r="P3599"/>
          <cell r="Q3599">
            <v>973148.13</v>
          </cell>
        </row>
        <row r="3600">
          <cell r="C3600" t="str">
            <v>Conway</v>
          </cell>
          <cell r="D3600">
            <v>2014</v>
          </cell>
          <cell r="H3600">
            <v>55527.48</v>
          </cell>
          <cell r="I3600">
            <v>0</v>
          </cell>
          <cell r="J3600">
            <v>0</v>
          </cell>
          <cell r="K3600">
            <v>55527.48</v>
          </cell>
          <cell r="L3600"/>
          <cell r="M3600">
            <v>55527.48</v>
          </cell>
          <cell r="O3600" t="str">
            <v>Manual</v>
          </cell>
          <cell r="P3600"/>
          <cell r="Q3600">
            <v>55527.48</v>
          </cell>
        </row>
        <row r="3601">
          <cell r="C3601" t="str">
            <v>Cummington</v>
          </cell>
          <cell r="D3601">
            <v>2014</v>
          </cell>
          <cell r="E3601">
            <v>0</v>
          </cell>
          <cell r="F3601">
            <v>0</v>
          </cell>
          <cell r="G3601" t="str">
            <v>N/A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/>
          <cell r="M3601">
            <v>0</v>
          </cell>
          <cell r="N3601" t="str">
            <v>N/A</v>
          </cell>
          <cell r="O3601" t="str">
            <v/>
          </cell>
          <cell r="P3601"/>
          <cell r="Q3601">
            <v>0</v>
          </cell>
        </row>
        <row r="3602">
          <cell r="C3602" t="str">
            <v>Dalton</v>
          </cell>
          <cell r="D3602">
            <v>2014</v>
          </cell>
          <cell r="E3602">
            <v>0</v>
          </cell>
          <cell r="F3602">
            <v>0</v>
          </cell>
          <cell r="G3602" t="str">
            <v>N/A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/>
          <cell r="M3602">
            <v>0</v>
          </cell>
          <cell r="N3602" t="str">
            <v>N/A</v>
          </cell>
          <cell r="O3602" t="str">
            <v/>
          </cell>
          <cell r="P3602"/>
          <cell r="Q3602">
            <v>0</v>
          </cell>
        </row>
        <row r="3603">
          <cell r="C3603" t="str">
            <v>Danvers</v>
          </cell>
          <cell r="D3603">
            <v>2014</v>
          </cell>
          <cell r="E3603">
            <v>0</v>
          </cell>
          <cell r="F3603">
            <v>0</v>
          </cell>
          <cell r="G3603" t="str">
            <v>N/A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/>
          <cell r="M3603">
            <v>0</v>
          </cell>
          <cell r="N3603" t="str">
            <v>N/A</v>
          </cell>
          <cell r="O3603" t="str">
            <v/>
          </cell>
          <cell r="P3603"/>
          <cell r="Q3603">
            <v>0</v>
          </cell>
        </row>
        <row r="3604">
          <cell r="C3604" t="str">
            <v>Dartmouth</v>
          </cell>
          <cell r="D3604">
            <v>2014</v>
          </cell>
          <cell r="E3604">
            <v>1.5</v>
          </cell>
          <cell r="F3604">
            <v>1.5</v>
          </cell>
          <cell r="G3604" t="str">
            <v>Yes</v>
          </cell>
          <cell r="H3604">
            <v>566926</v>
          </cell>
          <cell r="I3604">
            <v>4006</v>
          </cell>
          <cell r="J3604">
            <v>154</v>
          </cell>
          <cell r="K3604">
            <v>562766</v>
          </cell>
          <cell r="L3604"/>
          <cell r="M3604">
            <v>562766</v>
          </cell>
          <cell r="N3604" t="str">
            <v>FORM SUBMIT</v>
          </cell>
          <cell r="O3604">
            <v>41857</v>
          </cell>
          <cell r="P3604"/>
          <cell r="Q3604">
            <v>562920</v>
          </cell>
        </row>
        <row r="3605">
          <cell r="C3605" t="str">
            <v>Dedham</v>
          </cell>
          <cell r="D3605">
            <v>2014</v>
          </cell>
          <cell r="E3605">
            <v>0</v>
          </cell>
          <cell r="F3605">
            <v>0</v>
          </cell>
          <cell r="G3605" t="str">
            <v>N/A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  <cell r="L3605"/>
          <cell r="M3605">
            <v>0</v>
          </cell>
          <cell r="N3605" t="str">
            <v>N/A</v>
          </cell>
          <cell r="O3605" t="str">
            <v/>
          </cell>
          <cell r="P3605"/>
          <cell r="Q3605">
            <v>0</v>
          </cell>
        </row>
        <row r="3606">
          <cell r="C3606" t="str">
            <v>Deerfield</v>
          </cell>
          <cell r="D3606">
            <v>2014</v>
          </cell>
          <cell r="E3606">
            <v>3</v>
          </cell>
          <cell r="F3606">
            <v>3</v>
          </cell>
          <cell r="G3606" t="str">
            <v>Yes</v>
          </cell>
          <cell r="H3606">
            <v>178937.39</v>
          </cell>
          <cell r="I3606">
            <v>1512.28</v>
          </cell>
          <cell r="J3606">
            <v>0</v>
          </cell>
          <cell r="K3606">
            <v>177425.11000000002</v>
          </cell>
          <cell r="L3606"/>
          <cell r="M3606">
            <v>177425.11000000002</v>
          </cell>
          <cell r="N3606" t="str">
            <v>FORM SUBMIT</v>
          </cell>
          <cell r="O3606">
            <v>41894</v>
          </cell>
          <cell r="P3606"/>
          <cell r="Q3606">
            <v>177425.11000000002</v>
          </cell>
        </row>
        <row r="3607">
          <cell r="C3607" t="str">
            <v>Dennis</v>
          </cell>
          <cell r="D3607">
            <v>2014</v>
          </cell>
          <cell r="E3607">
            <v>3</v>
          </cell>
          <cell r="F3607">
            <v>3</v>
          </cell>
          <cell r="G3607" t="str">
            <v>Yes</v>
          </cell>
          <cell r="H3607">
            <v>1108129</v>
          </cell>
          <cell r="I3607">
            <v>5275</v>
          </cell>
          <cell r="J3607">
            <v>0</v>
          </cell>
          <cell r="K3607">
            <v>1102854</v>
          </cell>
          <cell r="L3607"/>
          <cell r="M3607">
            <v>1102854</v>
          </cell>
          <cell r="N3607" t="str">
            <v>FORM SUBMIT</v>
          </cell>
          <cell r="O3607">
            <v>41892</v>
          </cell>
          <cell r="P3607"/>
          <cell r="Q3607">
            <v>1102854</v>
          </cell>
        </row>
        <row r="3608">
          <cell r="C3608" t="str">
            <v>Dighton</v>
          </cell>
          <cell r="D3608">
            <v>2014</v>
          </cell>
          <cell r="E3608">
            <v>1</v>
          </cell>
          <cell r="F3608">
            <v>1</v>
          </cell>
          <cell r="G3608" t="str">
            <v>Yes</v>
          </cell>
          <cell r="H3608">
            <v>81805.38</v>
          </cell>
          <cell r="I3608">
            <v>674.15</v>
          </cell>
          <cell r="J3608">
            <v>0</v>
          </cell>
          <cell r="K3608">
            <v>81131.23000000001</v>
          </cell>
          <cell r="L3608"/>
          <cell r="M3608">
            <v>81131.23000000001</v>
          </cell>
          <cell r="N3608" t="str">
            <v>FORM SUBMIT</v>
          </cell>
          <cell r="O3608">
            <v>41870</v>
          </cell>
          <cell r="P3608"/>
          <cell r="Q3608">
            <v>81131.23000000001</v>
          </cell>
        </row>
        <row r="3609">
          <cell r="C3609" t="str">
            <v>Douglas</v>
          </cell>
          <cell r="D3609">
            <v>2014</v>
          </cell>
          <cell r="E3609">
            <v>0</v>
          </cell>
          <cell r="F3609">
            <v>0</v>
          </cell>
          <cell r="G3609" t="str">
            <v>N/A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/>
          <cell r="M3609">
            <v>0</v>
          </cell>
          <cell r="N3609" t="str">
            <v>N/A</v>
          </cell>
          <cell r="O3609" t="str">
            <v/>
          </cell>
          <cell r="P3609"/>
          <cell r="Q3609">
            <v>0</v>
          </cell>
        </row>
        <row r="3610">
          <cell r="C3610" t="str">
            <v>Dover</v>
          </cell>
          <cell r="D3610">
            <v>2014</v>
          </cell>
          <cell r="E3610">
            <v>0</v>
          </cell>
          <cell r="F3610">
            <v>0</v>
          </cell>
          <cell r="G3610" t="str">
            <v>N/A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  <cell r="L3610"/>
          <cell r="M3610">
            <v>0</v>
          </cell>
          <cell r="N3610" t="str">
            <v>N/A</v>
          </cell>
          <cell r="O3610" t="str">
            <v/>
          </cell>
          <cell r="P3610"/>
          <cell r="Q3610">
            <v>0</v>
          </cell>
        </row>
        <row r="3611">
          <cell r="C3611" t="str">
            <v>Dracut</v>
          </cell>
          <cell r="D3611">
            <v>2014</v>
          </cell>
          <cell r="E3611">
            <v>2</v>
          </cell>
          <cell r="F3611">
            <v>2</v>
          </cell>
          <cell r="G3611" t="str">
            <v>Yes</v>
          </cell>
          <cell r="H3611">
            <v>782585.49</v>
          </cell>
          <cell r="I3611">
            <v>14986.54</v>
          </cell>
          <cell r="J3611">
            <v>178.55</v>
          </cell>
          <cell r="K3611">
            <v>767420.39999999991</v>
          </cell>
          <cell r="L3611"/>
          <cell r="M3611">
            <v>767420.39999999991</v>
          </cell>
          <cell r="N3611" t="str">
            <v>FORM SUBMIT</v>
          </cell>
          <cell r="O3611">
            <v>41880</v>
          </cell>
          <cell r="P3611"/>
          <cell r="Q3611">
            <v>767598.95</v>
          </cell>
        </row>
        <row r="3612">
          <cell r="C3612" t="str">
            <v>Dudley</v>
          </cell>
          <cell r="D3612">
            <v>2014</v>
          </cell>
          <cell r="E3612">
            <v>0</v>
          </cell>
          <cell r="F3612">
            <v>0</v>
          </cell>
          <cell r="G3612" t="str">
            <v>Yes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/>
          <cell r="M3612">
            <v>0</v>
          </cell>
          <cell r="N3612" t="str">
            <v>FORM SUBMIT</v>
          </cell>
          <cell r="O3612">
            <v>41890</v>
          </cell>
          <cell r="P3612"/>
          <cell r="Q3612">
            <v>0</v>
          </cell>
        </row>
        <row r="3613">
          <cell r="C3613" t="str">
            <v>Dunstable</v>
          </cell>
          <cell r="D3613">
            <v>2014</v>
          </cell>
          <cell r="E3613">
            <v>3</v>
          </cell>
          <cell r="F3613">
            <v>3</v>
          </cell>
          <cell r="G3613" t="str">
            <v>Yes</v>
          </cell>
          <cell r="H3613">
            <v>212042.46</v>
          </cell>
          <cell r="I3613">
            <v>898.92</v>
          </cell>
          <cell r="J3613">
            <v>0</v>
          </cell>
          <cell r="K3613">
            <v>211143.53999999998</v>
          </cell>
          <cell r="L3613"/>
          <cell r="M3613">
            <v>211143.53999999998</v>
          </cell>
          <cell r="N3613" t="str">
            <v>FORM SUBMIT</v>
          </cell>
          <cell r="O3613">
            <v>41878</v>
          </cell>
          <cell r="P3613"/>
          <cell r="Q3613">
            <v>211143.53999999998</v>
          </cell>
        </row>
        <row r="3614">
          <cell r="C3614" t="str">
            <v>Duxbury</v>
          </cell>
          <cell r="D3614">
            <v>2014</v>
          </cell>
          <cell r="E3614">
            <v>1</v>
          </cell>
          <cell r="F3614">
            <v>1</v>
          </cell>
          <cell r="G3614" t="str">
            <v>Yes</v>
          </cell>
          <cell r="H3614">
            <v>432089.26</v>
          </cell>
          <cell r="I3614">
            <v>4719.6000000000004</v>
          </cell>
          <cell r="J3614">
            <v>440.3</v>
          </cell>
          <cell r="K3614">
            <v>426929.36000000004</v>
          </cell>
          <cell r="L3614"/>
          <cell r="M3614">
            <v>426929.36000000004</v>
          </cell>
          <cell r="N3614" t="str">
            <v>FORM SUBMIT</v>
          </cell>
          <cell r="O3614">
            <v>41897</v>
          </cell>
          <cell r="P3614"/>
          <cell r="Q3614">
            <v>427369.66000000003</v>
          </cell>
        </row>
        <row r="3615">
          <cell r="C3615" t="str">
            <v>East Bridgewater</v>
          </cell>
          <cell r="D3615">
            <v>2014</v>
          </cell>
          <cell r="E3615">
            <v>0</v>
          </cell>
          <cell r="F3615">
            <v>0</v>
          </cell>
          <cell r="G3615" t="str">
            <v>N/A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/>
          <cell r="M3615">
            <v>0</v>
          </cell>
          <cell r="N3615" t="str">
            <v>N/A</v>
          </cell>
          <cell r="O3615" t="str">
            <v/>
          </cell>
          <cell r="P3615"/>
          <cell r="Q3615">
            <v>0</v>
          </cell>
        </row>
        <row r="3616">
          <cell r="C3616" t="str">
            <v>East Brookfield</v>
          </cell>
          <cell r="D3616">
            <v>2014</v>
          </cell>
          <cell r="E3616">
            <v>0</v>
          </cell>
          <cell r="F3616">
            <v>0</v>
          </cell>
          <cell r="G3616" t="str">
            <v>N/A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/>
          <cell r="M3616">
            <v>0</v>
          </cell>
          <cell r="N3616" t="str">
            <v>N/A</v>
          </cell>
          <cell r="O3616" t="str">
            <v/>
          </cell>
          <cell r="P3616"/>
          <cell r="Q3616">
            <v>0</v>
          </cell>
        </row>
        <row r="3617">
          <cell r="C3617" t="str">
            <v>East Longmeadow</v>
          </cell>
          <cell r="D3617">
            <v>2014</v>
          </cell>
          <cell r="E3617">
            <v>1</v>
          </cell>
          <cell r="F3617">
            <v>1</v>
          </cell>
          <cell r="G3617" t="str">
            <v>Yes</v>
          </cell>
          <cell r="H3617">
            <v>235221.15</v>
          </cell>
          <cell r="I3617">
            <v>1201.0999999999999</v>
          </cell>
          <cell r="J3617">
            <v>71.180000000000007</v>
          </cell>
          <cell r="K3617">
            <v>233948.87</v>
          </cell>
          <cell r="L3617"/>
          <cell r="M3617">
            <v>233948.87</v>
          </cell>
          <cell r="N3617" t="str">
            <v>FORM SUBMIT</v>
          </cell>
          <cell r="O3617">
            <v>41890</v>
          </cell>
          <cell r="P3617"/>
          <cell r="Q3617">
            <v>234020.05</v>
          </cell>
        </row>
        <row r="3618">
          <cell r="C3618" t="str">
            <v>Eastham</v>
          </cell>
          <cell r="D3618">
            <v>2014</v>
          </cell>
          <cell r="E3618">
            <v>3</v>
          </cell>
          <cell r="F3618">
            <v>3</v>
          </cell>
          <cell r="G3618" t="str">
            <v>Yes</v>
          </cell>
          <cell r="H3618">
            <v>551246.99</v>
          </cell>
          <cell r="I3618">
            <v>2938.93</v>
          </cell>
          <cell r="J3618">
            <v>0</v>
          </cell>
          <cell r="K3618">
            <v>548308.05999999994</v>
          </cell>
          <cell r="L3618"/>
          <cell r="M3618">
            <v>548308.05999999994</v>
          </cell>
          <cell r="N3618" t="str">
            <v>FORM SUBMIT</v>
          </cell>
          <cell r="O3618">
            <v>41845</v>
          </cell>
          <cell r="P3618"/>
          <cell r="Q3618">
            <v>548308.05999999994</v>
          </cell>
        </row>
        <row r="3619">
          <cell r="C3619" t="str">
            <v>Easthampton</v>
          </cell>
          <cell r="D3619">
            <v>2014</v>
          </cell>
          <cell r="E3619">
            <v>3</v>
          </cell>
          <cell r="F3619">
            <v>3</v>
          </cell>
          <cell r="G3619" t="str">
            <v>Yes</v>
          </cell>
          <cell r="H3619">
            <v>371219.13</v>
          </cell>
          <cell r="I3619">
            <v>346.28</v>
          </cell>
          <cell r="J3619">
            <v>0</v>
          </cell>
          <cell r="K3619">
            <v>370872.85</v>
          </cell>
          <cell r="L3619"/>
          <cell r="M3619">
            <v>370872.85</v>
          </cell>
          <cell r="N3619" t="str">
            <v>FORM SUBMIT</v>
          </cell>
          <cell r="O3619">
            <v>41886</v>
          </cell>
          <cell r="P3619"/>
          <cell r="Q3619">
            <v>370872.85</v>
          </cell>
        </row>
        <row r="3620">
          <cell r="C3620" t="str">
            <v>Easton</v>
          </cell>
          <cell r="D3620">
            <v>2014</v>
          </cell>
          <cell r="E3620">
            <v>3</v>
          </cell>
          <cell r="F3620">
            <v>3</v>
          </cell>
          <cell r="G3620" t="str">
            <v>Yes</v>
          </cell>
          <cell r="H3620">
            <v>1009539</v>
          </cell>
          <cell r="I3620">
            <v>13196</v>
          </cell>
          <cell r="J3620">
            <v>834</v>
          </cell>
          <cell r="K3620">
            <v>995509</v>
          </cell>
          <cell r="L3620"/>
          <cell r="M3620">
            <v>995509</v>
          </cell>
          <cell r="N3620" t="str">
            <v>FORM SUBMIT</v>
          </cell>
          <cell r="O3620">
            <v>41887</v>
          </cell>
          <cell r="P3620"/>
          <cell r="Q3620">
            <v>996343</v>
          </cell>
        </row>
        <row r="3621">
          <cell r="C3621" t="str">
            <v>Edgartown</v>
          </cell>
          <cell r="D3621">
            <v>2014</v>
          </cell>
          <cell r="E3621">
            <v>3</v>
          </cell>
          <cell r="F3621">
            <v>3</v>
          </cell>
          <cell r="G3621" t="str">
            <v>Yes</v>
          </cell>
          <cell r="H3621">
            <v>665366.16</v>
          </cell>
          <cell r="I3621">
            <v>1844.83</v>
          </cell>
          <cell r="J3621">
            <v>175.41</v>
          </cell>
          <cell r="K3621">
            <v>663345.92000000004</v>
          </cell>
          <cell r="L3621"/>
          <cell r="M3621">
            <v>663345.92000000004</v>
          </cell>
          <cell r="N3621" t="str">
            <v>FORM SUBMIT</v>
          </cell>
          <cell r="O3621">
            <v>41918</v>
          </cell>
          <cell r="P3621"/>
          <cell r="Q3621">
            <v>663521.33000000007</v>
          </cell>
        </row>
        <row r="3622">
          <cell r="C3622" t="str">
            <v>Egremont</v>
          </cell>
          <cell r="D3622">
            <v>2014</v>
          </cell>
          <cell r="E3622">
            <v>0</v>
          </cell>
          <cell r="F3622">
            <v>0</v>
          </cell>
          <cell r="G3622" t="str">
            <v>Yes</v>
          </cell>
          <cell r="H3622">
            <v>0</v>
          </cell>
          <cell r="I3622">
            <v>0</v>
          </cell>
          <cell r="J3622">
            <v>0</v>
          </cell>
          <cell r="K3622">
            <v>0</v>
          </cell>
          <cell r="L3622"/>
          <cell r="M3622">
            <v>0</v>
          </cell>
          <cell r="N3622" t="str">
            <v>FORM ENTERED</v>
          </cell>
          <cell r="O3622">
            <v>41900</v>
          </cell>
          <cell r="P3622"/>
          <cell r="Q3622">
            <v>0</v>
          </cell>
        </row>
        <row r="3623">
          <cell r="C3623" t="str">
            <v>Erving</v>
          </cell>
          <cell r="D3623">
            <v>2014</v>
          </cell>
          <cell r="E3623">
            <v>0</v>
          </cell>
          <cell r="F3623">
            <v>0</v>
          </cell>
          <cell r="G3623" t="str">
            <v>N/A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  <cell r="L3623"/>
          <cell r="M3623">
            <v>0</v>
          </cell>
          <cell r="N3623" t="str">
            <v>N/A</v>
          </cell>
          <cell r="O3623" t="str">
            <v/>
          </cell>
          <cell r="P3623"/>
          <cell r="Q3623">
            <v>0</v>
          </cell>
        </row>
        <row r="3624">
          <cell r="C3624" t="str">
            <v>Essex</v>
          </cell>
          <cell r="D3624">
            <v>2014</v>
          </cell>
          <cell r="E3624">
            <v>0.5</v>
          </cell>
          <cell r="F3624">
            <v>0.5</v>
          </cell>
          <cell r="G3624" t="str">
            <v>Yes</v>
          </cell>
          <cell r="H3624">
            <v>44886.18</v>
          </cell>
          <cell r="I3624">
            <v>670.9</v>
          </cell>
          <cell r="J3624">
            <v>1013.33</v>
          </cell>
          <cell r="K3624">
            <v>43201.95</v>
          </cell>
          <cell r="L3624"/>
          <cell r="M3624">
            <v>43201.95</v>
          </cell>
          <cell r="N3624" t="str">
            <v>FORM SUBMIT</v>
          </cell>
          <cell r="O3624">
            <v>41885</v>
          </cell>
          <cell r="P3624"/>
          <cell r="Q3624">
            <v>44215.28</v>
          </cell>
        </row>
        <row r="3625">
          <cell r="C3625" t="str">
            <v>Everett</v>
          </cell>
          <cell r="D3625">
            <v>2014</v>
          </cell>
          <cell r="E3625">
            <v>0</v>
          </cell>
          <cell r="F3625">
            <v>0</v>
          </cell>
          <cell r="G3625" t="str">
            <v>N/A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/>
          <cell r="M3625">
            <v>0</v>
          </cell>
          <cell r="N3625" t="str">
            <v>N/A</v>
          </cell>
          <cell r="O3625" t="str">
            <v/>
          </cell>
          <cell r="P3625"/>
          <cell r="Q3625">
            <v>0</v>
          </cell>
        </row>
        <row r="3626">
          <cell r="C3626" t="str">
            <v>Fairhaven</v>
          </cell>
          <cell r="D3626">
            <v>2014</v>
          </cell>
          <cell r="E3626">
            <v>2</v>
          </cell>
          <cell r="F3626">
            <v>2</v>
          </cell>
          <cell r="G3626" t="str">
            <v>Yes</v>
          </cell>
          <cell r="H3626">
            <v>325668</v>
          </cell>
          <cell r="I3626">
            <v>1225</v>
          </cell>
          <cell r="J3626">
            <v>183</v>
          </cell>
          <cell r="K3626">
            <v>324260</v>
          </cell>
          <cell r="L3626"/>
          <cell r="M3626">
            <v>324260</v>
          </cell>
          <cell r="N3626" t="str">
            <v>FORM SUBMIT</v>
          </cell>
          <cell r="O3626">
            <v>41893</v>
          </cell>
          <cell r="P3626"/>
          <cell r="Q3626">
            <v>324443</v>
          </cell>
        </row>
        <row r="3627">
          <cell r="C3627" t="str">
            <v>Fall River</v>
          </cell>
          <cell r="D3627">
            <v>2014</v>
          </cell>
          <cell r="E3627">
            <v>1.5</v>
          </cell>
          <cell r="F3627">
            <v>1.5</v>
          </cell>
          <cell r="G3627" t="str">
            <v>Yes</v>
          </cell>
          <cell r="H3627">
            <v>818395</v>
          </cell>
          <cell r="I3627">
            <v>12332</v>
          </cell>
          <cell r="J3627">
            <v>0</v>
          </cell>
          <cell r="K3627">
            <v>806063</v>
          </cell>
          <cell r="L3627"/>
          <cell r="M3627">
            <v>806063</v>
          </cell>
          <cell r="N3627" t="str">
            <v>FORM SUBMIT</v>
          </cell>
          <cell r="O3627">
            <v>41893</v>
          </cell>
          <cell r="P3627"/>
          <cell r="Q3627">
            <v>806063</v>
          </cell>
        </row>
        <row r="3628">
          <cell r="C3628" t="str">
            <v>Falmouth</v>
          </cell>
          <cell r="D3628">
            <v>2014</v>
          </cell>
          <cell r="E3628">
            <v>0</v>
          </cell>
          <cell r="F3628">
            <v>3</v>
          </cell>
          <cell r="G3628" t="str">
            <v>No</v>
          </cell>
          <cell r="H3628">
            <v>2587488.88</v>
          </cell>
          <cell r="I3628">
            <v>8871.98</v>
          </cell>
          <cell r="J3628">
            <v>56.7</v>
          </cell>
          <cell r="K3628">
            <v>2578560.1999999997</v>
          </cell>
          <cell r="L3628"/>
          <cell r="M3628">
            <v>2578560.1999999997</v>
          </cell>
          <cell r="N3628" t="str">
            <v>FORM SUBMIT</v>
          </cell>
          <cell r="O3628">
            <v>41892</v>
          </cell>
          <cell r="P3628"/>
          <cell r="Q3628">
            <v>2578616.9</v>
          </cell>
        </row>
        <row r="3629">
          <cell r="C3629" t="str">
            <v>Fitchburg</v>
          </cell>
          <cell r="D3629">
            <v>2014</v>
          </cell>
          <cell r="E3629">
            <v>0</v>
          </cell>
          <cell r="F3629">
            <v>0</v>
          </cell>
          <cell r="G3629" t="str">
            <v>N/A</v>
          </cell>
          <cell r="H3629">
            <v>0</v>
          </cell>
          <cell r="I3629">
            <v>0</v>
          </cell>
          <cell r="J3629">
            <v>0</v>
          </cell>
          <cell r="K3629">
            <v>0</v>
          </cell>
          <cell r="L3629"/>
          <cell r="M3629">
            <v>0</v>
          </cell>
          <cell r="N3629" t="str">
            <v>N/A</v>
          </cell>
          <cell r="O3629" t="str">
            <v/>
          </cell>
          <cell r="P3629"/>
          <cell r="Q3629">
            <v>0</v>
          </cell>
        </row>
        <row r="3630">
          <cell r="C3630" t="str">
            <v>Florida</v>
          </cell>
          <cell r="D3630">
            <v>2014</v>
          </cell>
          <cell r="E3630">
            <v>0</v>
          </cell>
          <cell r="F3630">
            <v>0</v>
          </cell>
          <cell r="G3630" t="str">
            <v>N/A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  <cell r="L3630"/>
          <cell r="M3630">
            <v>0</v>
          </cell>
          <cell r="N3630" t="str">
            <v>N/A</v>
          </cell>
          <cell r="O3630" t="str">
            <v/>
          </cell>
          <cell r="P3630"/>
          <cell r="Q3630">
            <v>0</v>
          </cell>
        </row>
        <row r="3631">
          <cell r="C3631" t="str">
            <v>Foxborough</v>
          </cell>
          <cell r="D3631">
            <v>2014</v>
          </cell>
          <cell r="E3631">
            <v>0</v>
          </cell>
          <cell r="F3631">
            <v>0</v>
          </cell>
          <cell r="G3631" t="str">
            <v>N/A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/>
          <cell r="M3631">
            <v>0</v>
          </cell>
          <cell r="N3631" t="str">
            <v>N/A</v>
          </cell>
          <cell r="O3631" t="str">
            <v/>
          </cell>
          <cell r="P3631"/>
          <cell r="Q3631">
            <v>0</v>
          </cell>
        </row>
        <row r="3632">
          <cell r="C3632" t="str">
            <v>Framingham</v>
          </cell>
          <cell r="D3632">
            <v>2014</v>
          </cell>
          <cell r="E3632">
            <v>0</v>
          </cell>
          <cell r="F3632">
            <v>0</v>
          </cell>
          <cell r="G3632" t="str">
            <v>N/A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  <cell r="L3632"/>
          <cell r="M3632">
            <v>0</v>
          </cell>
          <cell r="N3632" t="str">
            <v>N/A</v>
          </cell>
          <cell r="O3632" t="str">
            <v/>
          </cell>
          <cell r="P3632"/>
          <cell r="Q3632">
            <v>0</v>
          </cell>
        </row>
        <row r="3633">
          <cell r="C3633" t="str">
            <v>Franklin</v>
          </cell>
          <cell r="D3633">
            <v>2014</v>
          </cell>
          <cell r="E3633">
            <v>0</v>
          </cell>
          <cell r="F3633">
            <v>0</v>
          </cell>
          <cell r="G3633" t="str">
            <v>N/A</v>
          </cell>
          <cell r="H3633">
            <v>0</v>
          </cell>
          <cell r="I3633">
            <v>0</v>
          </cell>
          <cell r="J3633">
            <v>0</v>
          </cell>
          <cell r="K3633">
            <v>0</v>
          </cell>
          <cell r="L3633"/>
          <cell r="M3633">
            <v>0</v>
          </cell>
          <cell r="N3633" t="str">
            <v>N/A</v>
          </cell>
          <cell r="O3633" t="str">
            <v/>
          </cell>
          <cell r="P3633"/>
          <cell r="Q3633">
            <v>0</v>
          </cell>
        </row>
        <row r="3634">
          <cell r="C3634" t="str">
            <v>Freetown</v>
          </cell>
          <cell r="D3634">
            <v>2014</v>
          </cell>
          <cell r="E3634">
            <v>0</v>
          </cell>
          <cell r="F3634">
            <v>0</v>
          </cell>
          <cell r="G3634" t="str">
            <v>N/A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  <cell r="L3634"/>
          <cell r="M3634">
            <v>0</v>
          </cell>
          <cell r="N3634" t="str">
            <v>N/A</v>
          </cell>
          <cell r="O3634" t="str">
            <v/>
          </cell>
          <cell r="P3634"/>
          <cell r="Q3634">
            <v>0</v>
          </cell>
        </row>
        <row r="3635">
          <cell r="C3635" t="str">
            <v>Gardner</v>
          </cell>
          <cell r="D3635">
            <v>2014</v>
          </cell>
          <cell r="E3635">
            <v>0</v>
          </cell>
          <cell r="F3635">
            <v>0</v>
          </cell>
          <cell r="G3635" t="str">
            <v>N/A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  <cell r="L3635"/>
          <cell r="M3635">
            <v>0</v>
          </cell>
          <cell r="N3635" t="str">
            <v>N/A</v>
          </cell>
          <cell r="O3635" t="str">
            <v/>
          </cell>
          <cell r="P3635"/>
          <cell r="Q3635">
            <v>0</v>
          </cell>
        </row>
        <row r="3636">
          <cell r="C3636" t="str">
            <v>Aquinnah</v>
          </cell>
          <cell r="D3636">
            <v>2014</v>
          </cell>
          <cell r="E3636">
            <v>3</v>
          </cell>
          <cell r="F3636">
            <v>3</v>
          </cell>
          <cell r="G3636" t="str">
            <v>Yes</v>
          </cell>
          <cell r="H3636">
            <v>90706.9</v>
          </cell>
          <cell r="I3636">
            <v>509.43</v>
          </cell>
          <cell r="J3636">
            <v>118.18</v>
          </cell>
          <cell r="K3636">
            <v>90079.290000000008</v>
          </cell>
          <cell r="L3636"/>
          <cell r="M3636">
            <v>90079.290000000008</v>
          </cell>
          <cell r="N3636" t="str">
            <v>FORM SUBMIT</v>
          </cell>
          <cell r="O3636">
            <v>41894</v>
          </cell>
          <cell r="P3636"/>
          <cell r="Q3636">
            <v>90197.47</v>
          </cell>
        </row>
        <row r="3637">
          <cell r="C3637" t="str">
            <v>Georgetown</v>
          </cell>
          <cell r="D3637">
            <v>2014</v>
          </cell>
          <cell r="E3637">
            <v>3</v>
          </cell>
          <cell r="F3637">
            <v>3</v>
          </cell>
          <cell r="G3637" t="str">
            <v>Yes</v>
          </cell>
          <cell r="H3637">
            <v>350763.32</v>
          </cell>
          <cell r="I3637">
            <v>1731.96</v>
          </cell>
          <cell r="J3637">
            <v>0</v>
          </cell>
          <cell r="K3637">
            <v>349031.36</v>
          </cell>
          <cell r="L3637"/>
          <cell r="M3637">
            <v>349031.36</v>
          </cell>
          <cell r="N3637" t="str">
            <v>FORM SUBMIT</v>
          </cell>
          <cell r="O3637">
            <v>41885</v>
          </cell>
          <cell r="P3637"/>
          <cell r="Q3637">
            <v>349031.36</v>
          </cell>
        </row>
        <row r="3638">
          <cell r="C3638" t="str">
            <v>Gill</v>
          </cell>
          <cell r="D3638">
            <v>2014</v>
          </cell>
          <cell r="E3638">
            <v>0</v>
          </cell>
          <cell r="F3638">
            <v>0</v>
          </cell>
          <cell r="G3638" t="str">
            <v>N/A</v>
          </cell>
          <cell r="H3638">
            <v>0</v>
          </cell>
          <cell r="I3638">
            <v>0</v>
          </cell>
          <cell r="J3638">
            <v>0</v>
          </cell>
          <cell r="K3638">
            <v>0</v>
          </cell>
          <cell r="L3638"/>
          <cell r="M3638">
            <v>0</v>
          </cell>
          <cell r="N3638" t="str">
            <v>N/A</v>
          </cell>
          <cell r="O3638" t="str">
            <v/>
          </cell>
          <cell r="P3638"/>
          <cell r="Q3638">
            <v>0</v>
          </cell>
        </row>
        <row r="3639">
          <cell r="C3639" t="str">
            <v>Gloucester</v>
          </cell>
          <cell r="D3639">
            <v>2014</v>
          </cell>
          <cell r="E3639">
            <v>1</v>
          </cell>
          <cell r="F3639">
            <v>1</v>
          </cell>
          <cell r="G3639" t="str">
            <v>Yes</v>
          </cell>
          <cell r="H3639">
            <v>513814.44</v>
          </cell>
          <cell r="I3639">
            <v>4208.9799999999996</v>
          </cell>
          <cell r="J3639">
            <v>91.86</v>
          </cell>
          <cell r="K3639">
            <v>509513.60000000003</v>
          </cell>
          <cell r="L3639"/>
          <cell r="M3639">
            <v>509513.60000000003</v>
          </cell>
          <cell r="N3639" t="str">
            <v>FORM SUBMIT</v>
          </cell>
          <cell r="O3639">
            <v>41880</v>
          </cell>
          <cell r="P3639"/>
          <cell r="Q3639">
            <v>509605.46</v>
          </cell>
        </row>
        <row r="3640">
          <cell r="C3640" t="str">
            <v>Goshen</v>
          </cell>
          <cell r="D3640">
            <v>2014</v>
          </cell>
          <cell r="E3640">
            <v>3</v>
          </cell>
          <cell r="F3640">
            <v>3</v>
          </cell>
          <cell r="G3640" t="str">
            <v>Yes</v>
          </cell>
          <cell r="H3640">
            <v>60989.05</v>
          </cell>
          <cell r="I3640">
            <v>1032.83</v>
          </cell>
          <cell r="J3640">
            <v>87.67</v>
          </cell>
          <cell r="K3640">
            <v>59868.55</v>
          </cell>
          <cell r="L3640"/>
          <cell r="M3640">
            <v>59868.55</v>
          </cell>
          <cell r="N3640" t="str">
            <v>FORM SUBMIT</v>
          </cell>
          <cell r="O3640">
            <v>41884</v>
          </cell>
          <cell r="P3640"/>
          <cell r="Q3640">
            <v>59956.22</v>
          </cell>
        </row>
        <row r="3641">
          <cell r="C3641" t="str">
            <v>Gosnold</v>
          </cell>
          <cell r="D3641">
            <v>2014</v>
          </cell>
          <cell r="E3641">
            <v>1.5</v>
          </cell>
          <cell r="F3641">
            <v>1.5</v>
          </cell>
          <cell r="G3641" t="str">
            <v>Yes</v>
          </cell>
          <cell r="H3641">
            <v>4029.83</v>
          </cell>
          <cell r="I3641">
            <v>269.85000000000002</v>
          </cell>
          <cell r="J3641">
            <v>277.16000000000003</v>
          </cell>
          <cell r="K3641">
            <v>3482.82</v>
          </cell>
          <cell r="L3641"/>
          <cell r="M3641">
            <v>3482.82</v>
          </cell>
          <cell r="N3641" t="str">
            <v>FORM ENTERED</v>
          </cell>
          <cell r="O3641">
            <v>41919</v>
          </cell>
          <cell r="P3641"/>
          <cell r="Q3641">
            <v>3759.98</v>
          </cell>
        </row>
        <row r="3642">
          <cell r="C3642" t="str">
            <v>Grafton</v>
          </cell>
          <cell r="D3642">
            <v>2014</v>
          </cell>
          <cell r="E3642">
            <v>1.5</v>
          </cell>
          <cell r="F3642">
            <v>1.5</v>
          </cell>
          <cell r="G3642" t="str">
            <v>Yes</v>
          </cell>
          <cell r="H3642">
            <v>332462.49</v>
          </cell>
          <cell r="I3642">
            <v>3761.46</v>
          </cell>
          <cell r="J3642">
            <v>79.819999999999993</v>
          </cell>
          <cell r="K3642">
            <v>328621.20999999996</v>
          </cell>
          <cell r="L3642"/>
          <cell r="M3642">
            <v>328621.20999999996</v>
          </cell>
          <cell r="N3642" t="str">
            <v>FORM SUBMIT</v>
          </cell>
          <cell r="O3642">
            <v>41855</v>
          </cell>
          <cell r="P3642"/>
          <cell r="Q3642">
            <v>328701.02999999997</v>
          </cell>
        </row>
        <row r="3643">
          <cell r="C3643" t="str">
            <v>Granby</v>
          </cell>
          <cell r="D3643">
            <v>2014</v>
          </cell>
          <cell r="E3643">
            <v>0</v>
          </cell>
          <cell r="F3643">
            <v>0</v>
          </cell>
          <cell r="G3643" t="str">
            <v>N/A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  <cell r="L3643"/>
          <cell r="M3643">
            <v>0</v>
          </cell>
          <cell r="N3643" t="str">
            <v>N/A</v>
          </cell>
          <cell r="O3643" t="str">
            <v/>
          </cell>
          <cell r="P3643"/>
          <cell r="Q3643">
            <v>0</v>
          </cell>
        </row>
        <row r="3644">
          <cell r="C3644" t="str">
            <v>Granville</v>
          </cell>
          <cell r="D3644">
            <v>2014</v>
          </cell>
          <cell r="E3644">
            <v>1.5</v>
          </cell>
          <cell r="F3644">
            <v>1.5</v>
          </cell>
          <cell r="G3644" t="str">
            <v>Yes</v>
          </cell>
          <cell r="H3644">
            <v>19467.810000000001</v>
          </cell>
          <cell r="I3644">
            <v>205.51</v>
          </cell>
          <cell r="J3644">
            <v>6</v>
          </cell>
          <cell r="K3644">
            <v>19256.300000000003</v>
          </cell>
          <cell r="L3644"/>
          <cell r="M3644">
            <v>19256.300000000003</v>
          </cell>
          <cell r="N3644" t="str">
            <v>FORM SUBMIT</v>
          </cell>
          <cell r="O3644">
            <v>41897</v>
          </cell>
          <cell r="P3644"/>
          <cell r="Q3644">
            <v>19262.300000000003</v>
          </cell>
        </row>
        <row r="3645">
          <cell r="C3645" t="str">
            <v>Great Barrington</v>
          </cell>
          <cell r="D3645">
            <v>2014</v>
          </cell>
          <cell r="E3645">
            <v>3</v>
          </cell>
          <cell r="F3645">
            <v>3</v>
          </cell>
          <cell r="G3645" t="str">
            <v>Yes</v>
          </cell>
          <cell r="H3645">
            <v>395087</v>
          </cell>
          <cell r="I3645">
            <v>2043</v>
          </cell>
          <cell r="J3645">
            <v>0</v>
          </cell>
          <cell r="K3645">
            <v>393044</v>
          </cell>
          <cell r="L3645"/>
          <cell r="M3645">
            <v>393044</v>
          </cell>
          <cell r="N3645" t="str">
            <v>FORM SUBMIT</v>
          </cell>
          <cell r="O3645">
            <v>41885</v>
          </cell>
          <cell r="P3645"/>
          <cell r="Q3645">
            <v>393044</v>
          </cell>
        </row>
        <row r="3646">
          <cell r="C3646" t="str">
            <v>Greenfield</v>
          </cell>
          <cell r="D3646">
            <v>2014</v>
          </cell>
          <cell r="E3646">
            <v>0</v>
          </cell>
          <cell r="F3646">
            <v>0</v>
          </cell>
          <cell r="G3646" t="str">
            <v>N/A</v>
          </cell>
          <cell r="H3646">
            <v>0</v>
          </cell>
          <cell r="I3646">
            <v>0</v>
          </cell>
          <cell r="J3646">
            <v>0</v>
          </cell>
          <cell r="K3646">
            <v>0</v>
          </cell>
          <cell r="L3646"/>
          <cell r="M3646">
            <v>0</v>
          </cell>
          <cell r="N3646" t="str">
            <v>N/A</v>
          </cell>
          <cell r="O3646" t="str">
            <v/>
          </cell>
          <cell r="P3646"/>
          <cell r="Q3646">
            <v>0</v>
          </cell>
        </row>
        <row r="3647">
          <cell r="C3647" t="str">
            <v>Groton</v>
          </cell>
          <cell r="D3647">
            <v>2014</v>
          </cell>
          <cell r="E3647">
            <v>3</v>
          </cell>
          <cell r="F3647">
            <v>3</v>
          </cell>
          <cell r="G3647" t="str">
            <v>Yes</v>
          </cell>
          <cell r="H3647">
            <v>568713.81000000006</v>
          </cell>
          <cell r="I3647">
            <v>1213.22</v>
          </cell>
          <cell r="J3647">
            <v>7.72</v>
          </cell>
          <cell r="K3647">
            <v>567492.87000000011</v>
          </cell>
          <cell r="L3647"/>
          <cell r="M3647">
            <v>567492.87000000011</v>
          </cell>
          <cell r="N3647" t="str">
            <v>FORM SUBMIT</v>
          </cell>
          <cell r="O3647">
            <v>41886</v>
          </cell>
          <cell r="P3647"/>
          <cell r="Q3647">
            <v>567500.59000000008</v>
          </cell>
        </row>
        <row r="3648">
          <cell r="C3648" t="str">
            <v>Groveland</v>
          </cell>
          <cell r="D3648">
            <v>2014</v>
          </cell>
          <cell r="E3648">
            <v>3</v>
          </cell>
          <cell r="F3648">
            <v>3</v>
          </cell>
          <cell r="G3648" t="str">
            <v>Yes</v>
          </cell>
          <cell r="H3648">
            <v>244432.7</v>
          </cell>
          <cell r="I3648">
            <v>1516.63</v>
          </cell>
          <cell r="J3648">
            <v>173.16</v>
          </cell>
          <cell r="K3648">
            <v>242742.91</v>
          </cell>
          <cell r="L3648"/>
          <cell r="M3648">
            <v>242742.91</v>
          </cell>
          <cell r="N3648" t="str">
            <v>FORM SUBMIT</v>
          </cell>
          <cell r="O3648">
            <v>41885</v>
          </cell>
          <cell r="P3648"/>
          <cell r="Q3648">
            <v>242916.07</v>
          </cell>
        </row>
        <row r="3649">
          <cell r="C3649" t="str">
            <v>Hadley</v>
          </cell>
          <cell r="D3649">
            <v>2014</v>
          </cell>
          <cell r="E3649">
            <v>3</v>
          </cell>
          <cell r="F3649">
            <v>3</v>
          </cell>
          <cell r="G3649" t="str">
            <v>Yes</v>
          </cell>
          <cell r="H3649">
            <v>222297.34</v>
          </cell>
          <cell r="I3649">
            <v>974.75</v>
          </cell>
          <cell r="J3649">
            <v>0</v>
          </cell>
          <cell r="K3649">
            <v>221322.59</v>
          </cell>
          <cell r="L3649"/>
          <cell r="M3649">
            <v>221322.59</v>
          </cell>
          <cell r="N3649" t="str">
            <v>FORM SUBMIT</v>
          </cell>
          <cell r="O3649">
            <v>41864</v>
          </cell>
          <cell r="P3649"/>
          <cell r="Q3649">
            <v>221322.59</v>
          </cell>
        </row>
        <row r="3650">
          <cell r="C3650" t="str">
            <v>Halifax</v>
          </cell>
          <cell r="D3650">
            <v>2014</v>
          </cell>
          <cell r="E3650">
            <v>0</v>
          </cell>
          <cell r="F3650">
            <v>0</v>
          </cell>
          <cell r="G3650" t="str">
            <v>N/A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/>
          <cell r="M3650">
            <v>0</v>
          </cell>
          <cell r="N3650" t="str">
            <v>N/A</v>
          </cell>
          <cell r="O3650" t="str">
            <v/>
          </cell>
          <cell r="P3650"/>
          <cell r="Q3650">
            <v>0</v>
          </cell>
        </row>
        <row r="3651">
          <cell r="C3651" t="str">
            <v>Hamilton</v>
          </cell>
          <cell r="D3651">
            <v>2014</v>
          </cell>
          <cell r="E3651">
            <v>2</v>
          </cell>
          <cell r="F3651">
            <v>2</v>
          </cell>
          <cell r="G3651" t="str">
            <v>Yes</v>
          </cell>
          <cell r="H3651">
            <v>358705.12</v>
          </cell>
          <cell r="I3651">
            <v>7172.68</v>
          </cell>
          <cell r="J3651">
            <v>5.74</v>
          </cell>
          <cell r="K3651">
            <v>351526.7</v>
          </cell>
          <cell r="L3651"/>
          <cell r="M3651">
            <v>351526.7</v>
          </cell>
          <cell r="N3651" t="str">
            <v>FORM SUBMIT</v>
          </cell>
          <cell r="O3651">
            <v>41897</v>
          </cell>
          <cell r="P3651"/>
          <cell r="Q3651">
            <v>351532.44</v>
          </cell>
        </row>
        <row r="3652">
          <cell r="C3652" t="str">
            <v>Hampden</v>
          </cell>
          <cell r="D3652">
            <v>2014</v>
          </cell>
          <cell r="E3652">
            <v>1</v>
          </cell>
          <cell r="F3652">
            <v>1</v>
          </cell>
          <cell r="G3652" t="str">
            <v>Yes</v>
          </cell>
          <cell r="H3652">
            <v>58560.61</v>
          </cell>
          <cell r="I3652">
            <v>333.31</v>
          </cell>
          <cell r="J3652">
            <v>0</v>
          </cell>
          <cell r="K3652">
            <v>58227.3</v>
          </cell>
          <cell r="L3652"/>
          <cell r="M3652">
            <v>58227.3</v>
          </cell>
          <cell r="N3652" t="str">
            <v>FORM SUBMIT</v>
          </cell>
          <cell r="O3652">
            <v>41913</v>
          </cell>
          <cell r="P3652"/>
          <cell r="Q3652">
            <v>58227.3</v>
          </cell>
        </row>
        <row r="3653">
          <cell r="C3653" t="str">
            <v>Hancock</v>
          </cell>
          <cell r="D3653">
            <v>2014</v>
          </cell>
          <cell r="E3653">
            <v>0</v>
          </cell>
          <cell r="F3653">
            <v>0</v>
          </cell>
          <cell r="G3653" t="str">
            <v>N/A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/>
          <cell r="M3653">
            <v>0</v>
          </cell>
          <cell r="N3653" t="str">
            <v>N/A</v>
          </cell>
          <cell r="O3653" t="str">
            <v/>
          </cell>
          <cell r="P3653"/>
          <cell r="Q3653">
            <v>0</v>
          </cell>
        </row>
        <row r="3654">
          <cell r="C3654" t="str">
            <v>Hanover</v>
          </cell>
          <cell r="D3654">
            <v>2014</v>
          </cell>
          <cell r="E3654">
            <v>3</v>
          </cell>
          <cell r="F3654">
            <v>3</v>
          </cell>
          <cell r="G3654" t="str">
            <v>Yes</v>
          </cell>
          <cell r="H3654">
            <v>859393.74</v>
          </cell>
          <cell r="I3654">
            <v>22798.639999999999</v>
          </cell>
          <cell r="J3654">
            <v>1558.41</v>
          </cell>
          <cell r="K3654">
            <v>835036.69</v>
          </cell>
          <cell r="L3654"/>
          <cell r="M3654">
            <v>835036.69</v>
          </cell>
          <cell r="N3654" t="str">
            <v>FORM SUBMIT</v>
          </cell>
          <cell r="O3654">
            <v>41880</v>
          </cell>
          <cell r="P3654"/>
          <cell r="Q3654">
            <v>836595.1</v>
          </cell>
        </row>
        <row r="3655">
          <cell r="C3655" t="str">
            <v>Hanson</v>
          </cell>
          <cell r="D3655">
            <v>2014</v>
          </cell>
          <cell r="E3655">
            <v>1.5</v>
          </cell>
          <cell r="F3655">
            <v>1.5</v>
          </cell>
          <cell r="G3655" t="str">
            <v>Yes</v>
          </cell>
          <cell r="H3655">
            <v>164996.84</v>
          </cell>
          <cell r="I3655">
            <v>3117.86</v>
          </cell>
          <cell r="J3655">
            <v>0</v>
          </cell>
          <cell r="K3655">
            <v>161878.98000000001</v>
          </cell>
          <cell r="L3655"/>
          <cell r="M3655">
            <v>161878.98000000001</v>
          </cell>
          <cell r="N3655" t="str">
            <v>FORM SUBMIT</v>
          </cell>
          <cell r="O3655">
            <v>41891</v>
          </cell>
          <cell r="P3655"/>
          <cell r="Q3655">
            <v>161878.98000000001</v>
          </cell>
        </row>
        <row r="3656">
          <cell r="C3656" t="str">
            <v>Hardwick</v>
          </cell>
          <cell r="D3656">
            <v>2014</v>
          </cell>
          <cell r="E3656">
            <v>0</v>
          </cell>
          <cell r="F3656">
            <v>0</v>
          </cell>
          <cell r="G3656" t="str">
            <v>N/A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/>
          <cell r="M3656">
            <v>0</v>
          </cell>
          <cell r="N3656" t="str">
            <v>N/A</v>
          </cell>
          <cell r="O3656" t="str">
            <v/>
          </cell>
          <cell r="P3656"/>
          <cell r="Q3656">
            <v>0</v>
          </cell>
        </row>
        <row r="3657">
          <cell r="C3657" t="str">
            <v>Harvard</v>
          </cell>
          <cell r="D3657">
            <v>2014</v>
          </cell>
          <cell r="E3657">
            <v>1.1000000000000001</v>
          </cell>
          <cell r="F3657">
            <v>1.1000000000000001</v>
          </cell>
          <cell r="G3657" t="str">
            <v>Yes</v>
          </cell>
          <cell r="H3657">
            <v>196465</v>
          </cell>
          <cell r="I3657">
            <v>343.63</v>
          </cell>
          <cell r="J3657">
            <v>135.13</v>
          </cell>
          <cell r="K3657">
            <v>195986.24</v>
          </cell>
          <cell r="L3657"/>
          <cell r="M3657">
            <v>195986.24</v>
          </cell>
          <cell r="N3657" t="str">
            <v>FORM SUBMIT</v>
          </cell>
          <cell r="O3657">
            <v>41894</v>
          </cell>
          <cell r="P3657"/>
          <cell r="Q3657">
            <v>196121.37</v>
          </cell>
        </row>
        <row r="3658">
          <cell r="C3658" t="str">
            <v>Harwich</v>
          </cell>
          <cell r="D3658">
            <v>2014</v>
          </cell>
          <cell r="E3658">
            <v>3</v>
          </cell>
          <cell r="F3658">
            <v>3</v>
          </cell>
          <cell r="G3658" t="str">
            <v>Yes</v>
          </cell>
          <cell r="H3658">
            <v>1174624.92</v>
          </cell>
          <cell r="I3658">
            <v>7808.33</v>
          </cell>
          <cell r="J3658">
            <v>0</v>
          </cell>
          <cell r="K3658">
            <v>1166816.5899999999</v>
          </cell>
          <cell r="L3658"/>
          <cell r="M3658">
            <v>1166816.5899999999</v>
          </cell>
          <cell r="N3658" t="str">
            <v>FORM SUBMIT</v>
          </cell>
          <cell r="O3658">
            <v>41898</v>
          </cell>
          <cell r="P3658"/>
          <cell r="Q3658">
            <v>1166816.5899999999</v>
          </cell>
        </row>
        <row r="3659">
          <cell r="C3659" t="str">
            <v>Hatfield</v>
          </cell>
          <cell r="D3659">
            <v>2014</v>
          </cell>
          <cell r="E3659">
            <v>3</v>
          </cell>
          <cell r="F3659">
            <v>3</v>
          </cell>
          <cell r="G3659" t="str">
            <v>Yes</v>
          </cell>
          <cell r="H3659">
            <v>132524.95000000001</v>
          </cell>
          <cell r="I3659">
            <v>608.24</v>
          </cell>
          <cell r="J3659">
            <v>0</v>
          </cell>
          <cell r="K3659">
            <v>131916.71000000002</v>
          </cell>
          <cell r="L3659"/>
          <cell r="M3659">
            <v>131916.71000000002</v>
          </cell>
          <cell r="N3659" t="str">
            <v>FORM SUBMIT</v>
          </cell>
          <cell r="O3659">
            <v>41893</v>
          </cell>
          <cell r="P3659"/>
          <cell r="Q3659">
            <v>131916.71000000002</v>
          </cell>
        </row>
        <row r="3660">
          <cell r="C3660" t="str">
            <v>Haverhill</v>
          </cell>
          <cell r="D3660">
            <v>2014</v>
          </cell>
          <cell r="E3660">
            <v>0</v>
          </cell>
          <cell r="F3660">
            <v>0</v>
          </cell>
          <cell r="G3660" t="str">
            <v>N/A</v>
          </cell>
          <cell r="H3660">
            <v>0</v>
          </cell>
          <cell r="I3660">
            <v>0</v>
          </cell>
          <cell r="J3660">
            <v>0</v>
          </cell>
          <cell r="K3660">
            <v>0</v>
          </cell>
          <cell r="L3660"/>
          <cell r="M3660">
            <v>0</v>
          </cell>
          <cell r="N3660" t="str">
            <v>N/A</v>
          </cell>
          <cell r="O3660" t="str">
            <v/>
          </cell>
          <cell r="P3660"/>
          <cell r="Q3660">
            <v>0</v>
          </cell>
        </row>
        <row r="3661">
          <cell r="C3661" t="str">
            <v>Hawley</v>
          </cell>
          <cell r="D3661">
            <v>2014</v>
          </cell>
          <cell r="E3661">
            <v>0</v>
          </cell>
          <cell r="F3661">
            <v>0</v>
          </cell>
          <cell r="G3661" t="str">
            <v>N/A</v>
          </cell>
          <cell r="H3661">
            <v>0</v>
          </cell>
          <cell r="I3661">
            <v>0</v>
          </cell>
          <cell r="J3661">
            <v>0</v>
          </cell>
          <cell r="K3661">
            <v>0</v>
          </cell>
          <cell r="L3661"/>
          <cell r="M3661">
            <v>0</v>
          </cell>
          <cell r="N3661" t="str">
            <v>N/A</v>
          </cell>
          <cell r="O3661" t="str">
            <v/>
          </cell>
          <cell r="P3661"/>
          <cell r="Q3661">
            <v>0</v>
          </cell>
        </row>
        <row r="3662">
          <cell r="C3662" t="str">
            <v>Heath</v>
          </cell>
          <cell r="D3662">
            <v>2014</v>
          </cell>
          <cell r="E3662">
            <v>0</v>
          </cell>
          <cell r="F3662">
            <v>0</v>
          </cell>
          <cell r="G3662" t="str">
            <v>N/A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/>
          <cell r="M3662">
            <v>0</v>
          </cell>
          <cell r="N3662" t="str">
            <v>N/A</v>
          </cell>
          <cell r="O3662" t="str">
            <v/>
          </cell>
          <cell r="P3662"/>
          <cell r="Q3662">
            <v>0</v>
          </cell>
        </row>
        <row r="3663">
          <cell r="C3663" t="str">
            <v>Hingham</v>
          </cell>
          <cell r="D3663">
            <v>2014</v>
          </cell>
          <cell r="E3663">
            <v>1.5</v>
          </cell>
          <cell r="F3663">
            <v>1.5</v>
          </cell>
          <cell r="G3663" t="str">
            <v>Yes</v>
          </cell>
          <cell r="H3663">
            <v>884438.34</v>
          </cell>
          <cell r="I3663">
            <v>15791.04</v>
          </cell>
          <cell r="J3663">
            <v>410.58</v>
          </cell>
          <cell r="K3663">
            <v>868236.72</v>
          </cell>
          <cell r="L3663"/>
          <cell r="M3663">
            <v>868236.72</v>
          </cell>
          <cell r="N3663" t="str">
            <v>FORM SUBMIT</v>
          </cell>
          <cell r="O3663">
            <v>41969</v>
          </cell>
          <cell r="P3663"/>
          <cell r="Q3663">
            <v>868647.29999999993</v>
          </cell>
        </row>
        <row r="3664">
          <cell r="C3664" t="str">
            <v>Hinsdale</v>
          </cell>
          <cell r="D3664">
            <v>2014</v>
          </cell>
          <cell r="E3664">
            <v>0</v>
          </cell>
          <cell r="F3664">
            <v>0</v>
          </cell>
          <cell r="G3664" t="str">
            <v>N/A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  <cell r="L3664"/>
          <cell r="M3664">
            <v>0</v>
          </cell>
          <cell r="N3664" t="str">
            <v>N/A</v>
          </cell>
          <cell r="O3664" t="str">
            <v/>
          </cell>
          <cell r="P3664"/>
          <cell r="Q3664">
            <v>0</v>
          </cell>
        </row>
        <row r="3665">
          <cell r="C3665" t="str">
            <v>Holbrook</v>
          </cell>
          <cell r="D3665">
            <v>2014</v>
          </cell>
          <cell r="E3665">
            <v>0</v>
          </cell>
          <cell r="F3665">
            <v>0</v>
          </cell>
          <cell r="G3665" t="str">
            <v>N/A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  <cell r="L3665"/>
          <cell r="M3665">
            <v>0</v>
          </cell>
          <cell r="N3665" t="str">
            <v>N/A</v>
          </cell>
          <cell r="O3665" t="str">
            <v/>
          </cell>
          <cell r="P3665"/>
          <cell r="Q3665">
            <v>0</v>
          </cell>
        </row>
        <row r="3666">
          <cell r="C3666" t="str">
            <v>Holden</v>
          </cell>
          <cell r="D3666">
            <v>2014</v>
          </cell>
          <cell r="E3666">
            <v>0</v>
          </cell>
          <cell r="F3666">
            <v>0</v>
          </cell>
          <cell r="G3666" t="str">
            <v>N/A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/>
          <cell r="M3666">
            <v>0</v>
          </cell>
          <cell r="N3666" t="str">
            <v>N/A</v>
          </cell>
          <cell r="O3666" t="str">
            <v/>
          </cell>
          <cell r="P3666"/>
          <cell r="Q3666">
            <v>0</v>
          </cell>
        </row>
        <row r="3667">
          <cell r="C3667" t="str">
            <v>Holland</v>
          </cell>
          <cell r="D3667">
            <v>2014</v>
          </cell>
          <cell r="E3667">
            <v>0</v>
          </cell>
          <cell r="F3667">
            <v>0</v>
          </cell>
          <cell r="G3667" t="str">
            <v>N/A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/>
          <cell r="M3667">
            <v>0</v>
          </cell>
          <cell r="N3667" t="str">
            <v>N/A</v>
          </cell>
          <cell r="O3667" t="str">
            <v/>
          </cell>
          <cell r="P3667"/>
          <cell r="Q3667">
            <v>0</v>
          </cell>
        </row>
        <row r="3668">
          <cell r="C3668" t="str">
            <v>Holliston</v>
          </cell>
          <cell r="D3668">
            <v>2014</v>
          </cell>
          <cell r="E3668">
            <v>1.5</v>
          </cell>
          <cell r="F3668">
            <v>1.5</v>
          </cell>
          <cell r="G3668" t="str">
            <v>Yes</v>
          </cell>
          <cell r="H3668">
            <v>421305.93</v>
          </cell>
          <cell r="I3668">
            <v>369.57</v>
          </cell>
          <cell r="J3668">
            <v>0</v>
          </cell>
          <cell r="K3668">
            <v>420936.36</v>
          </cell>
          <cell r="L3668"/>
          <cell r="M3668">
            <v>420936.36</v>
          </cell>
          <cell r="N3668" t="str">
            <v>FORM SUBMIT</v>
          </cell>
          <cell r="O3668">
            <v>41922</v>
          </cell>
          <cell r="P3668"/>
          <cell r="Q3668">
            <v>420936.36</v>
          </cell>
        </row>
        <row r="3669">
          <cell r="C3669" t="str">
            <v>Holyoke</v>
          </cell>
          <cell r="D3669">
            <v>2014</v>
          </cell>
          <cell r="E3669">
            <v>0</v>
          </cell>
          <cell r="F3669">
            <v>0</v>
          </cell>
          <cell r="G3669" t="str">
            <v>N/A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/>
          <cell r="M3669">
            <v>0</v>
          </cell>
          <cell r="N3669" t="str">
            <v>N/A</v>
          </cell>
          <cell r="O3669" t="str">
            <v/>
          </cell>
          <cell r="P3669"/>
          <cell r="Q3669">
            <v>0</v>
          </cell>
        </row>
        <row r="3670">
          <cell r="C3670" t="str">
            <v>Hopedale</v>
          </cell>
          <cell r="D3670">
            <v>2014</v>
          </cell>
          <cell r="E3670">
            <v>0</v>
          </cell>
          <cell r="F3670">
            <v>0</v>
          </cell>
          <cell r="G3670" t="str">
            <v>N/A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/>
          <cell r="M3670">
            <v>0</v>
          </cell>
          <cell r="N3670" t="str">
            <v>N/A</v>
          </cell>
          <cell r="O3670" t="str">
            <v/>
          </cell>
          <cell r="P3670"/>
          <cell r="Q3670">
            <v>0</v>
          </cell>
        </row>
        <row r="3671">
          <cell r="C3671" t="str">
            <v>Hopkinton</v>
          </cell>
          <cell r="D3671">
            <v>2014</v>
          </cell>
          <cell r="E3671">
            <v>2</v>
          </cell>
          <cell r="F3671">
            <v>2</v>
          </cell>
          <cell r="G3671" t="str">
            <v>Yes</v>
          </cell>
          <cell r="H3671">
            <v>815011.39</v>
          </cell>
          <cell r="I3671">
            <v>12421.48</v>
          </cell>
          <cell r="J3671">
            <v>0</v>
          </cell>
          <cell r="K3671">
            <v>802589.91</v>
          </cell>
          <cell r="L3671"/>
          <cell r="M3671">
            <v>802589.91</v>
          </cell>
          <cell r="N3671" t="str">
            <v>FORM SUBMIT</v>
          </cell>
          <cell r="O3671">
            <v>41894</v>
          </cell>
          <cell r="P3671"/>
          <cell r="Q3671">
            <v>802589.91</v>
          </cell>
        </row>
        <row r="3672">
          <cell r="C3672" t="str">
            <v>Hubbardston</v>
          </cell>
          <cell r="D3672">
            <v>2014</v>
          </cell>
          <cell r="E3672">
            <v>1.5</v>
          </cell>
          <cell r="F3672">
            <v>1.5</v>
          </cell>
          <cell r="G3672" t="str">
            <v>Yes</v>
          </cell>
          <cell r="H3672">
            <v>47573.56</v>
          </cell>
          <cell r="I3672">
            <v>195.82</v>
          </cell>
          <cell r="J3672">
            <v>1502</v>
          </cell>
          <cell r="K3672">
            <v>45875.74</v>
          </cell>
          <cell r="L3672"/>
          <cell r="M3672">
            <v>45875.74</v>
          </cell>
          <cell r="N3672" t="str">
            <v>FORM SUBMIT</v>
          </cell>
          <cell r="O3672">
            <v>41921</v>
          </cell>
          <cell r="P3672"/>
          <cell r="Q3672">
            <v>47377.74</v>
          </cell>
        </row>
        <row r="3673">
          <cell r="C3673" t="str">
            <v>Hudson</v>
          </cell>
          <cell r="D3673">
            <v>2014</v>
          </cell>
          <cell r="E3673">
            <v>1</v>
          </cell>
          <cell r="F3673">
            <v>1</v>
          </cell>
          <cell r="G3673" t="str">
            <v>Yes</v>
          </cell>
          <cell r="H3673">
            <v>412831</v>
          </cell>
          <cell r="I3673">
            <v>1414</v>
          </cell>
          <cell r="J3673">
            <v>159</v>
          </cell>
          <cell r="K3673">
            <v>411258</v>
          </cell>
          <cell r="L3673"/>
          <cell r="M3673">
            <v>411258</v>
          </cell>
          <cell r="N3673" t="str">
            <v>FORM SUBMIT</v>
          </cell>
          <cell r="O3673">
            <v>41898</v>
          </cell>
          <cell r="P3673"/>
          <cell r="Q3673">
            <v>411417</v>
          </cell>
        </row>
        <row r="3674">
          <cell r="C3674" t="str">
            <v>Hull</v>
          </cell>
          <cell r="D3674">
            <v>2014</v>
          </cell>
          <cell r="E3674">
            <v>0</v>
          </cell>
          <cell r="F3674">
            <v>0</v>
          </cell>
          <cell r="G3674" t="str">
            <v>N/A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/>
          <cell r="M3674">
            <v>0</v>
          </cell>
          <cell r="N3674" t="str">
            <v>N/A</v>
          </cell>
          <cell r="O3674" t="str">
            <v/>
          </cell>
          <cell r="P3674"/>
          <cell r="Q3674">
            <v>0</v>
          </cell>
        </row>
        <row r="3675">
          <cell r="C3675" t="str">
            <v>Huntington</v>
          </cell>
          <cell r="D3675">
            <v>2014</v>
          </cell>
          <cell r="E3675">
            <v>0</v>
          </cell>
          <cell r="F3675">
            <v>0</v>
          </cell>
          <cell r="G3675" t="str">
            <v>N/A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/>
          <cell r="M3675">
            <v>0</v>
          </cell>
          <cell r="N3675" t="str">
            <v>N/A</v>
          </cell>
          <cell r="O3675" t="str">
            <v/>
          </cell>
          <cell r="P3675"/>
          <cell r="Q3675">
            <v>0</v>
          </cell>
        </row>
        <row r="3676">
          <cell r="C3676" t="str">
            <v>Ipswich</v>
          </cell>
          <cell r="D3676">
            <v>2014</v>
          </cell>
          <cell r="E3676">
            <v>0</v>
          </cell>
          <cell r="F3676">
            <v>0</v>
          </cell>
          <cell r="G3676" t="str">
            <v>N/A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/>
          <cell r="M3676">
            <v>0</v>
          </cell>
          <cell r="N3676" t="str">
            <v>N/A</v>
          </cell>
          <cell r="O3676" t="str">
            <v/>
          </cell>
          <cell r="P3676"/>
          <cell r="Q3676">
            <v>0</v>
          </cell>
        </row>
        <row r="3677">
          <cell r="C3677" t="str">
            <v>Kingston</v>
          </cell>
          <cell r="D3677">
            <v>2014</v>
          </cell>
          <cell r="E3677">
            <v>1</v>
          </cell>
          <cell r="F3677">
            <v>1</v>
          </cell>
          <cell r="G3677" t="str">
            <v>Yes</v>
          </cell>
          <cell r="H3677">
            <v>186275.65</v>
          </cell>
          <cell r="I3677">
            <v>650.30999999999995</v>
          </cell>
          <cell r="J3677">
            <v>0</v>
          </cell>
          <cell r="K3677">
            <v>185625.34</v>
          </cell>
          <cell r="L3677"/>
          <cell r="M3677">
            <v>185625.34</v>
          </cell>
          <cell r="N3677" t="str">
            <v>FORM SUBMIT</v>
          </cell>
          <cell r="O3677">
            <v>41893</v>
          </cell>
          <cell r="P3677"/>
          <cell r="Q3677">
            <v>185625.34</v>
          </cell>
        </row>
        <row r="3678">
          <cell r="C3678" t="str">
            <v>Lakeville</v>
          </cell>
          <cell r="D3678">
            <v>2014</v>
          </cell>
          <cell r="E3678">
            <v>0</v>
          </cell>
          <cell r="F3678">
            <v>0</v>
          </cell>
          <cell r="G3678" t="str">
            <v>N/A</v>
          </cell>
          <cell r="H3678">
            <v>0</v>
          </cell>
          <cell r="I3678">
            <v>0</v>
          </cell>
          <cell r="J3678">
            <v>0</v>
          </cell>
          <cell r="K3678">
            <v>0</v>
          </cell>
          <cell r="L3678"/>
          <cell r="M3678">
            <v>0</v>
          </cell>
          <cell r="N3678" t="str">
            <v>N/A</v>
          </cell>
          <cell r="O3678" t="str">
            <v/>
          </cell>
          <cell r="P3678"/>
          <cell r="Q3678">
            <v>0</v>
          </cell>
        </row>
        <row r="3679">
          <cell r="C3679" t="str">
            <v>Lancaster</v>
          </cell>
          <cell r="D3679">
            <v>2014</v>
          </cell>
          <cell r="E3679">
            <v>0</v>
          </cell>
          <cell r="F3679">
            <v>0</v>
          </cell>
          <cell r="G3679" t="str">
            <v>N/A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  <cell r="L3679"/>
          <cell r="M3679">
            <v>0</v>
          </cell>
          <cell r="N3679" t="str">
            <v>N/A</v>
          </cell>
          <cell r="O3679" t="str">
            <v/>
          </cell>
          <cell r="P3679"/>
          <cell r="Q3679">
            <v>0</v>
          </cell>
        </row>
        <row r="3680">
          <cell r="C3680" t="str">
            <v>Lanesborough</v>
          </cell>
          <cell r="D3680">
            <v>2014</v>
          </cell>
          <cell r="E3680">
            <v>0</v>
          </cell>
          <cell r="F3680">
            <v>0</v>
          </cell>
          <cell r="G3680" t="str">
            <v>N/A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/>
          <cell r="M3680">
            <v>0</v>
          </cell>
          <cell r="N3680" t="str">
            <v>N/A</v>
          </cell>
          <cell r="O3680" t="str">
            <v/>
          </cell>
          <cell r="P3680"/>
          <cell r="Q3680">
            <v>0</v>
          </cell>
        </row>
        <row r="3681">
          <cell r="C3681" t="str">
            <v>Lawrence</v>
          </cell>
          <cell r="D3681">
            <v>2014</v>
          </cell>
          <cell r="E3681">
            <v>0</v>
          </cell>
          <cell r="F3681">
            <v>0</v>
          </cell>
          <cell r="G3681" t="str">
            <v>N/A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  <cell r="L3681"/>
          <cell r="M3681">
            <v>0</v>
          </cell>
          <cell r="N3681" t="str">
            <v>N/A</v>
          </cell>
          <cell r="O3681" t="str">
            <v/>
          </cell>
          <cell r="P3681"/>
          <cell r="Q3681">
            <v>0</v>
          </cell>
        </row>
        <row r="3682">
          <cell r="C3682" t="str">
            <v>Lee</v>
          </cell>
          <cell r="D3682">
            <v>2014</v>
          </cell>
          <cell r="E3682">
            <v>0</v>
          </cell>
          <cell r="F3682">
            <v>0</v>
          </cell>
          <cell r="G3682" t="str">
            <v>N/A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  <cell r="L3682"/>
          <cell r="M3682">
            <v>0</v>
          </cell>
          <cell r="N3682" t="str">
            <v>N/A</v>
          </cell>
          <cell r="O3682" t="str">
            <v/>
          </cell>
          <cell r="P3682"/>
          <cell r="Q3682">
            <v>0</v>
          </cell>
        </row>
        <row r="3683">
          <cell r="C3683" t="str">
            <v>Leicester</v>
          </cell>
          <cell r="D3683">
            <v>2014</v>
          </cell>
          <cell r="E3683">
            <v>0</v>
          </cell>
          <cell r="F3683">
            <v>0</v>
          </cell>
          <cell r="G3683" t="str">
            <v>N/A</v>
          </cell>
          <cell r="H3683">
            <v>0</v>
          </cell>
          <cell r="I3683">
            <v>0</v>
          </cell>
          <cell r="J3683">
            <v>0</v>
          </cell>
          <cell r="K3683">
            <v>0</v>
          </cell>
          <cell r="L3683"/>
          <cell r="M3683">
            <v>0</v>
          </cell>
          <cell r="N3683" t="str">
            <v>N/A</v>
          </cell>
          <cell r="O3683" t="str">
            <v/>
          </cell>
          <cell r="P3683"/>
          <cell r="Q3683">
            <v>0</v>
          </cell>
        </row>
        <row r="3684">
          <cell r="C3684" t="str">
            <v>Lenox</v>
          </cell>
          <cell r="D3684">
            <v>2014</v>
          </cell>
          <cell r="E3684">
            <v>3</v>
          </cell>
          <cell r="F3684">
            <v>3</v>
          </cell>
          <cell r="G3684" t="str">
            <v>Yes</v>
          </cell>
          <cell r="H3684">
            <v>322451.75</v>
          </cell>
          <cell r="I3684">
            <v>2676.05</v>
          </cell>
          <cell r="J3684">
            <v>1273.4100000000001</v>
          </cell>
          <cell r="K3684">
            <v>318502.29000000004</v>
          </cell>
          <cell r="L3684"/>
          <cell r="M3684">
            <v>318502.29000000004</v>
          </cell>
          <cell r="N3684" t="str">
            <v>FORM SUBMIT</v>
          </cell>
          <cell r="O3684">
            <v>41893</v>
          </cell>
          <cell r="P3684"/>
          <cell r="Q3684">
            <v>319775.7</v>
          </cell>
        </row>
        <row r="3685">
          <cell r="C3685" t="str">
            <v>Leominster</v>
          </cell>
          <cell r="D3685">
            <v>2014</v>
          </cell>
          <cell r="E3685">
            <v>0</v>
          </cell>
          <cell r="F3685">
            <v>0</v>
          </cell>
          <cell r="G3685" t="str">
            <v>N/A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  <cell r="L3685"/>
          <cell r="M3685">
            <v>0</v>
          </cell>
          <cell r="N3685" t="str">
            <v>N/A</v>
          </cell>
          <cell r="O3685" t="str">
            <v/>
          </cell>
          <cell r="P3685"/>
          <cell r="Q3685">
            <v>0</v>
          </cell>
        </row>
        <row r="3686">
          <cell r="C3686" t="str">
            <v>Leverett</v>
          </cell>
          <cell r="D3686">
            <v>2014</v>
          </cell>
          <cell r="E3686">
            <v>3</v>
          </cell>
          <cell r="F3686">
            <v>3</v>
          </cell>
          <cell r="G3686" t="str">
            <v>Yes</v>
          </cell>
          <cell r="H3686">
            <v>92735.44</v>
          </cell>
          <cell r="I3686">
            <v>3606.25</v>
          </cell>
          <cell r="J3686">
            <v>0</v>
          </cell>
          <cell r="K3686">
            <v>89129.19</v>
          </cell>
          <cell r="L3686"/>
          <cell r="M3686">
            <v>89129.19</v>
          </cell>
          <cell r="N3686" t="str">
            <v>FORM SUBMIT</v>
          </cell>
          <cell r="O3686">
            <v>41897</v>
          </cell>
          <cell r="P3686"/>
          <cell r="Q3686">
            <v>89129.19</v>
          </cell>
        </row>
        <row r="3687">
          <cell r="C3687" t="str">
            <v>Lexington</v>
          </cell>
          <cell r="D3687">
            <v>2014</v>
          </cell>
          <cell r="E3687">
            <v>3</v>
          </cell>
          <cell r="F3687">
            <v>3</v>
          </cell>
          <cell r="G3687" t="str">
            <v>Yes</v>
          </cell>
          <cell r="H3687">
            <v>3813539.03</v>
          </cell>
          <cell r="I3687">
            <v>33315.9</v>
          </cell>
          <cell r="J3687">
            <v>2547.44</v>
          </cell>
          <cell r="K3687">
            <v>3777675.69</v>
          </cell>
          <cell r="L3687"/>
          <cell r="M3687">
            <v>3777675.69</v>
          </cell>
          <cell r="N3687" t="str">
            <v>FORM SUBMIT</v>
          </cell>
          <cell r="O3687">
            <v>41920</v>
          </cell>
          <cell r="P3687"/>
          <cell r="Q3687">
            <v>3780223.13</v>
          </cell>
        </row>
        <row r="3688">
          <cell r="C3688" t="str">
            <v>Leyden</v>
          </cell>
          <cell r="D3688">
            <v>2014</v>
          </cell>
          <cell r="E3688">
            <v>0</v>
          </cell>
          <cell r="F3688">
            <v>0</v>
          </cell>
          <cell r="G3688" t="str">
            <v>N/A</v>
          </cell>
          <cell r="H3688">
            <v>0</v>
          </cell>
          <cell r="I3688">
            <v>0</v>
          </cell>
          <cell r="J3688">
            <v>0</v>
          </cell>
          <cell r="K3688">
            <v>0</v>
          </cell>
          <cell r="L3688"/>
          <cell r="M3688">
            <v>0</v>
          </cell>
          <cell r="N3688" t="str">
            <v>N/A</v>
          </cell>
          <cell r="O3688" t="str">
            <v/>
          </cell>
          <cell r="P3688"/>
          <cell r="Q3688">
            <v>0</v>
          </cell>
        </row>
        <row r="3689">
          <cell r="C3689" t="str">
            <v>Lincoln</v>
          </cell>
          <cell r="D3689">
            <v>2014</v>
          </cell>
          <cell r="E3689">
            <v>3</v>
          </cell>
          <cell r="F3689">
            <v>3</v>
          </cell>
          <cell r="G3689" t="str">
            <v>Yes</v>
          </cell>
          <cell r="H3689">
            <v>664082.18000000005</v>
          </cell>
          <cell r="I3689">
            <v>1677.45</v>
          </cell>
          <cell r="J3689">
            <v>212.76</v>
          </cell>
          <cell r="K3689">
            <v>662191.97000000009</v>
          </cell>
          <cell r="L3689"/>
          <cell r="M3689">
            <v>662191.97000000009</v>
          </cell>
          <cell r="N3689" t="str">
            <v>FORM SUBMIT</v>
          </cell>
          <cell r="O3689">
            <v>41897</v>
          </cell>
          <cell r="P3689"/>
          <cell r="Q3689">
            <v>662404.7300000001</v>
          </cell>
        </row>
        <row r="3690">
          <cell r="C3690" t="str">
            <v>Littleton</v>
          </cell>
          <cell r="D3690">
            <v>2014</v>
          </cell>
          <cell r="E3690">
            <v>1</v>
          </cell>
          <cell r="F3690">
            <v>1</v>
          </cell>
          <cell r="G3690" t="str">
            <v>Yes</v>
          </cell>
          <cell r="H3690">
            <v>220184.26</v>
          </cell>
          <cell r="I3690">
            <v>1484.16</v>
          </cell>
          <cell r="J3690">
            <v>0</v>
          </cell>
          <cell r="K3690">
            <v>218700.1</v>
          </cell>
          <cell r="L3690"/>
          <cell r="M3690">
            <v>218700.1</v>
          </cell>
          <cell r="N3690" t="str">
            <v>FORM SUBMIT</v>
          </cell>
          <cell r="O3690">
            <v>41852</v>
          </cell>
          <cell r="P3690"/>
          <cell r="Q3690">
            <v>218700.1</v>
          </cell>
        </row>
        <row r="3691">
          <cell r="C3691" t="str">
            <v>Longmeadow</v>
          </cell>
          <cell r="D3691">
            <v>2014</v>
          </cell>
          <cell r="E3691">
            <v>1</v>
          </cell>
          <cell r="F3691">
            <v>1</v>
          </cell>
          <cell r="G3691" t="str">
            <v>Yes</v>
          </cell>
          <cell r="H3691">
            <v>314612.53000000003</v>
          </cell>
          <cell r="I3691">
            <v>1076.51</v>
          </cell>
          <cell r="J3691">
            <v>461.11</v>
          </cell>
          <cell r="K3691">
            <v>313074.91000000003</v>
          </cell>
          <cell r="L3691"/>
          <cell r="M3691">
            <v>313074.91000000003</v>
          </cell>
          <cell r="N3691" t="str">
            <v>FORM SUBMIT</v>
          </cell>
          <cell r="O3691">
            <v>41892</v>
          </cell>
          <cell r="P3691"/>
          <cell r="Q3691">
            <v>313536.02</v>
          </cell>
        </row>
        <row r="3692">
          <cell r="C3692" t="str">
            <v>Lowell</v>
          </cell>
          <cell r="D3692">
            <v>2014</v>
          </cell>
          <cell r="E3692">
            <v>0</v>
          </cell>
          <cell r="F3692">
            <v>0</v>
          </cell>
          <cell r="G3692" t="str">
            <v>N/A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/>
          <cell r="M3692">
            <v>0</v>
          </cell>
          <cell r="N3692" t="str">
            <v>N/A</v>
          </cell>
          <cell r="O3692" t="str">
            <v/>
          </cell>
          <cell r="P3692"/>
          <cell r="Q3692">
            <v>0</v>
          </cell>
        </row>
        <row r="3693">
          <cell r="C3693" t="str">
            <v>Ludlow</v>
          </cell>
          <cell r="D3693">
            <v>2014</v>
          </cell>
          <cell r="E3693">
            <v>0</v>
          </cell>
          <cell r="F3693">
            <v>0</v>
          </cell>
          <cell r="G3693" t="str">
            <v>N/A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/>
          <cell r="M3693">
            <v>0</v>
          </cell>
          <cell r="N3693" t="str">
            <v>N/A</v>
          </cell>
          <cell r="O3693" t="str">
            <v/>
          </cell>
          <cell r="P3693"/>
          <cell r="Q3693">
            <v>0</v>
          </cell>
        </row>
        <row r="3694">
          <cell r="C3694" t="str">
            <v>Lunenburg</v>
          </cell>
          <cell r="D3694">
            <v>2014</v>
          </cell>
          <cell r="E3694">
            <v>0</v>
          </cell>
          <cell r="F3694">
            <v>0</v>
          </cell>
          <cell r="G3694" t="str">
            <v>N/A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/>
          <cell r="M3694">
            <v>0</v>
          </cell>
          <cell r="N3694" t="str">
            <v>N/A</v>
          </cell>
          <cell r="O3694" t="str">
            <v/>
          </cell>
          <cell r="P3694"/>
          <cell r="Q3694">
            <v>0</v>
          </cell>
        </row>
        <row r="3695">
          <cell r="C3695" t="str">
            <v>Lynn</v>
          </cell>
          <cell r="D3695">
            <v>2014</v>
          </cell>
          <cell r="E3695">
            <v>0</v>
          </cell>
          <cell r="F3695">
            <v>0</v>
          </cell>
          <cell r="G3695" t="str">
            <v>N/A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/>
          <cell r="M3695">
            <v>0</v>
          </cell>
          <cell r="N3695" t="str">
            <v>N/A</v>
          </cell>
          <cell r="O3695" t="str">
            <v/>
          </cell>
          <cell r="P3695"/>
          <cell r="Q3695">
            <v>0</v>
          </cell>
        </row>
        <row r="3696">
          <cell r="C3696" t="str">
            <v>Lynnfield</v>
          </cell>
          <cell r="D3696">
            <v>2014</v>
          </cell>
          <cell r="E3696">
            <v>0</v>
          </cell>
          <cell r="F3696">
            <v>0</v>
          </cell>
          <cell r="G3696" t="str">
            <v>N/A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/>
          <cell r="M3696">
            <v>0</v>
          </cell>
          <cell r="N3696" t="str">
            <v>N/A</v>
          </cell>
          <cell r="O3696" t="str">
            <v/>
          </cell>
          <cell r="P3696"/>
          <cell r="Q3696">
            <v>0</v>
          </cell>
        </row>
        <row r="3697">
          <cell r="C3697" t="str">
            <v>Malden</v>
          </cell>
          <cell r="D3697">
            <v>2014</v>
          </cell>
          <cell r="E3697">
            <v>0</v>
          </cell>
          <cell r="F3697">
            <v>0</v>
          </cell>
          <cell r="G3697" t="str">
            <v>N/A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/>
          <cell r="M3697">
            <v>0</v>
          </cell>
          <cell r="N3697" t="str">
            <v>N/A</v>
          </cell>
          <cell r="O3697" t="str">
            <v/>
          </cell>
          <cell r="P3697"/>
          <cell r="Q3697">
            <v>0</v>
          </cell>
        </row>
        <row r="3698">
          <cell r="C3698" t="str">
            <v>Manchester By The Sea</v>
          </cell>
          <cell r="D3698">
            <v>2014</v>
          </cell>
          <cell r="E3698">
            <v>1.5</v>
          </cell>
          <cell r="F3698">
            <v>1.5</v>
          </cell>
          <cell r="G3698" t="str">
            <v>Yes</v>
          </cell>
          <cell r="H3698">
            <v>299348.71999999997</v>
          </cell>
          <cell r="I3698">
            <v>479.64</v>
          </cell>
          <cell r="J3698">
            <v>56.6</v>
          </cell>
          <cell r="K3698">
            <v>298812.48</v>
          </cell>
          <cell r="L3698"/>
          <cell r="M3698">
            <v>298812.48</v>
          </cell>
          <cell r="N3698" t="str">
            <v>FORM SUBMIT</v>
          </cell>
          <cell r="O3698">
            <v>41876</v>
          </cell>
          <cell r="P3698"/>
          <cell r="Q3698">
            <v>298869.07999999996</v>
          </cell>
        </row>
        <row r="3699">
          <cell r="C3699" t="str">
            <v>Mansfield</v>
          </cell>
          <cell r="D3699">
            <v>2014</v>
          </cell>
          <cell r="E3699">
            <v>0</v>
          </cell>
          <cell r="F3699">
            <v>0</v>
          </cell>
          <cell r="G3699" t="str">
            <v>N/A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/>
          <cell r="M3699">
            <v>0</v>
          </cell>
          <cell r="N3699" t="str">
            <v>N/A</v>
          </cell>
          <cell r="O3699" t="str">
            <v/>
          </cell>
          <cell r="P3699"/>
          <cell r="Q3699">
            <v>0</v>
          </cell>
        </row>
        <row r="3700">
          <cell r="C3700" t="str">
            <v>Marblehead</v>
          </cell>
          <cell r="D3700">
            <v>2014</v>
          </cell>
          <cell r="E3700">
            <v>0</v>
          </cell>
          <cell r="F3700">
            <v>0</v>
          </cell>
          <cell r="G3700" t="str">
            <v>N/A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/>
          <cell r="M3700">
            <v>0</v>
          </cell>
          <cell r="N3700" t="str">
            <v>N/A</v>
          </cell>
          <cell r="O3700" t="str">
            <v/>
          </cell>
          <cell r="P3700"/>
          <cell r="Q3700">
            <v>0</v>
          </cell>
        </row>
        <row r="3701">
          <cell r="C3701" t="str">
            <v>Marion</v>
          </cell>
          <cell r="D3701">
            <v>2014</v>
          </cell>
          <cell r="E3701">
            <v>2</v>
          </cell>
          <cell r="F3701">
            <v>2</v>
          </cell>
          <cell r="G3701" t="str">
            <v>Yes</v>
          </cell>
          <cell r="H3701">
            <v>260271.81</v>
          </cell>
          <cell r="I3701">
            <v>2146.02</v>
          </cell>
          <cell r="J3701">
            <v>0</v>
          </cell>
          <cell r="K3701">
            <v>258125.79</v>
          </cell>
          <cell r="L3701"/>
          <cell r="M3701">
            <v>258125.79</v>
          </cell>
          <cell r="N3701" t="str">
            <v>FORM SUBMIT</v>
          </cell>
          <cell r="O3701">
            <v>41897</v>
          </cell>
          <cell r="P3701"/>
          <cell r="Q3701">
            <v>258125.79</v>
          </cell>
        </row>
        <row r="3702">
          <cell r="C3702" t="str">
            <v>Marlborough</v>
          </cell>
          <cell r="D3702">
            <v>2014</v>
          </cell>
          <cell r="E3702">
            <v>0</v>
          </cell>
          <cell r="F3702">
            <v>0</v>
          </cell>
          <cell r="G3702" t="str">
            <v>N/A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/>
          <cell r="M3702">
            <v>0</v>
          </cell>
          <cell r="N3702" t="str">
            <v>N/A</v>
          </cell>
          <cell r="O3702" t="str">
            <v/>
          </cell>
          <cell r="P3702"/>
          <cell r="Q3702">
            <v>0</v>
          </cell>
        </row>
        <row r="3703">
          <cell r="C3703" t="str">
            <v>Marshfield</v>
          </cell>
          <cell r="D3703">
            <v>2014</v>
          </cell>
          <cell r="E3703">
            <v>3</v>
          </cell>
          <cell r="F3703">
            <v>3</v>
          </cell>
          <cell r="G3703" t="str">
            <v>Yes</v>
          </cell>
          <cell r="H3703">
            <v>1212459.31</v>
          </cell>
          <cell r="I3703">
            <v>25692.57</v>
          </cell>
          <cell r="J3703">
            <v>257.43</v>
          </cell>
          <cell r="K3703">
            <v>1186509.31</v>
          </cell>
          <cell r="L3703"/>
          <cell r="M3703">
            <v>1186509.31</v>
          </cell>
          <cell r="N3703" t="str">
            <v>FORM SUBMIT</v>
          </cell>
          <cell r="O3703">
            <v>41884</v>
          </cell>
          <cell r="P3703"/>
          <cell r="Q3703">
            <v>1186766.74</v>
          </cell>
        </row>
        <row r="3704">
          <cell r="C3704" t="str">
            <v>Mashpee</v>
          </cell>
          <cell r="D3704">
            <v>2014</v>
          </cell>
          <cell r="E3704">
            <v>3</v>
          </cell>
          <cell r="F3704">
            <v>3</v>
          </cell>
          <cell r="G3704" t="str">
            <v>Yes</v>
          </cell>
          <cell r="H3704">
            <v>1203808</v>
          </cell>
          <cell r="I3704">
            <v>6213</v>
          </cell>
          <cell r="J3704">
            <v>137</v>
          </cell>
          <cell r="K3704">
            <v>1197458</v>
          </cell>
          <cell r="L3704"/>
          <cell r="M3704">
            <v>1197458</v>
          </cell>
          <cell r="N3704" t="str">
            <v>FORM SUBMIT</v>
          </cell>
          <cell r="O3704">
            <v>41838</v>
          </cell>
          <cell r="P3704"/>
          <cell r="Q3704">
            <v>1197595</v>
          </cell>
        </row>
        <row r="3705">
          <cell r="C3705" t="str">
            <v>Mattapoisett</v>
          </cell>
          <cell r="D3705">
            <v>2014</v>
          </cell>
          <cell r="E3705">
            <v>1</v>
          </cell>
          <cell r="F3705">
            <v>1</v>
          </cell>
          <cell r="G3705" t="str">
            <v>Yes</v>
          </cell>
          <cell r="H3705">
            <v>147794</v>
          </cell>
          <cell r="I3705">
            <v>1163</v>
          </cell>
          <cell r="J3705">
            <v>32</v>
          </cell>
          <cell r="K3705">
            <v>146599</v>
          </cell>
          <cell r="L3705"/>
          <cell r="M3705">
            <v>146599</v>
          </cell>
          <cell r="N3705" t="str">
            <v>FORM SUBMIT</v>
          </cell>
          <cell r="O3705">
            <v>41893</v>
          </cell>
          <cell r="P3705"/>
          <cell r="Q3705">
            <v>146631</v>
          </cell>
        </row>
        <row r="3706">
          <cell r="C3706" t="str">
            <v>Maynard</v>
          </cell>
          <cell r="D3706">
            <v>2014</v>
          </cell>
          <cell r="E3706">
            <v>1.5</v>
          </cell>
          <cell r="F3706">
            <v>1.5</v>
          </cell>
          <cell r="G3706" t="str">
            <v>Yes</v>
          </cell>
          <cell r="H3706">
            <v>211267.9</v>
          </cell>
          <cell r="I3706">
            <v>3800.42</v>
          </cell>
          <cell r="J3706">
            <v>0</v>
          </cell>
          <cell r="K3706">
            <v>207467.47999999998</v>
          </cell>
          <cell r="L3706"/>
          <cell r="M3706">
            <v>207467.47999999998</v>
          </cell>
          <cell r="N3706" t="str">
            <v>FORM SUBMIT</v>
          </cell>
          <cell r="O3706">
            <v>41858</v>
          </cell>
          <cell r="P3706"/>
          <cell r="Q3706">
            <v>207467.47999999998</v>
          </cell>
        </row>
        <row r="3707">
          <cell r="C3707" t="str">
            <v>Medfield</v>
          </cell>
          <cell r="D3707">
            <v>2014</v>
          </cell>
          <cell r="E3707">
            <v>0</v>
          </cell>
          <cell r="F3707">
            <v>0</v>
          </cell>
          <cell r="G3707" t="str">
            <v>N/A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/>
          <cell r="M3707">
            <v>0</v>
          </cell>
          <cell r="N3707" t="str">
            <v>N/A</v>
          </cell>
          <cell r="O3707" t="str">
            <v/>
          </cell>
          <cell r="P3707"/>
          <cell r="Q3707">
            <v>0</v>
          </cell>
        </row>
        <row r="3708">
          <cell r="C3708" t="str">
            <v>Medford</v>
          </cell>
          <cell r="D3708">
            <v>2014</v>
          </cell>
          <cell r="E3708">
            <v>0</v>
          </cell>
          <cell r="F3708">
            <v>0</v>
          </cell>
          <cell r="G3708" t="str">
            <v>N/A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/>
          <cell r="M3708">
            <v>0</v>
          </cell>
          <cell r="N3708" t="str">
            <v>N/A</v>
          </cell>
          <cell r="O3708" t="str">
            <v/>
          </cell>
          <cell r="P3708"/>
          <cell r="Q3708">
            <v>0</v>
          </cell>
        </row>
        <row r="3709">
          <cell r="C3709" t="str">
            <v>Medway</v>
          </cell>
          <cell r="D3709">
            <v>2014</v>
          </cell>
          <cell r="E3709">
            <v>3</v>
          </cell>
          <cell r="F3709">
            <v>3</v>
          </cell>
          <cell r="G3709" t="str">
            <v>Yes</v>
          </cell>
          <cell r="H3709">
            <v>615257</v>
          </cell>
          <cell r="I3709">
            <v>9817</v>
          </cell>
          <cell r="J3709">
            <v>114</v>
          </cell>
          <cell r="K3709">
            <v>605326</v>
          </cell>
          <cell r="L3709"/>
          <cell r="M3709">
            <v>605326</v>
          </cell>
          <cell r="N3709" t="str">
            <v>FORM SUBMIT</v>
          </cell>
          <cell r="O3709">
            <v>41887</v>
          </cell>
          <cell r="P3709"/>
          <cell r="Q3709">
            <v>605440</v>
          </cell>
        </row>
        <row r="3710">
          <cell r="C3710" t="str">
            <v>Melrose</v>
          </cell>
          <cell r="D3710">
            <v>2014</v>
          </cell>
          <cell r="E3710">
            <v>0</v>
          </cell>
          <cell r="F3710">
            <v>0</v>
          </cell>
          <cell r="G3710" t="str">
            <v>N/A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  <cell r="L3710"/>
          <cell r="M3710">
            <v>0</v>
          </cell>
          <cell r="N3710" t="str">
            <v>N/A</v>
          </cell>
          <cell r="O3710" t="str">
            <v/>
          </cell>
          <cell r="P3710"/>
          <cell r="Q3710">
            <v>0</v>
          </cell>
        </row>
        <row r="3711">
          <cell r="C3711" t="str">
            <v>Mendon</v>
          </cell>
          <cell r="D3711">
            <v>2014</v>
          </cell>
          <cell r="E3711">
            <v>3</v>
          </cell>
          <cell r="F3711">
            <v>3</v>
          </cell>
          <cell r="G3711" t="str">
            <v>Yes</v>
          </cell>
          <cell r="H3711">
            <v>246056.23</v>
          </cell>
          <cell r="I3711">
            <v>945.96</v>
          </cell>
          <cell r="J3711">
            <v>0</v>
          </cell>
          <cell r="K3711">
            <v>245110.27000000002</v>
          </cell>
          <cell r="L3711"/>
          <cell r="M3711">
            <v>245110.27000000002</v>
          </cell>
          <cell r="N3711" t="str">
            <v>FORM SUBMIT</v>
          </cell>
          <cell r="O3711">
            <v>41886</v>
          </cell>
          <cell r="P3711"/>
          <cell r="Q3711">
            <v>245110.27000000002</v>
          </cell>
        </row>
        <row r="3712">
          <cell r="C3712" t="str">
            <v>Merrimac</v>
          </cell>
          <cell r="D3712">
            <v>2014</v>
          </cell>
          <cell r="E3712">
            <v>0</v>
          </cell>
          <cell r="F3712">
            <v>0</v>
          </cell>
          <cell r="G3712" t="str">
            <v>N/A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  <cell r="L3712"/>
          <cell r="M3712">
            <v>0</v>
          </cell>
          <cell r="N3712" t="str">
            <v>N/A</v>
          </cell>
          <cell r="O3712" t="str">
            <v/>
          </cell>
          <cell r="P3712"/>
          <cell r="Q3712">
            <v>0</v>
          </cell>
        </row>
        <row r="3713">
          <cell r="C3713" t="str">
            <v>Methuen</v>
          </cell>
          <cell r="D3713">
            <v>2014</v>
          </cell>
          <cell r="E3713">
            <v>0</v>
          </cell>
          <cell r="F3713">
            <v>0</v>
          </cell>
          <cell r="G3713" t="str">
            <v>N/A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/>
          <cell r="M3713">
            <v>0</v>
          </cell>
          <cell r="N3713" t="str">
            <v>N/A</v>
          </cell>
          <cell r="O3713" t="str">
            <v/>
          </cell>
          <cell r="P3713"/>
          <cell r="Q3713">
            <v>0</v>
          </cell>
        </row>
        <row r="3714">
          <cell r="C3714" t="str">
            <v>Middleborough</v>
          </cell>
          <cell r="D3714">
            <v>2014</v>
          </cell>
          <cell r="E3714">
            <v>1</v>
          </cell>
          <cell r="F3714">
            <v>1</v>
          </cell>
          <cell r="G3714" t="str">
            <v>Yes</v>
          </cell>
          <cell r="H3714">
            <v>218437.2</v>
          </cell>
          <cell r="I3714">
            <v>2137.9699999999998</v>
          </cell>
          <cell r="J3714">
            <v>0</v>
          </cell>
          <cell r="K3714">
            <v>216299.23</v>
          </cell>
          <cell r="L3714"/>
          <cell r="M3714">
            <v>216299.23</v>
          </cell>
          <cell r="N3714" t="str">
            <v>FORM SUBMIT</v>
          </cell>
          <cell r="O3714">
            <v>41885</v>
          </cell>
          <cell r="P3714"/>
          <cell r="Q3714">
            <v>216299.23</v>
          </cell>
        </row>
        <row r="3715">
          <cell r="C3715" t="str">
            <v>Middlefield</v>
          </cell>
          <cell r="D3715">
            <v>2014</v>
          </cell>
          <cell r="E3715">
            <v>0</v>
          </cell>
          <cell r="F3715">
            <v>0</v>
          </cell>
          <cell r="G3715" t="str">
            <v>N/A</v>
          </cell>
          <cell r="H3715">
            <v>0</v>
          </cell>
          <cell r="I3715">
            <v>0</v>
          </cell>
          <cell r="J3715">
            <v>0</v>
          </cell>
          <cell r="K3715">
            <v>0</v>
          </cell>
          <cell r="L3715"/>
          <cell r="M3715">
            <v>0</v>
          </cell>
          <cell r="N3715" t="str">
            <v>N/A</v>
          </cell>
          <cell r="O3715" t="str">
            <v/>
          </cell>
          <cell r="P3715"/>
          <cell r="Q3715">
            <v>0</v>
          </cell>
        </row>
        <row r="3716">
          <cell r="C3716" t="str">
            <v>Middleton</v>
          </cell>
          <cell r="D3716">
            <v>2014</v>
          </cell>
          <cell r="E3716">
            <v>1</v>
          </cell>
          <cell r="F3716">
            <v>1</v>
          </cell>
          <cell r="G3716" t="str">
            <v>Yes</v>
          </cell>
          <cell r="H3716">
            <v>175645.2</v>
          </cell>
          <cell r="I3716">
            <v>857.79</v>
          </cell>
          <cell r="J3716">
            <v>103.82</v>
          </cell>
          <cell r="K3716">
            <v>174683.59</v>
          </cell>
          <cell r="L3716"/>
          <cell r="M3716">
            <v>174683.59</v>
          </cell>
          <cell r="N3716" t="str">
            <v>FORM SUBMIT</v>
          </cell>
          <cell r="O3716">
            <v>41857</v>
          </cell>
          <cell r="P3716"/>
          <cell r="Q3716">
            <v>174787.41</v>
          </cell>
        </row>
        <row r="3717">
          <cell r="C3717" t="str">
            <v>Milford</v>
          </cell>
          <cell r="D3717">
            <v>2014</v>
          </cell>
          <cell r="E3717">
            <v>0</v>
          </cell>
          <cell r="F3717">
            <v>0</v>
          </cell>
          <cell r="G3717" t="str">
            <v>N/A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  <cell r="L3717"/>
          <cell r="M3717">
            <v>0</v>
          </cell>
          <cell r="N3717" t="str">
            <v>N/A</v>
          </cell>
          <cell r="O3717" t="str">
            <v/>
          </cell>
          <cell r="P3717"/>
          <cell r="Q3717">
            <v>0</v>
          </cell>
        </row>
        <row r="3718">
          <cell r="C3718" t="str">
            <v>Millbury</v>
          </cell>
          <cell r="D3718">
            <v>2014</v>
          </cell>
          <cell r="E3718">
            <v>0</v>
          </cell>
          <cell r="F3718">
            <v>0</v>
          </cell>
          <cell r="G3718" t="str">
            <v>N/A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  <cell r="L3718"/>
          <cell r="M3718">
            <v>0</v>
          </cell>
          <cell r="N3718" t="str">
            <v>N/A</v>
          </cell>
          <cell r="O3718" t="str">
            <v/>
          </cell>
          <cell r="P3718"/>
          <cell r="Q3718">
            <v>0</v>
          </cell>
        </row>
        <row r="3719">
          <cell r="C3719" t="str">
            <v>Millis</v>
          </cell>
          <cell r="D3719">
            <v>2014</v>
          </cell>
          <cell r="E3719">
            <v>1</v>
          </cell>
          <cell r="F3719">
            <v>1</v>
          </cell>
          <cell r="G3719" t="str">
            <v>Yes</v>
          </cell>
          <cell r="H3719">
            <v>119724.7</v>
          </cell>
          <cell r="I3719">
            <v>116.5</v>
          </cell>
          <cell r="J3719">
            <v>0</v>
          </cell>
          <cell r="K3719">
            <v>119608.2</v>
          </cell>
          <cell r="L3719"/>
          <cell r="M3719">
            <v>119608.2</v>
          </cell>
          <cell r="N3719" t="str">
            <v>FORM SUBMIT</v>
          </cell>
          <cell r="O3719">
            <v>41901</v>
          </cell>
          <cell r="P3719"/>
          <cell r="Q3719">
            <v>119608.2</v>
          </cell>
        </row>
        <row r="3720">
          <cell r="C3720" t="str">
            <v>Millville</v>
          </cell>
          <cell r="D3720">
            <v>2014</v>
          </cell>
          <cell r="E3720">
            <v>0</v>
          </cell>
          <cell r="F3720">
            <v>0</v>
          </cell>
          <cell r="G3720" t="str">
            <v>N/A</v>
          </cell>
          <cell r="H3720">
            <v>0</v>
          </cell>
          <cell r="I3720">
            <v>0</v>
          </cell>
          <cell r="J3720">
            <v>0</v>
          </cell>
          <cell r="K3720">
            <v>0</v>
          </cell>
          <cell r="L3720"/>
          <cell r="M3720">
            <v>0</v>
          </cell>
          <cell r="N3720" t="str">
            <v>N/A</v>
          </cell>
          <cell r="O3720" t="str">
            <v/>
          </cell>
          <cell r="P3720"/>
          <cell r="Q3720">
            <v>0</v>
          </cell>
        </row>
        <row r="3721">
          <cell r="C3721" t="str">
            <v>Milton</v>
          </cell>
          <cell r="D3721">
            <v>2014</v>
          </cell>
          <cell r="E3721">
            <v>0</v>
          </cell>
          <cell r="F3721">
            <v>0</v>
          </cell>
          <cell r="G3721" t="str">
            <v>N/A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/>
          <cell r="M3721">
            <v>0</v>
          </cell>
          <cell r="N3721" t="str">
            <v>N/A</v>
          </cell>
          <cell r="O3721" t="str">
            <v/>
          </cell>
          <cell r="P3721"/>
          <cell r="Q3721">
            <v>0</v>
          </cell>
        </row>
        <row r="3722">
          <cell r="C3722" t="str">
            <v>Monroe</v>
          </cell>
          <cell r="D3722">
            <v>2014</v>
          </cell>
          <cell r="E3722">
            <v>0</v>
          </cell>
          <cell r="F3722">
            <v>0</v>
          </cell>
          <cell r="G3722" t="str">
            <v>N/A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  <cell r="L3722"/>
          <cell r="M3722">
            <v>0</v>
          </cell>
          <cell r="N3722" t="str">
            <v>N/A</v>
          </cell>
          <cell r="O3722" t="str">
            <v/>
          </cell>
          <cell r="P3722"/>
          <cell r="Q3722">
            <v>0</v>
          </cell>
        </row>
        <row r="3723">
          <cell r="C3723" t="str">
            <v>Monson</v>
          </cell>
          <cell r="D3723">
            <v>2014</v>
          </cell>
          <cell r="E3723">
            <v>3</v>
          </cell>
          <cell r="F3723">
            <v>3</v>
          </cell>
          <cell r="G3723" t="str">
            <v>Yes</v>
          </cell>
          <cell r="H3723">
            <v>177356.79999999999</v>
          </cell>
          <cell r="I3723">
            <v>2080.2600000000002</v>
          </cell>
          <cell r="J3723">
            <v>254.07</v>
          </cell>
          <cell r="K3723">
            <v>175022.46999999997</v>
          </cell>
          <cell r="L3723"/>
          <cell r="M3723">
            <v>175022.46999999997</v>
          </cell>
          <cell r="N3723" t="str">
            <v>FORM SUBMIT</v>
          </cell>
          <cell r="O3723">
            <v>41897</v>
          </cell>
          <cell r="P3723"/>
          <cell r="Q3723">
            <v>175276.53999999998</v>
          </cell>
        </row>
        <row r="3724">
          <cell r="C3724" t="str">
            <v>Montague</v>
          </cell>
          <cell r="D3724">
            <v>2014</v>
          </cell>
          <cell r="E3724">
            <v>0</v>
          </cell>
          <cell r="F3724">
            <v>0</v>
          </cell>
          <cell r="G3724" t="str">
            <v>N/A</v>
          </cell>
          <cell r="H3724">
            <v>0</v>
          </cell>
          <cell r="I3724">
            <v>0</v>
          </cell>
          <cell r="J3724">
            <v>0</v>
          </cell>
          <cell r="K3724">
            <v>0</v>
          </cell>
          <cell r="L3724"/>
          <cell r="M3724">
            <v>0</v>
          </cell>
          <cell r="N3724" t="str">
            <v>N/A</v>
          </cell>
          <cell r="O3724" t="str">
            <v/>
          </cell>
          <cell r="P3724"/>
          <cell r="Q3724">
            <v>0</v>
          </cell>
        </row>
        <row r="3725">
          <cell r="C3725" t="str">
            <v>Monterey</v>
          </cell>
          <cell r="D3725">
            <v>2014</v>
          </cell>
          <cell r="E3725">
            <v>0</v>
          </cell>
          <cell r="F3725">
            <v>0</v>
          </cell>
          <cell r="G3725" t="str">
            <v>N/A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  <cell r="L3725"/>
          <cell r="M3725">
            <v>0</v>
          </cell>
          <cell r="N3725" t="str">
            <v>N/A</v>
          </cell>
          <cell r="O3725" t="str">
            <v/>
          </cell>
          <cell r="P3725"/>
          <cell r="Q3725">
            <v>0</v>
          </cell>
        </row>
        <row r="3726">
          <cell r="C3726" t="str">
            <v>Montgomery</v>
          </cell>
          <cell r="D3726">
            <v>2014</v>
          </cell>
          <cell r="E3726">
            <v>0</v>
          </cell>
          <cell r="F3726">
            <v>0</v>
          </cell>
          <cell r="G3726" t="str">
            <v>N/A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  <cell r="L3726"/>
          <cell r="M3726">
            <v>0</v>
          </cell>
          <cell r="N3726" t="str">
            <v>N/A</v>
          </cell>
          <cell r="O3726" t="str">
            <v/>
          </cell>
          <cell r="P3726"/>
          <cell r="Q3726">
            <v>0</v>
          </cell>
        </row>
        <row r="3727">
          <cell r="C3727" t="str">
            <v>Mount Washington</v>
          </cell>
          <cell r="D3727">
            <v>2014</v>
          </cell>
          <cell r="E3727">
            <v>0</v>
          </cell>
          <cell r="F3727">
            <v>0</v>
          </cell>
          <cell r="G3727" t="str">
            <v>N/A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  <cell r="L3727"/>
          <cell r="M3727">
            <v>0</v>
          </cell>
          <cell r="N3727" t="str">
            <v>N/A</v>
          </cell>
          <cell r="O3727" t="str">
            <v/>
          </cell>
          <cell r="P3727"/>
          <cell r="Q3727">
            <v>0</v>
          </cell>
        </row>
        <row r="3728">
          <cell r="C3728" t="str">
            <v>Nahant</v>
          </cell>
          <cell r="D3728">
            <v>2014</v>
          </cell>
          <cell r="E3728">
            <v>3</v>
          </cell>
          <cell r="F3728">
            <v>3</v>
          </cell>
          <cell r="G3728" t="str">
            <v>Yes</v>
          </cell>
          <cell r="H3728">
            <v>192229.02</v>
          </cell>
          <cell r="I3728">
            <v>9496.2800000000007</v>
          </cell>
          <cell r="J3728">
            <v>1680.14</v>
          </cell>
          <cell r="K3728">
            <v>181052.59999999998</v>
          </cell>
          <cell r="L3728"/>
          <cell r="M3728">
            <v>181052.59999999998</v>
          </cell>
          <cell r="N3728" t="str">
            <v>FORM SUBMIT</v>
          </cell>
          <cell r="O3728">
            <v>41863</v>
          </cell>
          <cell r="P3728"/>
          <cell r="Q3728">
            <v>182732.74</v>
          </cell>
        </row>
        <row r="3729">
          <cell r="C3729" t="str">
            <v>Nantucket</v>
          </cell>
          <cell r="D3729">
            <v>2014</v>
          </cell>
          <cell r="E3729">
            <v>3</v>
          </cell>
          <cell r="F3729">
            <v>3</v>
          </cell>
          <cell r="G3729" t="str">
            <v>Yes</v>
          </cell>
          <cell r="H3729">
            <v>1783489.53</v>
          </cell>
          <cell r="I3729">
            <v>5337.95</v>
          </cell>
          <cell r="J3729">
            <v>9296.14</v>
          </cell>
          <cell r="K3729">
            <v>1768855.4400000002</v>
          </cell>
          <cell r="L3729"/>
          <cell r="M3729">
            <v>1768855.4400000002</v>
          </cell>
          <cell r="N3729" t="str">
            <v>FORM SUBMIT</v>
          </cell>
          <cell r="O3729">
            <v>41915</v>
          </cell>
          <cell r="P3729"/>
          <cell r="Q3729">
            <v>1778151.58</v>
          </cell>
        </row>
        <row r="3730">
          <cell r="C3730" t="str">
            <v>Natick</v>
          </cell>
          <cell r="D3730">
            <v>2014</v>
          </cell>
          <cell r="E3730">
            <v>0</v>
          </cell>
          <cell r="F3730">
            <v>0</v>
          </cell>
          <cell r="G3730" t="str">
            <v>N/A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  <cell r="L3730"/>
          <cell r="M3730">
            <v>0</v>
          </cell>
          <cell r="N3730" t="str">
            <v>N/A</v>
          </cell>
          <cell r="O3730" t="str">
            <v/>
          </cell>
          <cell r="P3730"/>
          <cell r="Q3730">
            <v>0</v>
          </cell>
        </row>
        <row r="3731">
          <cell r="C3731" t="str">
            <v>Needham</v>
          </cell>
          <cell r="D3731">
            <v>2014</v>
          </cell>
          <cell r="E3731">
            <v>2</v>
          </cell>
          <cell r="F3731">
            <v>2</v>
          </cell>
          <cell r="G3731" t="str">
            <v>Yes</v>
          </cell>
          <cell r="H3731">
            <v>1811987.84</v>
          </cell>
          <cell r="I3731">
            <v>12348.99</v>
          </cell>
          <cell r="J3731">
            <v>503.89</v>
          </cell>
          <cell r="K3731">
            <v>1799134.9600000002</v>
          </cell>
          <cell r="L3731"/>
          <cell r="M3731">
            <v>1799134.9600000002</v>
          </cell>
          <cell r="N3731" t="str">
            <v>FORM SUBMIT</v>
          </cell>
          <cell r="O3731">
            <v>41897</v>
          </cell>
          <cell r="P3731"/>
          <cell r="Q3731">
            <v>1799638.85</v>
          </cell>
        </row>
        <row r="3732">
          <cell r="C3732" t="str">
            <v>New Ashford</v>
          </cell>
          <cell r="D3732">
            <v>2014</v>
          </cell>
          <cell r="E3732">
            <v>0</v>
          </cell>
          <cell r="F3732">
            <v>0</v>
          </cell>
          <cell r="G3732" t="str">
            <v>N/A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  <cell r="L3732"/>
          <cell r="M3732">
            <v>0</v>
          </cell>
          <cell r="N3732" t="str">
            <v>N/A</v>
          </cell>
          <cell r="O3732" t="str">
            <v/>
          </cell>
          <cell r="P3732"/>
          <cell r="Q3732">
            <v>0</v>
          </cell>
        </row>
        <row r="3733">
          <cell r="C3733" t="str">
            <v>New Bedford</v>
          </cell>
          <cell r="D3733">
            <v>2014</v>
          </cell>
          <cell r="E3733">
            <v>0</v>
          </cell>
          <cell r="F3733">
            <v>0</v>
          </cell>
          <cell r="G3733" t="str">
            <v>N/A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  <cell r="L3733"/>
          <cell r="M3733">
            <v>0</v>
          </cell>
          <cell r="N3733" t="str">
            <v>N/A</v>
          </cell>
          <cell r="O3733" t="str">
            <v/>
          </cell>
          <cell r="P3733"/>
          <cell r="Q3733">
            <v>0</v>
          </cell>
        </row>
        <row r="3734">
          <cell r="C3734" t="str">
            <v>New Braintree</v>
          </cell>
          <cell r="D3734">
            <v>2014</v>
          </cell>
          <cell r="E3734">
            <v>0</v>
          </cell>
          <cell r="F3734">
            <v>0</v>
          </cell>
          <cell r="G3734" t="str">
            <v>N/A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  <cell r="L3734"/>
          <cell r="M3734">
            <v>0</v>
          </cell>
          <cell r="N3734" t="str">
            <v>N/A</v>
          </cell>
          <cell r="O3734" t="str">
            <v/>
          </cell>
          <cell r="P3734"/>
          <cell r="Q3734">
            <v>0</v>
          </cell>
        </row>
        <row r="3735">
          <cell r="C3735" t="str">
            <v>New Marlborough</v>
          </cell>
          <cell r="D3735">
            <v>2014</v>
          </cell>
          <cell r="E3735">
            <v>0</v>
          </cell>
          <cell r="F3735">
            <v>0</v>
          </cell>
          <cell r="G3735" t="str">
            <v>N/A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/>
          <cell r="M3735">
            <v>0</v>
          </cell>
          <cell r="N3735" t="str">
            <v>N/A</v>
          </cell>
          <cell r="O3735" t="str">
            <v/>
          </cell>
          <cell r="P3735"/>
          <cell r="Q3735">
            <v>0</v>
          </cell>
        </row>
        <row r="3736">
          <cell r="C3736" t="str">
            <v>New Salem</v>
          </cell>
          <cell r="D3736">
            <v>2014</v>
          </cell>
          <cell r="E3736">
            <v>0</v>
          </cell>
          <cell r="F3736">
            <v>0</v>
          </cell>
          <cell r="G3736" t="str">
            <v>N/A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/>
          <cell r="M3736">
            <v>0</v>
          </cell>
          <cell r="N3736" t="str">
            <v>N/A</v>
          </cell>
          <cell r="O3736" t="str">
            <v/>
          </cell>
          <cell r="P3736"/>
          <cell r="Q3736">
            <v>0</v>
          </cell>
        </row>
        <row r="3737">
          <cell r="C3737" t="str">
            <v>Newbury</v>
          </cell>
          <cell r="D3737">
            <v>2014</v>
          </cell>
          <cell r="E3737">
            <v>0</v>
          </cell>
          <cell r="F3737">
            <v>0</v>
          </cell>
          <cell r="G3737" t="str">
            <v>N/A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/>
          <cell r="M3737">
            <v>0</v>
          </cell>
          <cell r="N3737" t="str">
            <v>N/A</v>
          </cell>
          <cell r="O3737" t="str">
            <v/>
          </cell>
          <cell r="P3737"/>
          <cell r="Q3737">
            <v>0</v>
          </cell>
        </row>
        <row r="3738">
          <cell r="C3738" t="str">
            <v>Newburyport</v>
          </cell>
          <cell r="D3738">
            <v>2014</v>
          </cell>
          <cell r="E3738">
            <v>2</v>
          </cell>
          <cell r="F3738">
            <v>2</v>
          </cell>
          <cell r="G3738" t="str">
            <v>Yes</v>
          </cell>
          <cell r="H3738">
            <v>718977.76</v>
          </cell>
          <cell r="I3738">
            <v>9812.82</v>
          </cell>
          <cell r="J3738">
            <v>0</v>
          </cell>
          <cell r="K3738">
            <v>709164.94000000006</v>
          </cell>
          <cell r="L3738"/>
          <cell r="M3738">
            <v>709164.94000000006</v>
          </cell>
          <cell r="N3738" t="str">
            <v>FORM SUBMIT</v>
          </cell>
          <cell r="O3738">
            <v>41877</v>
          </cell>
          <cell r="P3738"/>
          <cell r="Q3738">
            <v>709164.94000000006</v>
          </cell>
        </row>
        <row r="3739">
          <cell r="C3739" t="str">
            <v>Newton</v>
          </cell>
          <cell r="D3739">
            <v>2014</v>
          </cell>
          <cell r="E3739">
            <v>1</v>
          </cell>
          <cell r="F3739">
            <v>1</v>
          </cell>
          <cell r="G3739" t="str">
            <v>Yes</v>
          </cell>
          <cell r="H3739">
            <v>2712204.96</v>
          </cell>
          <cell r="I3739">
            <v>3669.35</v>
          </cell>
          <cell r="J3739">
            <v>1120.18</v>
          </cell>
          <cell r="K3739">
            <v>2707415.4299999997</v>
          </cell>
          <cell r="L3739"/>
          <cell r="M3739">
            <v>2707415.4299999997</v>
          </cell>
          <cell r="N3739" t="str">
            <v>FORM SUBMIT</v>
          </cell>
          <cell r="O3739">
            <v>41870</v>
          </cell>
          <cell r="P3739"/>
          <cell r="Q3739">
            <v>2708535.61</v>
          </cell>
        </row>
        <row r="3740">
          <cell r="C3740" t="str">
            <v>Norfolk</v>
          </cell>
          <cell r="D3740">
            <v>2014</v>
          </cell>
          <cell r="E3740">
            <v>0</v>
          </cell>
          <cell r="F3740">
            <v>1</v>
          </cell>
          <cell r="G3740" t="str">
            <v>No</v>
          </cell>
          <cell r="H3740">
            <v>195609.81</v>
          </cell>
          <cell r="I3740">
            <v>2458.11</v>
          </cell>
          <cell r="J3740">
            <v>55.1</v>
          </cell>
          <cell r="K3740">
            <v>193096.6</v>
          </cell>
          <cell r="L3740"/>
          <cell r="M3740">
            <v>193096.6</v>
          </cell>
          <cell r="N3740" t="str">
            <v>FORM SUBMIT</v>
          </cell>
          <cell r="O3740">
            <v>41873</v>
          </cell>
          <cell r="P3740"/>
          <cell r="Q3740">
            <v>193151.7</v>
          </cell>
        </row>
        <row r="3741">
          <cell r="C3741" t="str">
            <v>North Adams</v>
          </cell>
          <cell r="D3741">
            <v>2014</v>
          </cell>
          <cell r="E3741">
            <v>0</v>
          </cell>
          <cell r="F3741">
            <v>0</v>
          </cell>
          <cell r="G3741" t="str">
            <v>N/A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/>
          <cell r="M3741">
            <v>0</v>
          </cell>
          <cell r="N3741" t="str">
            <v>N/A</v>
          </cell>
          <cell r="O3741" t="str">
            <v/>
          </cell>
          <cell r="P3741"/>
          <cell r="Q3741">
            <v>0</v>
          </cell>
        </row>
        <row r="3742">
          <cell r="C3742" t="str">
            <v>North Andover</v>
          </cell>
          <cell r="D3742">
            <v>2014</v>
          </cell>
          <cell r="E3742">
            <v>3</v>
          </cell>
          <cell r="F3742">
            <v>3</v>
          </cell>
          <cell r="G3742" t="str">
            <v>Yes</v>
          </cell>
          <cell r="H3742">
            <v>1439651</v>
          </cell>
          <cell r="I3742">
            <v>11877.5</v>
          </cell>
          <cell r="J3742">
            <v>1238.51</v>
          </cell>
          <cell r="K3742">
            <v>1426534.99</v>
          </cell>
          <cell r="L3742"/>
          <cell r="M3742">
            <v>1426534.99</v>
          </cell>
          <cell r="N3742" t="str">
            <v>FORM SUBMIT</v>
          </cell>
          <cell r="O3742">
            <v>41870</v>
          </cell>
          <cell r="P3742"/>
          <cell r="Q3742">
            <v>1427773.5</v>
          </cell>
        </row>
        <row r="3743">
          <cell r="C3743" t="str">
            <v>North Attleborough</v>
          </cell>
          <cell r="D3743">
            <v>2014</v>
          </cell>
          <cell r="E3743">
            <v>0</v>
          </cell>
          <cell r="F3743">
            <v>0</v>
          </cell>
          <cell r="G3743" t="str">
            <v>N/A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  <cell r="L3743"/>
          <cell r="M3743">
            <v>0</v>
          </cell>
          <cell r="N3743" t="str">
            <v>N/A</v>
          </cell>
          <cell r="O3743" t="str">
            <v/>
          </cell>
          <cell r="P3743"/>
          <cell r="Q3743">
            <v>0</v>
          </cell>
        </row>
        <row r="3744">
          <cell r="C3744" t="str">
            <v>North Brookfield</v>
          </cell>
          <cell r="D3744">
            <v>2014</v>
          </cell>
          <cell r="E3744">
            <v>0</v>
          </cell>
          <cell r="F3744">
            <v>0</v>
          </cell>
          <cell r="G3744" t="str">
            <v>N/A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  <cell r="L3744"/>
          <cell r="M3744">
            <v>0</v>
          </cell>
          <cell r="N3744" t="str">
            <v>N/A</v>
          </cell>
          <cell r="O3744" t="str">
            <v/>
          </cell>
          <cell r="P3744"/>
          <cell r="Q3744">
            <v>0</v>
          </cell>
        </row>
        <row r="3745">
          <cell r="C3745" t="str">
            <v>North Reading</v>
          </cell>
          <cell r="D3745">
            <v>2014</v>
          </cell>
          <cell r="E3745">
            <v>0</v>
          </cell>
          <cell r="F3745">
            <v>0</v>
          </cell>
          <cell r="G3745" t="str">
            <v>N/A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  <cell r="L3745"/>
          <cell r="M3745">
            <v>0</v>
          </cell>
          <cell r="N3745" t="str">
            <v>N/A</v>
          </cell>
          <cell r="O3745" t="str">
            <v/>
          </cell>
          <cell r="P3745"/>
          <cell r="Q3745">
            <v>0</v>
          </cell>
        </row>
        <row r="3746">
          <cell r="C3746" t="str">
            <v>Northampton</v>
          </cell>
          <cell r="D3746">
            <v>2014</v>
          </cell>
          <cell r="E3746">
            <v>3</v>
          </cell>
          <cell r="F3746">
            <v>3</v>
          </cell>
          <cell r="G3746" t="str">
            <v>Yes</v>
          </cell>
          <cell r="H3746">
            <v>1039664.61</v>
          </cell>
          <cell r="I3746">
            <v>21107.599999999999</v>
          </cell>
          <cell r="J3746">
            <v>0</v>
          </cell>
          <cell r="K3746">
            <v>1018557.01</v>
          </cell>
          <cell r="L3746"/>
          <cell r="M3746">
            <v>1018557.01</v>
          </cell>
          <cell r="N3746" t="str">
            <v>FORM SUBMIT</v>
          </cell>
          <cell r="O3746">
            <v>41856</v>
          </cell>
          <cell r="P3746"/>
          <cell r="Q3746">
            <v>1018557.01</v>
          </cell>
        </row>
        <row r="3747">
          <cell r="C3747" t="str">
            <v>Northborough</v>
          </cell>
          <cell r="D3747">
            <v>2014</v>
          </cell>
          <cell r="E3747">
            <v>1.5</v>
          </cell>
          <cell r="F3747">
            <v>1.5</v>
          </cell>
          <cell r="G3747" t="str">
            <v>Yes</v>
          </cell>
          <cell r="H3747">
            <v>472869.32</v>
          </cell>
          <cell r="I3747">
            <v>4835.88</v>
          </cell>
          <cell r="J3747">
            <v>680.69</v>
          </cell>
          <cell r="K3747">
            <v>467352.75</v>
          </cell>
          <cell r="L3747"/>
          <cell r="M3747">
            <v>467352.75</v>
          </cell>
          <cell r="N3747" t="str">
            <v>FORM SUBMIT</v>
          </cell>
          <cell r="O3747">
            <v>41871</v>
          </cell>
          <cell r="P3747"/>
          <cell r="Q3747">
            <v>468033.44</v>
          </cell>
        </row>
        <row r="3748">
          <cell r="C3748" t="str">
            <v>Northbridge</v>
          </cell>
          <cell r="D3748">
            <v>2014</v>
          </cell>
          <cell r="E3748">
            <v>0</v>
          </cell>
          <cell r="F3748">
            <v>0</v>
          </cell>
          <cell r="G3748" t="str">
            <v>N/A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  <cell r="L3748"/>
          <cell r="M3748">
            <v>0</v>
          </cell>
          <cell r="N3748" t="str">
            <v>N/A</v>
          </cell>
          <cell r="O3748" t="str">
            <v/>
          </cell>
          <cell r="P3748"/>
          <cell r="Q3748">
            <v>0</v>
          </cell>
        </row>
        <row r="3749">
          <cell r="C3749" t="str">
            <v>Northfield</v>
          </cell>
          <cell r="D3749">
            <v>2014</v>
          </cell>
          <cell r="E3749">
            <v>0.5</v>
          </cell>
          <cell r="F3749">
            <v>0.5</v>
          </cell>
          <cell r="G3749" t="str">
            <v>Yes</v>
          </cell>
          <cell r="H3749">
            <v>19356</v>
          </cell>
          <cell r="I3749">
            <v>283.61</v>
          </cell>
          <cell r="J3749">
            <v>3.7</v>
          </cell>
          <cell r="K3749">
            <v>19068.689999999999</v>
          </cell>
          <cell r="L3749"/>
          <cell r="M3749">
            <v>19068.689999999999</v>
          </cell>
          <cell r="N3749" t="str">
            <v>FORM SUBMIT</v>
          </cell>
          <cell r="O3749">
            <v>41890</v>
          </cell>
          <cell r="P3749"/>
          <cell r="Q3749">
            <v>19072.39</v>
          </cell>
        </row>
        <row r="3750">
          <cell r="C3750" t="str">
            <v>Norton</v>
          </cell>
          <cell r="D3750">
            <v>2014</v>
          </cell>
          <cell r="E3750">
            <v>0</v>
          </cell>
          <cell r="F3750">
            <v>0</v>
          </cell>
          <cell r="G3750" t="str">
            <v>N/A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  <cell r="L3750"/>
          <cell r="M3750">
            <v>0</v>
          </cell>
          <cell r="N3750" t="str">
            <v>N/A</v>
          </cell>
          <cell r="O3750" t="str">
            <v/>
          </cell>
          <cell r="P3750"/>
          <cell r="Q3750">
            <v>0</v>
          </cell>
        </row>
        <row r="3751">
          <cell r="C3751" t="str">
            <v>Norwell</v>
          </cell>
          <cell r="D3751">
            <v>2014</v>
          </cell>
          <cell r="E3751">
            <v>3</v>
          </cell>
          <cell r="F3751">
            <v>3</v>
          </cell>
          <cell r="G3751" t="str">
            <v>Yes</v>
          </cell>
          <cell r="H3751">
            <v>904452.51</v>
          </cell>
          <cell r="I3751">
            <v>2494.34</v>
          </cell>
          <cell r="J3751">
            <v>72.69</v>
          </cell>
          <cell r="K3751">
            <v>901885.4800000001</v>
          </cell>
          <cell r="L3751"/>
          <cell r="M3751">
            <v>901885.4800000001</v>
          </cell>
          <cell r="N3751" t="str">
            <v>FORM SUBMIT</v>
          </cell>
          <cell r="O3751">
            <v>41890</v>
          </cell>
          <cell r="P3751"/>
          <cell r="Q3751">
            <v>901958.17</v>
          </cell>
        </row>
        <row r="3752">
          <cell r="C3752" t="str">
            <v>Norwood</v>
          </cell>
          <cell r="D3752">
            <v>2014</v>
          </cell>
          <cell r="E3752">
            <v>0</v>
          </cell>
          <cell r="F3752">
            <v>0</v>
          </cell>
          <cell r="G3752" t="str">
            <v>N/A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  <cell r="L3752"/>
          <cell r="M3752">
            <v>0</v>
          </cell>
          <cell r="N3752" t="str">
            <v>N/A</v>
          </cell>
          <cell r="O3752" t="str">
            <v/>
          </cell>
          <cell r="P3752"/>
          <cell r="Q3752">
            <v>0</v>
          </cell>
        </row>
        <row r="3753">
          <cell r="C3753" t="str">
            <v>Oak Bluffs</v>
          </cell>
          <cell r="D3753">
            <v>2014</v>
          </cell>
          <cell r="E3753">
            <v>3</v>
          </cell>
          <cell r="F3753">
            <v>3</v>
          </cell>
          <cell r="G3753" t="str">
            <v>Yes</v>
          </cell>
          <cell r="H3753">
            <v>472781.17</v>
          </cell>
          <cell r="I3753">
            <v>2972</v>
          </cell>
          <cell r="J3753">
            <v>127</v>
          </cell>
          <cell r="K3753">
            <v>469682.17</v>
          </cell>
          <cell r="L3753"/>
          <cell r="M3753">
            <v>469682.17</v>
          </cell>
          <cell r="N3753" t="str">
            <v>FORM SUBMIT</v>
          </cell>
          <cell r="O3753">
            <v>41976</v>
          </cell>
          <cell r="P3753"/>
          <cell r="Q3753">
            <v>469809.17</v>
          </cell>
        </row>
        <row r="3754">
          <cell r="C3754" t="str">
            <v>Oakham</v>
          </cell>
          <cell r="D3754">
            <v>2014</v>
          </cell>
          <cell r="E3754">
            <v>0</v>
          </cell>
          <cell r="F3754">
            <v>0</v>
          </cell>
          <cell r="G3754" t="str">
            <v>N/A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  <cell r="L3754"/>
          <cell r="M3754">
            <v>0</v>
          </cell>
          <cell r="N3754" t="str">
            <v>N/A</v>
          </cell>
          <cell r="O3754" t="str">
            <v/>
          </cell>
          <cell r="P3754"/>
          <cell r="Q3754">
            <v>0</v>
          </cell>
        </row>
        <row r="3755">
          <cell r="C3755" t="str">
            <v>Orange</v>
          </cell>
          <cell r="D3755">
            <v>2014</v>
          </cell>
          <cell r="E3755">
            <v>0</v>
          </cell>
          <cell r="F3755">
            <v>0</v>
          </cell>
          <cell r="G3755" t="str">
            <v>N/A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  <cell r="L3755"/>
          <cell r="M3755">
            <v>0</v>
          </cell>
          <cell r="N3755" t="str">
            <v>N/A</v>
          </cell>
          <cell r="O3755" t="str">
            <v/>
          </cell>
          <cell r="P3755"/>
          <cell r="Q3755">
            <v>0</v>
          </cell>
        </row>
        <row r="3756">
          <cell r="C3756" t="str">
            <v>Orleans</v>
          </cell>
          <cell r="D3756">
            <v>2014</v>
          </cell>
          <cell r="E3756">
            <v>3</v>
          </cell>
          <cell r="F3756">
            <v>3</v>
          </cell>
          <cell r="G3756" t="str">
            <v>Yes</v>
          </cell>
          <cell r="H3756">
            <v>660164.93999999994</v>
          </cell>
          <cell r="I3756">
            <v>2128.09</v>
          </cell>
          <cell r="J3756">
            <v>20.12</v>
          </cell>
          <cell r="K3756">
            <v>658016.73</v>
          </cell>
          <cell r="L3756"/>
          <cell r="M3756">
            <v>658016.73</v>
          </cell>
          <cell r="N3756" t="str">
            <v>FORM SUBMIT</v>
          </cell>
          <cell r="O3756">
            <v>41862</v>
          </cell>
          <cell r="P3756"/>
          <cell r="Q3756">
            <v>658036.85</v>
          </cell>
        </row>
        <row r="3757">
          <cell r="C3757" t="str">
            <v>Otis</v>
          </cell>
          <cell r="D3757">
            <v>2014</v>
          </cell>
          <cell r="E3757">
            <v>0</v>
          </cell>
          <cell r="F3757">
            <v>0</v>
          </cell>
          <cell r="G3757" t="str">
            <v>N/A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/>
          <cell r="M3757">
            <v>0</v>
          </cell>
          <cell r="N3757" t="str">
            <v>N/A</v>
          </cell>
          <cell r="O3757" t="str">
            <v/>
          </cell>
          <cell r="P3757"/>
          <cell r="Q3757">
            <v>0</v>
          </cell>
        </row>
        <row r="3758">
          <cell r="C3758" t="str">
            <v>Oxford</v>
          </cell>
          <cell r="D3758">
            <v>2014</v>
          </cell>
          <cell r="E3758">
            <v>0</v>
          </cell>
          <cell r="F3758">
            <v>0</v>
          </cell>
          <cell r="G3758" t="str">
            <v>N/A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/>
          <cell r="M3758">
            <v>0</v>
          </cell>
          <cell r="N3758" t="str">
            <v>N/A</v>
          </cell>
          <cell r="O3758" t="str">
            <v/>
          </cell>
          <cell r="P3758"/>
          <cell r="Q3758">
            <v>0</v>
          </cell>
        </row>
        <row r="3759">
          <cell r="C3759" t="str">
            <v>Palmer</v>
          </cell>
          <cell r="D3759">
            <v>2014</v>
          </cell>
          <cell r="E3759">
            <v>0</v>
          </cell>
          <cell r="F3759">
            <v>0</v>
          </cell>
          <cell r="G3759" t="str">
            <v>N/A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  <cell r="L3759"/>
          <cell r="M3759">
            <v>0</v>
          </cell>
          <cell r="N3759" t="str">
            <v>N/A</v>
          </cell>
          <cell r="O3759" t="str">
            <v/>
          </cell>
          <cell r="P3759"/>
          <cell r="Q3759">
            <v>0</v>
          </cell>
        </row>
        <row r="3760">
          <cell r="C3760" t="str">
            <v>Paxton</v>
          </cell>
          <cell r="D3760">
            <v>2014</v>
          </cell>
          <cell r="E3760">
            <v>0</v>
          </cell>
          <cell r="F3760">
            <v>0</v>
          </cell>
          <cell r="G3760" t="str">
            <v>N/A</v>
          </cell>
          <cell r="H3760">
            <v>0</v>
          </cell>
          <cell r="I3760">
            <v>0</v>
          </cell>
          <cell r="J3760">
            <v>0</v>
          </cell>
          <cell r="K3760">
            <v>0</v>
          </cell>
          <cell r="L3760"/>
          <cell r="M3760">
            <v>0</v>
          </cell>
          <cell r="N3760" t="str">
            <v>N/A</v>
          </cell>
          <cell r="O3760" t="str">
            <v/>
          </cell>
          <cell r="P3760"/>
          <cell r="Q3760">
            <v>0</v>
          </cell>
        </row>
        <row r="3761">
          <cell r="C3761" t="str">
            <v>Peabody</v>
          </cell>
          <cell r="D3761">
            <v>2014</v>
          </cell>
          <cell r="E3761">
            <v>1</v>
          </cell>
          <cell r="F3761">
            <v>1</v>
          </cell>
          <cell r="G3761" t="str">
            <v>Yes</v>
          </cell>
          <cell r="H3761">
            <v>721407.66</v>
          </cell>
          <cell r="I3761">
            <v>5054.53</v>
          </cell>
          <cell r="J3761">
            <v>2664.24</v>
          </cell>
          <cell r="K3761">
            <v>713688.89</v>
          </cell>
          <cell r="L3761"/>
          <cell r="M3761">
            <v>713688.89</v>
          </cell>
          <cell r="N3761" t="str">
            <v>FORM SUBMIT</v>
          </cell>
          <cell r="O3761">
            <v>41892</v>
          </cell>
          <cell r="P3761"/>
          <cell r="Q3761">
            <v>716353.13</v>
          </cell>
        </row>
        <row r="3762">
          <cell r="C3762" t="str">
            <v>Pelham</v>
          </cell>
          <cell r="D3762">
            <v>2014</v>
          </cell>
          <cell r="E3762">
            <v>3</v>
          </cell>
          <cell r="F3762">
            <v>3</v>
          </cell>
          <cell r="G3762" t="str">
            <v>Yes</v>
          </cell>
          <cell r="H3762">
            <v>66016.59</v>
          </cell>
          <cell r="I3762">
            <v>937.07</v>
          </cell>
          <cell r="J3762">
            <v>0</v>
          </cell>
          <cell r="K3762">
            <v>65079.519999999997</v>
          </cell>
          <cell r="L3762"/>
          <cell r="M3762">
            <v>65079.519999999997</v>
          </cell>
          <cell r="N3762" t="str">
            <v>FORM SUBMIT</v>
          </cell>
          <cell r="O3762">
            <v>41879</v>
          </cell>
          <cell r="P3762"/>
          <cell r="Q3762">
            <v>65079.519999999997</v>
          </cell>
        </row>
        <row r="3763">
          <cell r="C3763" t="str">
            <v>Pembroke</v>
          </cell>
          <cell r="D3763">
            <v>2014</v>
          </cell>
          <cell r="E3763">
            <v>1</v>
          </cell>
          <cell r="F3763">
            <v>1</v>
          </cell>
          <cell r="G3763" t="str">
            <v>Yes</v>
          </cell>
          <cell r="H3763">
            <v>241591</v>
          </cell>
          <cell r="I3763">
            <v>4384</v>
          </cell>
          <cell r="J3763">
            <v>9</v>
          </cell>
          <cell r="K3763">
            <v>237198</v>
          </cell>
          <cell r="L3763"/>
          <cell r="M3763">
            <v>237198</v>
          </cell>
          <cell r="N3763" t="str">
            <v>FORM ENTERED</v>
          </cell>
          <cell r="O3763">
            <v>41901</v>
          </cell>
          <cell r="P3763"/>
          <cell r="Q3763">
            <v>237207</v>
          </cell>
        </row>
        <row r="3764">
          <cell r="C3764" t="str">
            <v>Pepperell</v>
          </cell>
          <cell r="D3764">
            <v>2014</v>
          </cell>
          <cell r="E3764">
            <v>0</v>
          </cell>
          <cell r="F3764">
            <v>0</v>
          </cell>
          <cell r="G3764" t="str">
            <v>N/A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  <cell r="L3764"/>
          <cell r="M3764">
            <v>0</v>
          </cell>
          <cell r="N3764" t="str">
            <v>N/A</v>
          </cell>
          <cell r="O3764" t="str">
            <v/>
          </cell>
          <cell r="P3764"/>
          <cell r="Q3764">
            <v>0</v>
          </cell>
        </row>
        <row r="3765">
          <cell r="C3765" t="str">
            <v>Peru</v>
          </cell>
          <cell r="D3765">
            <v>2014</v>
          </cell>
          <cell r="E3765">
            <v>0</v>
          </cell>
          <cell r="F3765">
            <v>0</v>
          </cell>
          <cell r="G3765" t="str">
            <v>N/A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  <cell r="L3765"/>
          <cell r="M3765">
            <v>0</v>
          </cell>
          <cell r="N3765" t="str">
            <v>N/A</v>
          </cell>
          <cell r="O3765" t="str">
            <v/>
          </cell>
          <cell r="P3765"/>
          <cell r="Q3765">
            <v>0</v>
          </cell>
        </row>
        <row r="3766">
          <cell r="C3766" t="str">
            <v>Petersham</v>
          </cell>
          <cell r="D3766">
            <v>2014</v>
          </cell>
          <cell r="E3766">
            <v>0</v>
          </cell>
          <cell r="F3766">
            <v>0</v>
          </cell>
          <cell r="G3766" t="str">
            <v>N/A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  <cell r="L3766"/>
          <cell r="M3766">
            <v>0</v>
          </cell>
          <cell r="N3766" t="str">
            <v>N/A</v>
          </cell>
          <cell r="O3766" t="str">
            <v/>
          </cell>
          <cell r="P3766"/>
          <cell r="Q3766">
            <v>0</v>
          </cell>
        </row>
        <row r="3767">
          <cell r="C3767" t="str">
            <v>Phillipston</v>
          </cell>
          <cell r="D3767">
            <v>2014</v>
          </cell>
          <cell r="E3767">
            <v>3</v>
          </cell>
          <cell r="F3767">
            <v>3</v>
          </cell>
          <cell r="G3767" t="str">
            <v>Yes</v>
          </cell>
          <cell r="H3767">
            <v>42584.11</v>
          </cell>
          <cell r="I3767">
            <v>1091.26</v>
          </cell>
          <cell r="J3767">
            <v>73.64</v>
          </cell>
          <cell r="K3767">
            <v>41419.21</v>
          </cell>
          <cell r="L3767"/>
          <cell r="M3767">
            <v>41419.21</v>
          </cell>
          <cell r="N3767" t="str">
            <v>FORM SUBMIT</v>
          </cell>
          <cell r="O3767">
            <v>41890</v>
          </cell>
          <cell r="P3767"/>
          <cell r="Q3767">
            <v>41492.85</v>
          </cell>
        </row>
        <row r="3768">
          <cell r="C3768" t="str">
            <v>Pittsfield</v>
          </cell>
          <cell r="D3768">
            <v>2014</v>
          </cell>
          <cell r="E3768">
            <v>0</v>
          </cell>
          <cell r="F3768">
            <v>0</v>
          </cell>
          <cell r="G3768" t="str">
            <v>N/A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  <cell r="L3768"/>
          <cell r="M3768">
            <v>0</v>
          </cell>
          <cell r="N3768" t="str">
            <v>N/A</v>
          </cell>
          <cell r="O3768" t="str">
            <v/>
          </cell>
          <cell r="P3768"/>
          <cell r="Q3768">
            <v>0</v>
          </cell>
        </row>
        <row r="3769">
          <cell r="C3769" t="str">
            <v>Plainfield</v>
          </cell>
          <cell r="D3769">
            <v>2014</v>
          </cell>
          <cell r="E3769">
            <v>0</v>
          </cell>
          <cell r="F3769">
            <v>0</v>
          </cell>
          <cell r="G3769" t="str">
            <v>N/A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  <cell r="L3769"/>
          <cell r="M3769">
            <v>0</v>
          </cell>
          <cell r="N3769" t="str">
            <v>N/A</v>
          </cell>
          <cell r="O3769" t="str">
            <v/>
          </cell>
          <cell r="P3769"/>
          <cell r="Q3769">
            <v>0</v>
          </cell>
        </row>
        <row r="3770">
          <cell r="C3770" t="str">
            <v>Plainville</v>
          </cell>
          <cell r="D3770">
            <v>2014</v>
          </cell>
          <cell r="E3770">
            <v>0</v>
          </cell>
          <cell r="F3770">
            <v>0</v>
          </cell>
          <cell r="G3770" t="str">
            <v>N/A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  <cell r="L3770"/>
          <cell r="M3770">
            <v>0</v>
          </cell>
          <cell r="N3770" t="str">
            <v>N/A</v>
          </cell>
          <cell r="O3770" t="str">
            <v/>
          </cell>
          <cell r="P3770"/>
          <cell r="Q3770">
            <v>0</v>
          </cell>
        </row>
        <row r="3771">
          <cell r="C3771" t="str">
            <v>Plymouth</v>
          </cell>
          <cell r="D3771">
            <v>2014</v>
          </cell>
          <cell r="E3771">
            <v>1.5</v>
          </cell>
          <cell r="F3771">
            <v>1.5</v>
          </cell>
          <cell r="G3771" t="str">
            <v>Yes</v>
          </cell>
          <cell r="H3771">
            <v>1899879.83</v>
          </cell>
          <cell r="I3771">
            <v>8080.43</v>
          </cell>
          <cell r="J3771">
            <v>1492.16</v>
          </cell>
          <cell r="K3771">
            <v>1890307.2400000002</v>
          </cell>
          <cell r="L3771"/>
          <cell r="M3771">
            <v>1890307.2400000002</v>
          </cell>
          <cell r="N3771" t="str">
            <v>FORM SUBMIT</v>
          </cell>
          <cell r="O3771">
            <v>41897</v>
          </cell>
          <cell r="P3771"/>
          <cell r="Q3771">
            <v>1891799.4000000001</v>
          </cell>
        </row>
        <row r="3772">
          <cell r="C3772" t="str">
            <v>Plympton</v>
          </cell>
          <cell r="D3772">
            <v>2014</v>
          </cell>
          <cell r="E3772">
            <v>1.5</v>
          </cell>
          <cell r="F3772">
            <v>1.5</v>
          </cell>
          <cell r="G3772" t="str">
            <v>Yes</v>
          </cell>
          <cell r="H3772">
            <v>80965</v>
          </cell>
          <cell r="I3772">
            <v>904.64</v>
          </cell>
          <cell r="J3772">
            <v>35.549999999999997</v>
          </cell>
          <cell r="K3772">
            <v>80024.81</v>
          </cell>
          <cell r="L3772"/>
          <cell r="M3772">
            <v>80024.81</v>
          </cell>
          <cell r="N3772" t="str">
            <v>FORM SUBMIT</v>
          </cell>
          <cell r="O3772">
            <v>41921</v>
          </cell>
          <cell r="P3772"/>
          <cell r="Q3772">
            <v>80060.36</v>
          </cell>
        </row>
        <row r="3773">
          <cell r="C3773" t="str">
            <v>Princeton</v>
          </cell>
          <cell r="D3773">
            <v>2014</v>
          </cell>
          <cell r="E3773">
            <v>0</v>
          </cell>
          <cell r="F3773">
            <v>0</v>
          </cell>
          <cell r="G3773" t="str">
            <v>N/A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  <cell r="L3773"/>
          <cell r="M3773">
            <v>0</v>
          </cell>
          <cell r="N3773" t="str">
            <v>N/A</v>
          </cell>
          <cell r="O3773" t="str">
            <v/>
          </cell>
          <cell r="P3773"/>
          <cell r="Q3773">
            <v>0</v>
          </cell>
        </row>
        <row r="3774">
          <cell r="C3774" t="str">
            <v>Provincetown</v>
          </cell>
          <cell r="D3774">
            <v>2014</v>
          </cell>
          <cell r="E3774">
            <v>3</v>
          </cell>
          <cell r="F3774">
            <v>3</v>
          </cell>
          <cell r="G3774" t="str">
            <v>Yes</v>
          </cell>
          <cell r="H3774">
            <v>438784.42</v>
          </cell>
          <cell r="I3774">
            <v>6127.41</v>
          </cell>
          <cell r="J3774">
            <v>1116.29</v>
          </cell>
          <cell r="K3774">
            <v>431540.72000000003</v>
          </cell>
          <cell r="L3774"/>
          <cell r="M3774">
            <v>431540.72000000003</v>
          </cell>
          <cell r="N3774" t="str">
            <v>FORM SUBMIT</v>
          </cell>
          <cell r="O3774">
            <v>41872</v>
          </cell>
          <cell r="P3774"/>
          <cell r="Q3774">
            <v>432657.01</v>
          </cell>
        </row>
        <row r="3775">
          <cell r="C3775" t="str">
            <v>Quincy</v>
          </cell>
          <cell r="D3775">
            <v>2014</v>
          </cell>
          <cell r="E3775">
            <v>1</v>
          </cell>
          <cell r="F3775">
            <v>1</v>
          </cell>
          <cell r="G3775" t="str">
            <v>Yes</v>
          </cell>
          <cell r="H3775">
            <v>1451049.86</v>
          </cell>
          <cell r="I3775">
            <v>22594.79</v>
          </cell>
          <cell r="J3775">
            <v>23613.69</v>
          </cell>
          <cell r="K3775">
            <v>1404841.3800000001</v>
          </cell>
          <cell r="L3775"/>
          <cell r="M3775">
            <v>1404841.3800000001</v>
          </cell>
          <cell r="N3775" t="str">
            <v>FORM SUBMIT</v>
          </cell>
          <cell r="O3775">
            <v>41921</v>
          </cell>
          <cell r="P3775"/>
          <cell r="Q3775">
            <v>1428455.07</v>
          </cell>
        </row>
        <row r="3776">
          <cell r="C3776" t="str">
            <v>Randolph</v>
          </cell>
          <cell r="D3776">
            <v>2014</v>
          </cell>
          <cell r="E3776">
            <v>2</v>
          </cell>
          <cell r="F3776">
            <v>2</v>
          </cell>
          <cell r="G3776" t="str">
            <v>Yes</v>
          </cell>
          <cell r="H3776">
            <v>673060.62</v>
          </cell>
          <cell r="I3776">
            <v>6945.02</v>
          </cell>
          <cell r="J3776">
            <v>4171.67</v>
          </cell>
          <cell r="K3776">
            <v>661943.92999999993</v>
          </cell>
          <cell r="L3776"/>
          <cell r="M3776">
            <v>661943.92999999993</v>
          </cell>
          <cell r="N3776" t="str">
            <v>FORM SUBMIT</v>
          </cell>
          <cell r="O3776">
            <v>41884</v>
          </cell>
          <cell r="P3776"/>
          <cell r="Q3776">
            <v>666115.6</v>
          </cell>
        </row>
        <row r="3777">
          <cell r="C3777" t="str">
            <v>Raynham</v>
          </cell>
          <cell r="D3777">
            <v>2014</v>
          </cell>
          <cell r="E3777">
            <v>0</v>
          </cell>
          <cell r="F3777">
            <v>0</v>
          </cell>
          <cell r="G3777" t="str">
            <v>N/A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  <cell r="L3777"/>
          <cell r="M3777">
            <v>0</v>
          </cell>
          <cell r="N3777" t="str">
            <v>N/A</v>
          </cell>
          <cell r="O3777" t="str">
            <v/>
          </cell>
          <cell r="P3777"/>
          <cell r="Q3777">
            <v>0</v>
          </cell>
        </row>
        <row r="3778">
          <cell r="C3778" t="str">
            <v>Reading</v>
          </cell>
          <cell r="D3778">
            <v>2014</v>
          </cell>
          <cell r="E3778">
            <v>0</v>
          </cell>
          <cell r="F3778">
            <v>0</v>
          </cell>
          <cell r="G3778" t="str">
            <v>N/A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  <cell r="L3778"/>
          <cell r="M3778">
            <v>0</v>
          </cell>
          <cell r="N3778" t="str">
            <v>N/A</v>
          </cell>
          <cell r="O3778" t="str">
            <v/>
          </cell>
          <cell r="P3778"/>
          <cell r="Q3778">
            <v>0</v>
          </cell>
        </row>
        <row r="3779">
          <cell r="C3779" t="str">
            <v>Rehoboth</v>
          </cell>
          <cell r="D3779">
            <v>2014</v>
          </cell>
          <cell r="E3779">
            <v>1</v>
          </cell>
          <cell r="F3779">
            <v>1</v>
          </cell>
          <cell r="G3779" t="str">
            <v>Yes</v>
          </cell>
          <cell r="H3779">
            <v>183108.77</v>
          </cell>
          <cell r="I3779">
            <v>3707.97</v>
          </cell>
          <cell r="J3779">
            <v>0</v>
          </cell>
          <cell r="K3779">
            <v>179400.8</v>
          </cell>
          <cell r="L3779"/>
          <cell r="M3779">
            <v>179400.8</v>
          </cell>
          <cell r="N3779" t="str">
            <v>FORM SUBMIT</v>
          </cell>
          <cell r="O3779">
            <v>41892</v>
          </cell>
          <cell r="P3779"/>
          <cell r="Q3779">
            <v>179400.8</v>
          </cell>
        </row>
        <row r="3780">
          <cell r="C3780" t="str">
            <v>Revere</v>
          </cell>
          <cell r="D3780">
            <v>2014</v>
          </cell>
          <cell r="E3780">
            <v>0</v>
          </cell>
          <cell r="F3780">
            <v>0</v>
          </cell>
          <cell r="G3780" t="str">
            <v>N/A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  <cell r="L3780"/>
          <cell r="M3780">
            <v>0</v>
          </cell>
          <cell r="N3780" t="str">
            <v>N/A</v>
          </cell>
          <cell r="O3780" t="str">
            <v/>
          </cell>
          <cell r="P3780"/>
          <cell r="Q3780">
            <v>0</v>
          </cell>
        </row>
        <row r="3781">
          <cell r="C3781" t="str">
            <v>Richmond</v>
          </cell>
          <cell r="D3781">
            <v>2014</v>
          </cell>
          <cell r="E3781">
            <v>0</v>
          </cell>
          <cell r="F3781">
            <v>0</v>
          </cell>
          <cell r="G3781" t="str">
            <v>Yes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  <cell r="L3781"/>
          <cell r="M3781">
            <v>0</v>
          </cell>
          <cell r="N3781" t="str">
            <v>FORM ENTERED</v>
          </cell>
          <cell r="O3781">
            <v>42046</v>
          </cell>
          <cell r="P3781"/>
          <cell r="Q3781">
            <v>0</v>
          </cell>
        </row>
        <row r="3782">
          <cell r="C3782" t="str">
            <v>Rochester</v>
          </cell>
          <cell r="D3782">
            <v>2014</v>
          </cell>
          <cell r="E3782">
            <v>0</v>
          </cell>
          <cell r="F3782">
            <v>0</v>
          </cell>
          <cell r="G3782" t="str">
            <v>N/A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  <cell r="L3782"/>
          <cell r="M3782">
            <v>0</v>
          </cell>
          <cell r="N3782" t="str">
            <v>N/A</v>
          </cell>
          <cell r="O3782" t="str">
            <v/>
          </cell>
          <cell r="P3782"/>
          <cell r="Q3782">
            <v>0</v>
          </cell>
        </row>
        <row r="3783">
          <cell r="C3783" t="str">
            <v>Rockland</v>
          </cell>
          <cell r="D3783">
            <v>2014</v>
          </cell>
          <cell r="E3783">
            <v>0</v>
          </cell>
          <cell r="F3783">
            <v>0</v>
          </cell>
          <cell r="G3783" t="str">
            <v>N/A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  <cell r="L3783"/>
          <cell r="M3783">
            <v>0</v>
          </cell>
          <cell r="N3783" t="str">
            <v>N/A</v>
          </cell>
          <cell r="O3783" t="str">
            <v/>
          </cell>
          <cell r="P3783"/>
          <cell r="Q3783">
            <v>0</v>
          </cell>
        </row>
        <row r="3784">
          <cell r="C3784" t="str">
            <v>Rockport</v>
          </cell>
          <cell r="D3784">
            <v>2014</v>
          </cell>
          <cell r="E3784">
            <v>3</v>
          </cell>
          <cell r="F3784">
            <v>3</v>
          </cell>
          <cell r="G3784" t="str">
            <v>Yes</v>
          </cell>
          <cell r="H3784">
            <v>449268.93</v>
          </cell>
          <cell r="I3784">
            <v>6397.78</v>
          </cell>
          <cell r="J3784">
            <v>817.12</v>
          </cell>
          <cell r="K3784">
            <v>442054.02999999997</v>
          </cell>
          <cell r="L3784"/>
          <cell r="M3784">
            <v>442054.02999999997</v>
          </cell>
          <cell r="N3784" t="str">
            <v>FORM SUBMIT</v>
          </cell>
          <cell r="O3784">
            <v>41894</v>
          </cell>
          <cell r="P3784"/>
          <cell r="Q3784">
            <v>442871.14999999997</v>
          </cell>
        </row>
        <row r="3785">
          <cell r="C3785" t="str">
            <v>Rowe</v>
          </cell>
          <cell r="D3785">
            <v>2014</v>
          </cell>
          <cell r="E3785">
            <v>0</v>
          </cell>
          <cell r="F3785">
            <v>0</v>
          </cell>
          <cell r="G3785" t="str">
            <v>N/A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  <cell r="L3785"/>
          <cell r="M3785">
            <v>0</v>
          </cell>
          <cell r="N3785" t="str">
            <v>N/A</v>
          </cell>
          <cell r="O3785" t="str">
            <v/>
          </cell>
          <cell r="P3785"/>
          <cell r="Q3785">
            <v>0</v>
          </cell>
        </row>
        <row r="3786">
          <cell r="C3786" t="str">
            <v>Rowley</v>
          </cell>
          <cell r="D3786">
            <v>2014</v>
          </cell>
          <cell r="E3786">
            <v>3</v>
          </cell>
          <cell r="F3786">
            <v>3</v>
          </cell>
          <cell r="G3786" t="str">
            <v>Yes</v>
          </cell>
          <cell r="H3786">
            <v>365668.42</v>
          </cell>
          <cell r="I3786">
            <v>7773.59</v>
          </cell>
          <cell r="J3786">
            <v>0</v>
          </cell>
          <cell r="K3786">
            <v>357894.82999999996</v>
          </cell>
          <cell r="L3786"/>
          <cell r="M3786">
            <v>357894.82999999996</v>
          </cell>
          <cell r="N3786" t="str">
            <v>FORM SUBMIT</v>
          </cell>
          <cell r="O3786">
            <v>42088</v>
          </cell>
          <cell r="P3786"/>
          <cell r="Q3786">
            <v>357894.82999999996</v>
          </cell>
        </row>
        <row r="3787">
          <cell r="C3787" t="str">
            <v>Royalston</v>
          </cell>
          <cell r="D3787">
            <v>2014</v>
          </cell>
          <cell r="E3787">
            <v>3</v>
          </cell>
          <cell r="F3787">
            <v>3</v>
          </cell>
          <cell r="G3787" t="str">
            <v>Yes</v>
          </cell>
          <cell r="H3787">
            <v>16191</v>
          </cell>
          <cell r="I3787">
            <v>32</v>
          </cell>
          <cell r="J3787">
            <v>0</v>
          </cell>
          <cell r="K3787">
            <v>16159</v>
          </cell>
          <cell r="L3787"/>
          <cell r="M3787">
            <v>16159</v>
          </cell>
          <cell r="N3787" t="str">
            <v>FORM SUBMIT</v>
          </cell>
          <cell r="O3787">
            <v>41949</v>
          </cell>
          <cell r="P3787"/>
          <cell r="Q3787">
            <v>16159</v>
          </cell>
        </row>
        <row r="3788">
          <cell r="C3788" t="str">
            <v>Russell</v>
          </cell>
          <cell r="D3788">
            <v>2014</v>
          </cell>
          <cell r="E3788">
            <v>0</v>
          </cell>
          <cell r="F3788">
            <v>0</v>
          </cell>
          <cell r="G3788" t="str">
            <v>N/A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  <cell r="L3788"/>
          <cell r="M3788">
            <v>0</v>
          </cell>
          <cell r="N3788" t="str">
            <v>N/A</v>
          </cell>
          <cell r="O3788" t="str">
            <v/>
          </cell>
          <cell r="P3788"/>
          <cell r="Q3788">
            <v>0</v>
          </cell>
        </row>
        <row r="3789">
          <cell r="C3789" t="str">
            <v>Rutland</v>
          </cell>
          <cell r="D3789">
            <v>2014</v>
          </cell>
          <cell r="E3789">
            <v>0</v>
          </cell>
          <cell r="F3789">
            <v>0</v>
          </cell>
          <cell r="G3789" t="str">
            <v>N/A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  <cell r="L3789"/>
          <cell r="M3789">
            <v>0</v>
          </cell>
          <cell r="N3789" t="str">
            <v>N/A</v>
          </cell>
          <cell r="O3789" t="str">
            <v/>
          </cell>
          <cell r="P3789"/>
          <cell r="Q3789">
            <v>0</v>
          </cell>
        </row>
        <row r="3790">
          <cell r="C3790" t="str">
            <v>Salem</v>
          </cell>
          <cell r="D3790">
            <v>2014</v>
          </cell>
          <cell r="E3790">
            <v>1</v>
          </cell>
          <cell r="F3790">
            <v>1</v>
          </cell>
          <cell r="G3790" t="str">
            <v>Yes</v>
          </cell>
          <cell r="H3790">
            <v>493607.54</v>
          </cell>
          <cell r="I3790">
            <v>4257.6899999999996</v>
          </cell>
          <cell r="J3790">
            <v>0</v>
          </cell>
          <cell r="K3790">
            <v>489349.85</v>
          </cell>
          <cell r="L3790"/>
          <cell r="M3790">
            <v>489349.85</v>
          </cell>
          <cell r="N3790" t="str">
            <v>FORM SUBMIT</v>
          </cell>
          <cell r="O3790">
            <v>41899</v>
          </cell>
          <cell r="P3790"/>
          <cell r="Q3790">
            <v>489349.85</v>
          </cell>
        </row>
        <row r="3791">
          <cell r="C3791" t="str">
            <v>Salisbury</v>
          </cell>
          <cell r="D3791">
            <v>2014</v>
          </cell>
          <cell r="E3791">
            <v>0</v>
          </cell>
          <cell r="F3791">
            <v>0</v>
          </cell>
          <cell r="G3791" t="str">
            <v>N/A</v>
          </cell>
          <cell r="H3791">
            <v>0</v>
          </cell>
          <cell r="I3791">
            <v>0</v>
          </cell>
          <cell r="J3791">
            <v>0</v>
          </cell>
          <cell r="K3791">
            <v>0</v>
          </cell>
          <cell r="L3791"/>
          <cell r="M3791">
            <v>0</v>
          </cell>
          <cell r="N3791" t="str">
            <v>N/A</v>
          </cell>
          <cell r="O3791" t="str">
            <v/>
          </cell>
          <cell r="P3791"/>
          <cell r="Q3791">
            <v>0</v>
          </cell>
        </row>
        <row r="3792">
          <cell r="C3792" t="str">
            <v>Sandisfield</v>
          </cell>
          <cell r="D3792">
            <v>2014</v>
          </cell>
          <cell r="E3792">
            <v>0</v>
          </cell>
          <cell r="F3792">
            <v>0</v>
          </cell>
          <cell r="G3792" t="str">
            <v>N/A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  <cell r="L3792"/>
          <cell r="M3792">
            <v>0</v>
          </cell>
          <cell r="N3792" t="str">
            <v>N/A</v>
          </cell>
          <cell r="O3792" t="str">
            <v/>
          </cell>
          <cell r="P3792"/>
          <cell r="Q3792">
            <v>0</v>
          </cell>
        </row>
        <row r="3793">
          <cell r="C3793" t="str">
            <v>Sandwich</v>
          </cell>
          <cell r="D3793">
            <v>2014</v>
          </cell>
          <cell r="E3793">
            <v>3</v>
          </cell>
          <cell r="F3793">
            <v>3</v>
          </cell>
          <cell r="G3793" t="str">
            <v>Yes</v>
          </cell>
          <cell r="H3793">
            <v>1486227.93</v>
          </cell>
          <cell r="I3793">
            <v>5580.5</v>
          </cell>
          <cell r="J3793">
            <v>63.11</v>
          </cell>
          <cell r="K3793">
            <v>1480584.3199999998</v>
          </cell>
          <cell r="L3793"/>
          <cell r="M3793">
            <v>1480584.3199999998</v>
          </cell>
          <cell r="N3793" t="str">
            <v>FORM SUBMIT</v>
          </cell>
          <cell r="O3793">
            <v>41870</v>
          </cell>
          <cell r="P3793"/>
          <cell r="Q3793">
            <v>1480647.43</v>
          </cell>
        </row>
        <row r="3794">
          <cell r="C3794" t="str">
            <v>Saugus</v>
          </cell>
          <cell r="D3794">
            <v>2014</v>
          </cell>
          <cell r="E3794">
            <v>0</v>
          </cell>
          <cell r="F3794">
            <v>0</v>
          </cell>
          <cell r="G3794" t="str">
            <v>N/A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  <cell r="L3794"/>
          <cell r="M3794">
            <v>0</v>
          </cell>
          <cell r="N3794" t="str">
            <v>N/A</v>
          </cell>
          <cell r="O3794" t="str">
            <v/>
          </cell>
          <cell r="P3794"/>
          <cell r="Q3794">
            <v>0</v>
          </cell>
        </row>
        <row r="3795">
          <cell r="C3795" t="str">
            <v>Savoy</v>
          </cell>
          <cell r="D3795">
            <v>2014</v>
          </cell>
          <cell r="E3795">
            <v>0</v>
          </cell>
          <cell r="F3795">
            <v>0</v>
          </cell>
          <cell r="G3795" t="str">
            <v>N/A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  <cell r="L3795"/>
          <cell r="M3795">
            <v>0</v>
          </cell>
          <cell r="N3795" t="str">
            <v>N/A</v>
          </cell>
          <cell r="O3795" t="str">
            <v/>
          </cell>
          <cell r="P3795"/>
          <cell r="Q3795">
            <v>0</v>
          </cell>
        </row>
        <row r="3796">
          <cell r="C3796" t="str">
            <v>Scituate</v>
          </cell>
          <cell r="D3796">
            <v>2014</v>
          </cell>
          <cell r="E3796">
            <v>3</v>
          </cell>
          <cell r="F3796">
            <v>3</v>
          </cell>
          <cell r="G3796" t="str">
            <v>Yes</v>
          </cell>
          <cell r="H3796">
            <v>1176227.29</v>
          </cell>
          <cell r="I3796">
            <v>12076.29</v>
          </cell>
          <cell r="J3796">
            <v>107.27</v>
          </cell>
          <cell r="K3796">
            <v>1164043.73</v>
          </cell>
          <cell r="L3796"/>
          <cell r="M3796">
            <v>1164043.73</v>
          </cell>
          <cell r="N3796" t="str">
            <v>FORM SUBMIT</v>
          </cell>
          <cell r="O3796">
            <v>41878</v>
          </cell>
          <cell r="P3796"/>
          <cell r="Q3796">
            <v>1164151</v>
          </cell>
        </row>
        <row r="3797">
          <cell r="C3797" t="str">
            <v>Seekonk</v>
          </cell>
          <cell r="D3797">
            <v>2014</v>
          </cell>
          <cell r="E3797">
            <v>1.25</v>
          </cell>
          <cell r="F3797">
            <v>1.25</v>
          </cell>
          <cell r="G3797" t="str">
            <v>Yes</v>
          </cell>
          <cell r="H3797">
            <v>303424.15000000002</v>
          </cell>
          <cell r="I3797">
            <v>3757.53</v>
          </cell>
          <cell r="J3797">
            <v>19972.23</v>
          </cell>
          <cell r="K3797">
            <v>279694.39</v>
          </cell>
          <cell r="L3797"/>
          <cell r="M3797">
            <v>279694.39</v>
          </cell>
          <cell r="N3797" t="str">
            <v>FORM SUBMIT</v>
          </cell>
          <cell r="O3797">
            <v>41869</v>
          </cell>
          <cell r="P3797"/>
          <cell r="Q3797">
            <v>299666.62</v>
          </cell>
        </row>
        <row r="3798">
          <cell r="C3798" t="str">
            <v>Sharon</v>
          </cell>
          <cell r="D3798">
            <v>2014</v>
          </cell>
          <cell r="E3798">
            <v>1</v>
          </cell>
          <cell r="F3798">
            <v>1</v>
          </cell>
          <cell r="G3798" t="str">
            <v>Yes</v>
          </cell>
          <cell r="H3798">
            <v>426271.09</v>
          </cell>
          <cell r="I3798">
            <v>2229.9299999999998</v>
          </cell>
          <cell r="J3798">
            <v>120.45</v>
          </cell>
          <cell r="K3798">
            <v>423920.71</v>
          </cell>
          <cell r="L3798"/>
          <cell r="M3798">
            <v>423920.71</v>
          </cell>
          <cell r="N3798" t="str">
            <v>FORM SUBMIT</v>
          </cell>
          <cell r="O3798">
            <v>41893</v>
          </cell>
          <cell r="P3798"/>
          <cell r="Q3798">
            <v>424041.16000000003</v>
          </cell>
        </row>
        <row r="3799">
          <cell r="C3799" t="str">
            <v>Sheffield</v>
          </cell>
          <cell r="D3799">
            <v>2014</v>
          </cell>
          <cell r="E3799">
            <v>0</v>
          </cell>
          <cell r="F3799">
            <v>0</v>
          </cell>
          <cell r="G3799" t="str">
            <v>N/A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  <cell r="L3799"/>
          <cell r="M3799">
            <v>0</v>
          </cell>
          <cell r="N3799" t="str">
            <v>N/A</v>
          </cell>
          <cell r="O3799" t="str">
            <v/>
          </cell>
          <cell r="P3799"/>
          <cell r="Q3799">
            <v>0</v>
          </cell>
        </row>
        <row r="3800">
          <cell r="C3800" t="str">
            <v>Shelburne</v>
          </cell>
          <cell r="D3800">
            <v>2014</v>
          </cell>
          <cell r="E3800">
            <v>0</v>
          </cell>
          <cell r="F3800">
            <v>0</v>
          </cell>
          <cell r="G3800" t="str">
            <v>N/A</v>
          </cell>
          <cell r="H3800">
            <v>0</v>
          </cell>
          <cell r="I3800">
            <v>0</v>
          </cell>
          <cell r="J3800">
            <v>0</v>
          </cell>
          <cell r="K3800">
            <v>0</v>
          </cell>
          <cell r="L3800"/>
          <cell r="M3800">
            <v>0</v>
          </cell>
          <cell r="N3800" t="str">
            <v>N/A</v>
          </cell>
          <cell r="O3800" t="str">
            <v/>
          </cell>
          <cell r="P3800"/>
          <cell r="Q3800">
            <v>0</v>
          </cell>
        </row>
        <row r="3801">
          <cell r="C3801" t="str">
            <v>Sherborn</v>
          </cell>
          <cell r="D3801">
            <v>2014</v>
          </cell>
          <cell r="E3801">
            <v>0</v>
          </cell>
          <cell r="F3801">
            <v>0</v>
          </cell>
          <cell r="G3801" t="str">
            <v>N/A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  <cell r="L3801"/>
          <cell r="M3801">
            <v>0</v>
          </cell>
          <cell r="N3801" t="str">
            <v>N/A</v>
          </cell>
          <cell r="O3801" t="str">
            <v/>
          </cell>
          <cell r="P3801"/>
          <cell r="Q3801">
            <v>0</v>
          </cell>
        </row>
        <row r="3802">
          <cell r="C3802" t="str">
            <v>Shirley</v>
          </cell>
          <cell r="D3802">
            <v>2014</v>
          </cell>
          <cell r="E3802">
            <v>0</v>
          </cell>
          <cell r="F3802">
            <v>0</v>
          </cell>
          <cell r="G3802" t="str">
            <v>N/A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/>
          <cell r="M3802">
            <v>0</v>
          </cell>
          <cell r="N3802" t="str">
            <v>N/A</v>
          </cell>
          <cell r="O3802" t="str">
            <v/>
          </cell>
          <cell r="P3802"/>
          <cell r="Q3802">
            <v>0</v>
          </cell>
        </row>
        <row r="3803">
          <cell r="C3803" t="str">
            <v>Shrewsbury</v>
          </cell>
          <cell r="D3803">
            <v>2014</v>
          </cell>
          <cell r="E3803">
            <v>0</v>
          </cell>
          <cell r="F3803">
            <v>0</v>
          </cell>
          <cell r="G3803" t="str">
            <v>N/A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  <cell r="L3803"/>
          <cell r="M3803">
            <v>0</v>
          </cell>
          <cell r="N3803" t="str">
            <v>N/A</v>
          </cell>
          <cell r="O3803" t="str">
            <v/>
          </cell>
          <cell r="P3803"/>
          <cell r="Q3803">
            <v>0</v>
          </cell>
        </row>
        <row r="3804">
          <cell r="C3804" t="str">
            <v>Shutesbury</v>
          </cell>
          <cell r="D3804">
            <v>2014</v>
          </cell>
          <cell r="E3804">
            <v>1.5</v>
          </cell>
          <cell r="F3804">
            <v>1.5</v>
          </cell>
          <cell r="G3804" t="str">
            <v>Yes</v>
          </cell>
          <cell r="H3804">
            <v>37621.82</v>
          </cell>
          <cell r="I3804">
            <v>337.63</v>
          </cell>
          <cell r="J3804">
            <v>0</v>
          </cell>
          <cell r="K3804">
            <v>37284.19</v>
          </cell>
          <cell r="L3804"/>
          <cell r="M3804">
            <v>37284.19</v>
          </cell>
          <cell r="N3804" t="str">
            <v>FORM SUBMIT</v>
          </cell>
          <cell r="O3804">
            <v>41877</v>
          </cell>
          <cell r="P3804"/>
          <cell r="Q3804">
            <v>37284.19</v>
          </cell>
        </row>
        <row r="3805">
          <cell r="C3805" t="str">
            <v>Somerset</v>
          </cell>
          <cell r="D3805">
            <v>2014</v>
          </cell>
          <cell r="E3805">
            <v>1</v>
          </cell>
          <cell r="F3805">
            <v>1</v>
          </cell>
          <cell r="G3805" t="str">
            <v>Yes</v>
          </cell>
          <cell r="H3805">
            <v>80631.19</v>
          </cell>
          <cell r="I3805">
            <v>5261.18</v>
          </cell>
          <cell r="J3805">
            <v>0</v>
          </cell>
          <cell r="K3805">
            <v>75370.010000000009</v>
          </cell>
          <cell r="L3805"/>
          <cell r="M3805">
            <v>75370.010000000009</v>
          </cell>
          <cell r="N3805" t="str">
            <v>FORM SUBMIT</v>
          </cell>
          <cell r="O3805">
            <v>41955</v>
          </cell>
          <cell r="P3805"/>
          <cell r="Q3805">
            <v>75370.010000000009</v>
          </cell>
        </row>
        <row r="3806">
          <cell r="C3806" t="str">
            <v>Somerville</v>
          </cell>
          <cell r="D3806">
            <v>2014</v>
          </cell>
          <cell r="E3806">
            <v>1.5</v>
          </cell>
          <cell r="F3806">
            <v>1.5</v>
          </cell>
          <cell r="G3806" t="str">
            <v>Yes</v>
          </cell>
          <cell r="H3806">
            <v>1355671</v>
          </cell>
          <cell r="I3806">
            <v>19381.46</v>
          </cell>
          <cell r="J3806">
            <v>0</v>
          </cell>
          <cell r="K3806">
            <v>1336289.54</v>
          </cell>
          <cell r="L3806"/>
          <cell r="M3806">
            <v>1336289.54</v>
          </cell>
          <cell r="N3806" t="str">
            <v>FORM SUBMIT</v>
          </cell>
          <cell r="O3806">
            <v>41897</v>
          </cell>
          <cell r="P3806"/>
          <cell r="Q3806">
            <v>1336289.54</v>
          </cell>
        </row>
        <row r="3807">
          <cell r="C3807" t="str">
            <v>South Hadley</v>
          </cell>
          <cell r="D3807">
            <v>2014</v>
          </cell>
          <cell r="E3807">
            <v>0</v>
          </cell>
          <cell r="F3807">
            <v>0</v>
          </cell>
          <cell r="G3807" t="str">
            <v>N/A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/>
          <cell r="M3807">
            <v>0</v>
          </cell>
          <cell r="N3807" t="str">
            <v>N/A</v>
          </cell>
          <cell r="O3807" t="str">
            <v/>
          </cell>
          <cell r="P3807"/>
          <cell r="Q3807">
            <v>0</v>
          </cell>
        </row>
        <row r="3808">
          <cell r="C3808" t="str">
            <v>Southampton</v>
          </cell>
          <cell r="D3808">
            <v>2014</v>
          </cell>
          <cell r="E3808">
            <v>3</v>
          </cell>
          <cell r="F3808">
            <v>3</v>
          </cell>
          <cell r="G3808" t="str">
            <v>Yes</v>
          </cell>
          <cell r="H3808">
            <v>178629.11</v>
          </cell>
          <cell r="I3808">
            <v>1655.4</v>
          </cell>
          <cell r="J3808">
            <v>0</v>
          </cell>
          <cell r="K3808">
            <v>176973.71</v>
          </cell>
          <cell r="L3808"/>
          <cell r="M3808">
            <v>176973.71</v>
          </cell>
          <cell r="N3808" t="str">
            <v>FORM SUBMIT</v>
          </cell>
          <cell r="O3808">
            <v>41892</v>
          </cell>
          <cell r="P3808"/>
          <cell r="Q3808">
            <v>176973.71</v>
          </cell>
        </row>
        <row r="3809">
          <cell r="C3809" t="str">
            <v>Southborough</v>
          </cell>
          <cell r="D3809">
            <v>2014</v>
          </cell>
          <cell r="E3809">
            <v>1</v>
          </cell>
          <cell r="F3809">
            <v>1</v>
          </cell>
          <cell r="G3809" t="str">
            <v>Yes</v>
          </cell>
          <cell r="H3809">
            <v>280093.67</v>
          </cell>
          <cell r="I3809">
            <v>1267.1099999999999</v>
          </cell>
          <cell r="J3809">
            <v>0</v>
          </cell>
          <cell r="K3809">
            <v>278826.56</v>
          </cell>
          <cell r="L3809"/>
          <cell r="M3809">
            <v>278826.56</v>
          </cell>
          <cell r="N3809" t="str">
            <v>FORM SUBMIT</v>
          </cell>
          <cell r="O3809">
            <v>41884</v>
          </cell>
          <cell r="P3809"/>
          <cell r="Q3809">
            <v>278826.56</v>
          </cell>
        </row>
        <row r="3810">
          <cell r="C3810" t="str">
            <v>Southbridge</v>
          </cell>
          <cell r="D3810">
            <v>2014</v>
          </cell>
          <cell r="E3810">
            <v>0</v>
          </cell>
          <cell r="F3810">
            <v>0</v>
          </cell>
          <cell r="G3810" t="str">
            <v>N/A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  <cell r="L3810"/>
          <cell r="M3810">
            <v>0</v>
          </cell>
          <cell r="N3810" t="str">
            <v>N/A</v>
          </cell>
          <cell r="O3810" t="str">
            <v/>
          </cell>
          <cell r="P3810"/>
          <cell r="Q3810">
            <v>0</v>
          </cell>
        </row>
        <row r="3811">
          <cell r="C3811" t="str">
            <v>Southwick</v>
          </cell>
          <cell r="D3811">
            <v>2014</v>
          </cell>
          <cell r="E3811">
            <v>3</v>
          </cell>
          <cell r="F3811">
            <v>3</v>
          </cell>
          <cell r="G3811" t="str">
            <v>Yes</v>
          </cell>
          <cell r="H3811">
            <v>286095.21999999997</v>
          </cell>
          <cell r="I3811">
            <v>3469.19</v>
          </cell>
          <cell r="J3811">
            <v>3843.53</v>
          </cell>
          <cell r="K3811">
            <v>278782.49999999994</v>
          </cell>
          <cell r="L3811"/>
          <cell r="M3811">
            <v>278782.49999999994</v>
          </cell>
          <cell r="N3811" t="str">
            <v>FORM SUBMIT</v>
          </cell>
          <cell r="O3811">
            <v>41835</v>
          </cell>
          <cell r="P3811"/>
          <cell r="Q3811">
            <v>282626.02999999997</v>
          </cell>
        </row>
        <row r="3812">
          <cell r="C3812" t="str">
            <v>Spencer</v>
          </cell>
          <cell r="D3812">
            <v>2014</v>
          </cell>
          <cell r="E3812">
            <v>0</v>
          </cell>
          <cell r="F3812">
            <v>0</v>
          </cell>
          <cell r="G3812" t="str">
            <v>N/A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  <cell r="L3812"/>
          <cell r="M3812">
            <v>0</v>
          </cell>
          <cell r="N3812" t="str">
            <v>N/A</v>
          </cell>
          <cell r="O3812" t="str">
            <v/>
          </cell>
          <cell r="P3812"/>
          <cell r="Q3812">
            <v>0</v>
          </cell>
        </row>
        <row r="3813">
          <cell r="C3813" t="str">
            <v>Springfield</v>
          </cell>
          <cell r="D3813">
            <v>2014</v>
          </cell>
          <cell r="E3813">
            <v>0</v>
          </cell>
          <cell r="F3813">
            <v>0</v>
          </cell>
          <cell r="G3813" t="str">
            <v>N/A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  <cell r="L3813"/>
          <cell r="M3813">
            <v>0</v>
          </cell>
          <cell r="N3813" t="str">
            <v>N/A</v>
          </cell>
          <cell r="O3813" t="str">
            <v/>
          </cell>
          <cell r="P3813"/>
          <cell r="Q3813">
            <v>0</v>
          </cell>
        </row>
        <row r="3814">
          <cell r="C3814" t="str">
            <v>Sterling</v>
          </cell>
          <cell r="D3814">
            <v>2014</v>
          </cell>
          <cell r="E3814">
            <v>0</v>
          </cell>
          <cell r="F3814">
            <v>0</v>
          </cell>
          <cell r="G3814" t="str">
            <v>N/A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  <cell r="L3814"/>
          <cell r="M3814">
            <v>0</v>
          </cell>
          <cell r="N3814" t="str">
            <v>N/A</v>
          </cell>
          <cell r="O3814" t="str">
            <v/>
          </cell>
          <cell r="P3814"/>
          <cell r="Q3814">
            <v>0</v>
          </cell>
        </row>
        <row r="3815">
          <cell r="C3815" t="str">
            <v>Stockbridge</v>
          </cell>
          <cell r="D3815">
            <v>2014</v>
          </cell>
          <cell r="E3815">
            <v>3</v>
          </cell>
          <cell r="F3815">
            <v>3</v>
          </cell>
          <cell r="G3815" t="str">
            <v>Yes</v>
          </cell>
          <cell r="H3815">
            <v>155268</v>
          </cell>
          <cell r="I3815">
            <v>1733</v>
          </cell>
          <cell r="J3815">
            <v>0</v>
          </cell>
          <cell r="K3815">
            <v>153535</v>
          </cell>
          <cell r="L3815"/>
          <cell r="M3815">
            <v>153535</v>
          </cell>
          <cell r="N3815" t="str">
            <v>FORM SUBMIT</v>
          </cell>
          <cell r="O3815">
            <v>41876</v>
          </cell>
          <cell r="P3815"/>
          <cell r="Q3815">
            <v>153535</v>
          </cell>
        </row>
        <row r="3816">
          <cell r="C3816" t="str">
            <v>Stoneham</v>
          </cell>
          <cell r="D3816">
            <v>2014</v>
          </cell>
          <cell r="E3816">
            <v>0</v>
          </cell>
          <cell r="F3816">
            <v>0</v>
          </cell>
          <cell r="G3816" t="str">
            <v>N/A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  <cell r="L3816"/>
          <cell r="M3816">
            <v>0</v>
          </cell>
          <cell r="N3816" t="str">
            <v>N/A</v>
          </cell>
          <cell r="O3816" t="str">
            <v/>
          </cell>
          <cell r="P3816"/>
          <cell r="Q3816">
            <v>0</v>
          </cell>
        </row>
        <row r="3817">
          <cell r="C3817" t="str">
            <v>Stoughton</v>
          </cell>
          <cell r="D3817">
            <v>2014</v>
          </cell>
          <cell r="E3817">
            <v>1.5</v>
          </cell>
          <cell r="F3817">
            <v>1.5</v>
          </cell>
          <cell r="G3817" t="str">
            <v>Yes</v>
          </cell>
          <cell r="H3817">
            <v>558866.85</v>
          </cell>
          <cell r="I3817">
            <v>743.04</v>
          </cell>
          <cell r="J3817">
            <v>5535.63</v>
          </cell>
          <cell r="K3817">
            <v>552588.17999999993</v>
          </cell>
          <cell r="L3817"/>
          <cell r="M3817">
            <v>552588.17999999993</v>
          </cell>
          <cell r="N3817" t="str">
            <v>FORM SUBMIT</v>
          </cell>
          <cell r="O3817">
            <v>41894</v>
          </cell>
          <cell r="P3817"/>
          <cell r="Q3817">
            <v>558123.80999999994</v>
          </cell>
        </row>
        <row r="3818">
          <cell r="C3818" t="str">
            <v>Stow</v>
          </cell>
          <cell r="D3818">
            <v>2014</v>
          </cell>
          <cell r="E3818">
            <v>3</v>
          </cell>
          <cell r="F3818">
            <v>3</v>
          </cell>
          <cell r="G3818" t="str">
            <v>Yes</v>
          </cell>
          <cell r="H3818">
            <v>498463.78</v>
          </cell>
          <cell r="I3818">
            <v>8777.36</v>
          </cell>
          <cell r="J3818">
            <v>0</v>
          </cell>
          <cell r="K3818">
            <v>489686.42000000004</v>
          </cell>
          <cell r="L3818"/>
          <cell r="M3818">
            <v>489686.42000000004</v>
          </cell>
          <cell r="N3818" t="str">
            <v>FORM SUBMIT</v>
          </cell>
          <cell r="O3818">
            <v>41898</v>
          </cell>
          <cell r="P3818"/>
          <cell r="Q3818">
            <v>489686.42000000004</v>
          </cell>
        </row>
        <row r="3819">
          <cell r="C3819" t="str">
            <v>Sturbridge</v>
          </cell>
          <cell r="D3819">
            <v>2014</v>
          </cell>
          <cell r="E3819">
            <v>3</v>
          </cell>
          <cell r="F3819">
            <v>3</v>
          </cell>
          <cell r="G3819" t="str">
            <v>Yes</v>
          </cell>
          <cell r="H3819">
            <v>385786.75</v>
          </cell>
          <cell r="I3819">
            <v>3940.2</v>
          </cell>
          <cell r="J3819">
            <v>0</v>
          </cell>
          <cell r="K3819">
            <v>381846.55</v>
          </cell>
          <cell r="L3819"/>
          <cell r="M3819">
            <v>381846.55</v>
          </cell>
          <cell r="N3819" t="str">
            <v>FORM SUBMIT</v>
          </cell>
          <cell r="O3819">
            <v>41885</v>
          </cell>
          <cell r="P3819"/>
          <cell r="Q3819">
            <v>381846.55</v>
          </cell>
        </row>
        <row r="3820">
          <cell r="C3820" t="str">
            <v>Sudbury</v>
          </cell>
          <cell r="D3820">
            <v>2014</v>
          </cell>
          <cell r="E3820">
            <v>3</v>
          </cell>
          <cell r="F3820">
            <v>3</v>
          </cell>
          <cell r="G3820" t="str">
            <v>Yes</v>
          </cell>
          <cell r="H3820">
            <v>1678988.95</v>
          </cell>
          <cell r="I3820">
            <v>32238.32</v>
          </cell>
          <cell r="J3820">
            <v>749.65</v>
          </cell>
          <cell r="K3820">
            <v>1646000.98</v>
          </cell>
          <cell r="L3820"/>
          <cell r="M3820">
            <v>1646000.98</v>
          </cell>
          <cell r="N3820" t="str">
            <v>FORM SUBMIT</v>
          </cell>
          <cell r="O3820">
            <v>41858</v>
          </cell>
          <cell r="P3820"/>
          <cell r="Q3820">
            <v>1646750.63</v>
          </cell>
        </row>
        <row r="3821">
          <cell r="C3821" t="str">
            <v>Sunderland</v>
          </cell>
          <cell r="D3821">
            <v>2014</v>
          </cell>
          <cell r="E3821">
            <v>3</v>
          </cell>
          <cell r="F3821">
            <v>3</v>
          </cell>
          <cell r="G3821" t="str">
            <v>Yes</v>
          </cell>
          <cell r="H3821">
            <v>95946.54</v>
          </cell>
          <cell r="I3821">
            <v>485.91</v>
          </cell>
          <cell r="J3821">
            <v>2.27</v>
          </cell>
          <cell r="K3821">
            <v>95458.359999999986</v>
          </cell>
          <cell r="L3821"/>
          <cell r="M3821">
            <v>95458.359999999986</v>
          </cell>
          <cell r="N3821" t="str">
            <v>FORM SUBMIT</v>
          </cell>
          <cell r="O3821">
            <v>41898</v>
          </cell>
          <cell r="P3821"/>
          <cell r="Q3821">
            <v>95460.62999999999</v>
          </cell>
        </row>
        <row r="3822">
          <cell r="C3822" t="str">
            <v>Sutton</v>
          </cell>
          <cell r="D3822">
            <v>2014</v>
          </cell>
          <cell r="E3822">
            <v>0</v>
          </cell>
          <cell r="F3822">
            <v>0</v>
          </cell>
          <cell r="G3822" t="str">
            <v>N/A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  <cell r="L3822"/>
          <cell r="M3822">
            <v>0</v>
          </cell>
          <cell r="N3822" t="str">
            <v>N/A</v>
          </cell>
          <cell r="O3822" t="str">
            <v/>
          </cell>
          <cell r="P3822"/>
          <cell r="Q3822">
            <v>0</v>
          </cell>
        </row>
        <row r="3823">
          <cell r="C3823" t="str">
            <v>Swampscott</v>
          </cell>
          <cell r="D3823">
            <v>2014</v>
          </cell>
          <cell r="E3823">
            <v>0</v>
          </cell>
          <cell r="F3823">
            <v>0</v>
          </cell>
          <cell r="G3823" t="str">
            <v>N/A</v>
          </cell>
          <cell r="H3823">
            <v>0</v>
          </cell>
          <cell r="I3823">
            <v>0</v>
          </cell>
          <cell r="J3823">
            <v>0</v>
          </cell>
          <cell r="K3823">
            <v>0</v>
          </cell>
          <cell r="L3823"/>
          <cell r="M3823">
            <v>0</v>
          </cell>
          <cell r="N3823" t="str">
            <v>N/A</v>
          </cell>
          <cell r="O3823" t="str">
            <v/>
          </cell>
          <cell r="P3823"/>
          <cell r="Q3823">
            <v>0</v>
          </cell>
        </row>
        <row r="3824">
          <cell r="C3824" t="str">
            <v>Swansea</v>
          </cell>
          <cell r="D3824">
            <v>2014</v>
          </cell>
          <cell r="E3824">
            <v>1.5</v>
          </cell>
          <cell r="F3824">
            <v>1.5</v>
          </cell>
          <cell r="G3824" t="str">
            <v>Yes</v>
          </cell>
          <cell r="H3824">
            <v>268418.5</v>
          </cell>
          <cell r="I3824">
            <v>9506.0499999999993</v>
          </cell>
          <cell r="J3824">
            <v>437.65</v>
          </cell>
          <cell r="K3824">
            <v>258474.80000000002</v>
          </cell>
          <cell r="L3824"/>
          <cell r="M3824">
            <v>258474.80000000002</v>
          </cell>
          <cell r="N3824" t="str">
            <v>FORM SUBMIT</v>
          </cell>
          <cell r="O3824">
            <v>41885</v>
          </cell>
          <cell r="P3824"/>
          <cell r="Q3824">
            <v>258912.45</v>
          </cell>
        </row>
        <row r="3825">
          <cell r="C3825" t="str">
            <v>Taunton</v>
          </cell>
          <cell r="D3825">
            <v>2014</v>
          </cell>
          <cell r="E3825">
            <v>0</v>
          </cell>
          <cell r="F3825">
            <v>0</v>
          </cell>
          <cell r="G3825" t="str">
            <v>N/A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  <cell r="L3825"/>
          <cell r="M3825">
            <v>0</v>
          </cell>
          <cell r="N3825" t="str">
            <v>N/A</v>
          </cell>
          <cell r="O3825" t="str">
            <v/>
          </cell>
          <cell r="P3825"/>
          <cell r="Q3825">
            <v>0</v>
          </cell>
        </row>
        <row r="3826">
          <cell r="C3826" t="str">
            <v>Templeton</v>
          </cell>
          <cell r="D3826">
            <v>2014</v>
          </cell>
          <cell r="E3826">
            <v>3</v>
          </cell>
          <cell r="F3826">
            <v>3</v>
          </cell>
          <cell r="G3826" t="str">
            <v>Yes</v>
          </cell>
          <cell r="H3826">
            <v>100538.16</v>
          </cell>
          <cell r="I3826">
            <v>4071.9</v>
          </cell>
          <cell r="J3826">
            <v>0</v>
          </cell>
          <cell r="K3826">
            <v>96466.260000000009</v>
          </cell>
          <cell r="L3826"/>
          <cell r="M3826">
            <v>96466.260000000009</v>
          </cell>
          <cell r="N3826" t="str">
            <v>FORM SUBMIT</v>
          </cell>
          <cell r="O3826">
            <v>41522</v>
          </cell>
          <cell r="P3826"/>
          <cell r="Q3826">
            <v>96466.260000000009</v>
          </cell>
        </row>
        <row r="3827">
          <cell r="C3827" t="str">
            <v>Tewksbury</v>
          </cell>
          <cell r="D3827">
            <v>2014</v>
          </cell>
          <cell r="E3827">
            <v>1.5</v>
          </cell>
          <cell r="F3827">
            <v>1.5</v>
          </cell>
          <cell r="G3827" t="str">
            <v>Yes</v>
          </cell>
          <cell r="H3827">
            <v>718696.42</v>
          </cell>
          <cell r="I3827">
            <v>7525.93</v>
          </cell>
          <cell r="J3827">
            <v>1484.46</v>
          </cell>
          <cell r="K3827">
            <v>709686.03</v>
          </cell>
          <cell r="L3827"/>
          <cell r="M3827">
            <v>709686.03</v>
          </cell>
          <cell r="N3827" t="str">
            <v>FORM SUBMIT</v>
          </cell>
          <cell r="O3827">
            <v>41887</v>
          </cell>
          <cell r="P3827"/>
          <cell r="Q3827">
            <v>711170.49</v>
          </cell>
        </row>
        <row r="3828">
          <cell r="C3828" t="str">
            <v>Tisbury</v>
          </cell>
          <cell r="D3828">
            <v>2014</v>
          </cell>
          <cell r="E3828">
            <v>3</v>
          </cell>
          <cell r="F3828">
            <v>3</v>
          </cell>
          <cell r="G3828" t="str">
            <v>Yes</v>
          </cell>
          <cell r="H3828">
            <v>509790.22</v>
          </cell>
          <cell r="I3828">
            <v>4177.03</v>
          </cell>
          <cell r="J3828">
            <v>1267.19</v>
          </cell>
          <cell r="K3828">
            <v>504345.99999999994</v>
          </cell>
          <cell r="L3828"/>
          <cell r="M3828">
            <v>504345.99999999994</v>
          </cell>
          <cell r="N3828" t="str">
            <v>FORM SUBMIT</v>
          </cell>
          <cell r="O3828">
            <v>41897</v>
          </cell>
          <cell r="P3828"/>
          <cell r="Q3828">
            <v>505613.18999999994</v>
          </cell>
        </row>
        <row r="3829">
          <cell r="C3829" t="str">
            <v>Tolland</v>
          </cell>
          <cell r="D3829">
            <v>2014</v>
          </cell>
          <cell r="E3829">
            <v>0</v>
          </cell>
          <cell r="F3829">
            <v>0</v>
          </cell>
          <cell r="G3829" t="str">
            <v>N/A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  <cell r="L3829"/>
          <cell r="M3829">
            <v>0</v>
          </cell>
          <cell r="N3829" t="str">
            <v>N/A</v>
          </cell>
          <cell r="O3829" t="str">
            <v/>
          </cell>
          <cell r="P3829"/>
          <cell r="Q3829">
            <v>0</v>
          </cell>
        </row>
        <row r="3830">
          <cell r="C3830" t="str">
            <v>Topsfield</v>
          </cell>
          <cell r="D3830">
            <v>2014</v>
          </cell>
          <cell r="E3830">
            <v>0</v>
          </cell>
          <cell r="F3830">
            <v>0</v>
          </cell>
          <cell r="G3830" t="str">
            <v>N/A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  <cell r="L3830"/>
          <cell r="M3830">
            <v>0</v>
          </cell>
          <cell r="N3830" t="str">
            <v>N/A</v>
          </cell>
          <cell r="O3830" t="str">
            <v/>
          </cell>
          <cell r="P3830"/>
          <cell r="Q3830">
            <v>0</v>
          </cell>
        </row>
        <row r="3831">
          <cell r="C3831" t="str">
            <v>Townsend</v>
          </cell>
          <cell r="D3831">
            <v>2014</v>
          </cell>
          <cell r="E3831">
            <v>0</v>
          </cell>
          <cell r="F3831">
            <v>0</v>
          </cell>
          <cell r="G3831" t="str">
            <v>N/A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/>
          <cell r="M3831">
            <v>0</v>
          </cell>
          <cell r="N3831" t="str">
            <v>N/A</v>
          </cell>
          <cell r="O3831" t="str">
            <v/>
          </cell>
          <cell r="P3831"/>
          <cell r="Q3831">
            <v>0</v>
          </cell>
        </row>
        <row r="3832">
          <cell r="C3832" t="str">
            <v>Truro</v>
          </cell>
          <cell r="D3832">
            <v>2014</v>
          </cell>
          <cell r="E3832">
            <v>3</v>
          </cell>
          <cell r="F3832">
            <v>3</v>
          </cell>
          <cell r="G3832" t="str">
            <v>Yes</v>
          </cell>
          <cell r="H3832">
            <v>377941.01</v>
          </cell>
          <cell r="I3832">
            <v>1643.08</v>
          </cell>
          <cell r="J3832">
            <v>95.5</v>
          </cell>
          <cell r="K3832">
            <v>376202.43</v>
          </cell>
          <cell r="L3832"/>
          <cell r="M3832">
            <v>376202.43</v>
          </cell>
          <cell r="N3832" t="str">
            <v>FORM SUBMIT</v>
          </cell>
          <cell r="O3832">
            <v>41920</v>
          </cell>
          <cell r="P3832"/>
          <cell r="Q3832">
            <v>376297.93</v>
          </cell>
        </row>
        <row r="3833">
          <cell r="C3833" t="str">
            <v>Tyngsborough</v>
          </cell>
          <cell r="D3833">
            <v>2014</v>
          </cell>
          <cell r="E3833">
            <v>3</v>
          </cell>
          <cell r="F3833">
            <v>3</v>
          </cell>
          <cell r="G3833" t="str">
            <v>Yes</v>
          </cell>
          <cell r="H3833">
            <v>456306.64</v>
          </cell>
          <cell r="I3833">
            <v>9292.93</v>
          </cell>
          <cell r="J3833">
            <v>0</v>
          </cell>
          <cell r="K3833">
            <v>447013.71</v>
          </cell>
          <cell r="L3833"/>
          <cell r="M3833">
            <v>447013.71</v>
          </cell>
          <cell r="N3833" t="str">
            <v>FORM SUBMIT</v>
          </cell>
          <cell r="O3833">
            <v>41920</v>
          </cell>
          <cell r="P3833"/>
          <cell r="Q3833">
            <v>447013.71</v>
          </cell>
        </row>
        <row r="3834">
          <cell r="C3834" t="str">
            <v>Tyringham</v>
          </cell>
          <cell r="D3834">
            <v>2014</v>
          </cell>
          <cell r="E3834">
            <v>0</v>
          </cell>
          <cell r="F3834">
            <v>0</v>
          </cell>
          <cell r="G3834" t="str">
            <v>N/A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  <cell r="L3834"/>
          <cell r="M3834">
            <v>0</v>
          </cell>
          <cell r="N3834" t="str">
            <v>N/A</v>
          </cell>
          <cell r="O3834" t="str">
            <v/>
          </cell>
          <cell r="P3834"/>
          <cell r="Q3834">
            <v>0</v>
          </cell>
        </row>
        <row r="3835">
          <cell r="C3835" t="str">
            <v>Upton</v>
          </cell>
          <cell r="D3835">
            <v>2014</v>
          </cell>
          <cell r="E3835">
            <v>3</v>
          </cell>
          <cell r="F3835">
            <v>3</v>
          </cell>
          <cell r="G3835" t="str">
            <v>Yes</v>
          </cell>
          <cell r="H3835">
            <v>334025.09000000003</v>
          </cell>
          <cell r="I3835">
            <v>2754.96</v>
          </cell>
          <cell r="J3835">
            <v>37.29</v>
          </cell>
          <cell r="K3835">
            <v>331232.84000000003</v>
          </cell>
          <cell r="L3835"/>
          <cell r="M3835">
            <v>331232.84000000003</v>
          </cell>
          <cell r="N3835" t="str">
            <v>FORM SUBMIT</v>
          </cell>
          <cell r="O3835">
            <v>41893</v>
          </cell>
          <cell r="P3835"/>
          <cell r="Q3835">
            <v>331270.13</v>
          </cell>
        </row>
        <row r="3836">
          <cell r="C3836" t="str">
            <v>Uxbridge</v>
          </cell>
          <cell r="D3836">
            <v>2014</v>
          </cell>
          <cell r="E3836">
            <v>0</v>
          </cell>
          <cell r="F3836">
            <v>0</v>
          </cell>
          <cell r="G3836" t="str">
            <v>N/A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  <cell r="L3836"/>
          <cell r="M3836">
            <v>0</v>
          </cell>
          <cell r="N3836" t="str">
            <v>N/A</v>
          </cell>
          <cell r="O3836" t="str">
            <v/>
          </cell>
          <cell r="P3836"/>
          <cell r="Q3836">
            <v>0</v>
          </cell>
        </row>
        <row r="3837">
          <cell r="C3837" t="str">
            <v>Wakefield</v>
          </cell>
          <cell r="D3837">
            <v>2014</v>
          </cell>
          <cell r="E3837">
            <v>0</v>
          </cell>
          <cell r="F3837">
            <v>0</v>
          </cell>
          <cell r="G3837" t="str">
            <v>N/A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  <cell r="L3837"/>
          <cell r="M3837">
            <v>0</v>
          </cell>
          <cell r="N3837" t="str">
            <v>N/A</v>
          </cell>
          <cell r="O3837" t="str">
            <v/>
          </cell>
          <cell r="P3837"/>
          <cell r="Q3837">
            <v>0</v>
          </cell>
        </row>
        <row r="3838">
          <cell r="C3838" t="str">
            <v>Wales</v>
          </cell>
          <cell r="D3838">
            <v>2014</v>
          </cell>
          <cell r="E3838">
            <v>0</v>
          </cell>
          <cell r="F3838">
            <v>0</v>
          </cell>
          <cell r="G3838" t="str">
            <v>N/A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  <cell r="L3838"/>
          <cell r="M3838">
            <v>0</v>
          </cell>
          <cell r="N3838" t="str">
            <v>N/A</v>
          </cell>
          <cell r="O3838" t="str">
            <v/>
          </cell>
          <cell r="P3838"/>
          <cell r="Q3838">
            <v>0</v>
          </cell>
        </row>
        <row r="3839">
          <cell r="C3839" t="str">
            <v>Walpole</v>
          </cell>
          <cell r="D3839">
            <v>2014</v>
          </cell>
          <cell r="E3839">
            <v>0</v>
          </cell>
          <cell r="F3839">
            <v>0</v>
          </cell>
          <cell r="G3839" t="str">
            <v>N/A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/>
          <cell r="M3839">
            <v>0</v>
          </cell>
          <cell r="N3839" t="str">
            <v>N/A</v>
          </cell>
          <cell r="O3839" t="str">
            <v/>
          </cell>
          <cell r="P3839"/>
          <cell r="Q3839">
            <v>0</v>
          </cell>
        </row>
        <row r="3840">
          <cell r="C3840" t="str">
            <v>Waltham</v>
          </cell>
          <cell r="D3840">
            <v>2014</v>
          </cell>
          <cell r="E3840">
            <v>2</v>
          </cell>
          <cell r="F3840">
            <v>2</v>
          </cell>
          <cell r="G3840" t="str">
            <v>Yes</v>
          </cell>
          <cell r="H3840">
            <v>2573446.0499999998</v>
          </cell>
          <cell r="I3840">
            <v>42266.94</v>
          </cell>
          <cell r="J3840">
            <v>48.37</v>
          </cell>
          <cell r="K3840">
            <v>2531130.7399999998</v>
          </cell>
          <cell r="L3840"/>
          <cell r="M3840">
            <v>2531130.7399999998</v>
          </cell>
          <cell r="N3840" t="str">
            <v>FORM SUBMIT</v>
          </cell>
          <cell r="O3840">
            <v>41885</v>
          </cell>
          <cell r="P3840"/>
          <cell r="Q3840">
            <v>2531179.11</v>
          </cell>
        </row>
        <row r="3841">
          <cell r="C3841" t="str">
            <v>Ware</v>
          </cell>
          <cell r="D3841">
            <v>2014</v>
          </cell>
          <cell r="E3841">
            <v>0</v>
          </cell>
          <cell r="F3841">
            <v>0</v>
          </cell>
          <cell r="G3841" t="str">
            <v>N/A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/>
          <cell r="M3841">
            <v>0</v>
          </cell>
          <cell r="N3841" t="str">
            <v>N/A</v>
          </cell>
          <cell r="O3841" t="str">
            <v/>
          </cell>
          <cell r="P3841"/>
          <cell r="Q3841">
            <v>0</v>
          </cell>
        </row>
        <row r="3842">
          <cell r="C3842" t="str">
            <v>Wareham</v>
          </cell>
          <cell r="D3842">
            <v>2014</v>
          </cell>
          <cell r="E3842">
            <v>3</v>
          </cell>
          <cell r="F3842">
            <v>3</v>
          </cell>
          <cell r="G3842" t="str">
            <v>Yes</v>
          </cell>
          <cell r="H3842">
            <v>622041.04</v>
          </cell>
          <cell r="I3842">
            <v>6527.39</v>
          </cell>
          <cell r="J3842">
            <v>157.30000000000001</v>
          </cell>
          <cell r="K3842">
            <v>615356.35</v>
          </cell>
          <cell r="L3842"/>
          <cell r="M3842">
            <v>615356.35</v>
          </cell>
          <cell r="N3842" t="str">
            <v>FORM SUBMIT</v>
          </cell>
          <cell r="O3842">
            <v>41928</v>
          </cell>
          <cell r="P3842"/>
          <cell r="Q3842">
            <v>615513.65</v>
          </cell>
        </row>
        <row r="3843">
          <cell r="C3843" t="str">
            <v>Warren</v>
          </cell>
          <cell r="D3843">
            <v>2014</v>
          </cell>
          <cell r="E3843">
            <v>0</v>
          </cell>
          <cell r="F3843">
            <v>0</v>
          </cell>
          <cell r="G3843" t="str">
            <v>N/A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  <cell r="L3843"/>
          <cell r="M3843">
            <v>0</v>
          </cell>
          <cell r="N3843" t="str">
            <v>N/A</v>
          </cell>
          <cell r="O3843" t="str">
            <v/>
          </cell>
          <cell r="P3843"/>
          <cell r="Q3843">
            <v>0</v>
          </cell>
        </row>
        <row r="3844">
          <cell r="C3844" t="str">
            <v>Warwick</v>
          </cell>
          <cell r="D3844">
            <v>2014</v>
          </cell>
          <cell r="E3844">
            <v>0</v>
          </cell>
          <cell r="F3844">
            <v>0</v>
          </cell>
          <cell r="G3844" t="str">
            <v>N/A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  <cell r="L3844"/>
          <cell r="M3844">
            <v>0</v>
          </cell>
          <cell r="N3844" t="str">
            <v>N/A</v>
          </cell>
          <cell r="O3844" t="str">
            <v/>
          </cell>
          <cell r="P3844"/>
          <cell r="Q3844">
            <v>0</v>
          </cell>
        </row>
        <row r="3845">
          <cell r="C3845" t="str">
            <v>Washington</v>
          </cell>
          <cell r="D3845">
            <v>2014</v>
          </cell>
          <cell r="E3845">
            <v>0</v>
          </cell>
          <cell r="F3845">
            <v>0</v>
          </cell>
          <cell r="G3845" t="str">
            <v>N/A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  <cell r="L3845"/>
          <cell r="M3845">
            <v>0</v>
          </cell>
          <cell r="N3845" t="str">
            <v>N/A</v>
          </cell>
          <cell r="O3845" t="str">
            <v/>
          </cell>
          <cell r="P3845"/>
          <cell r="Q3845">
            <v>0</v>
          </cell>
        </row>
        <row r="3846">
          <cell r="C3846" t="str">
            <v>Watertown</v>
          </cell>
          <cell r="D3846">
            <v>2014</v>
          </cell>
          <cell r="E3846">
            <v>0</v>
          </cell>
          <cell r="F3846">
            <v>0</v>
          </cell>
          <cell r="G3846" t="str">
            <v>N/A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  <cell r="L3846"/>
          <cell r="M3846">
            <v>0</v>
          </cell>
          <cell r="N3846" t="str">
            <v>N/A</v>
          </cell>
          <cell r="O3846" t="str">
            <v/>
          </cell>
          <cell r="P3846"/>
          <cell r="Q3846">
            <v>0</v>
          </cell>
        </row>
        <row r="3847">
          <cell r="C3847" t="str">
            <v>Wayland</v>
          </cell>
          <cell r="D3847">
            <v>2014</v>
          </cell>
          <cell r="E3847">
            <v>1.5</v>
          </cell>
          <cell r="F3847">
            <v>1.5</v>
          </cell>
          <cell r="G3847" t="str">
            <v>Yes</v>
          </cell>
          <cell r="H3847">
            <v>674972.43</v>
          </cell>
          <cell r="I3847">
            <v>5133.47</v>
          </cell>
          <cell r="J3847">
            <v>0</v>
          </cell>
          <cell r="K3847">
            <v>669838.96000000008</v>
          </cell>
          <cell r="L3847"/>
          <cell r="M3847">
            <v>669838.96000000008</v>
          </cell>
          <cell r="N3847" t="str">
            <v>FORM SUBMIT</v>
          </cell>
          <cell r="O3847">
            <v>41927</v>
          </cell>
          <cell r="P3847"/>
          <cell r="Q3847">
            <v>669838.96000000008</v>
          </cell>
        </row>
        <row r="3848">
          <cell r="C3848" t="str">
            <v>Webster</v>
          </cell>
          <cell r="D3848">
            <v>2014</v>
          </cell>
          <cell r="E3848">
            <v>0</v>
          </cell>
          <cell r="F3848">
            <v>0</v>
          </cell>
          <cell r="G3848" t="str">
            <v>N/A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  <cell r="L3848"/>
          <cell r="M3848">
            <v>0</v>
          </cell>
          <cell r="N3848" t="str">
            <v>N/A</v>
          </cell>
          <cell r="O3848" t="str">
            <v/>
          </cell>
          <cell r="P3848"/>
          <cell r="Q3848">
            <v>0</v>
          </cell>
        </row>
        <row r="3849">
          <cell r="C3849" t="str">
            <v>Wellesley</v>
          </cell>
          <cell r="D3849">
            <v>2014</v>
          </cell>
          <cell r="E3849">
            <v>1</v>
          </cell>
          <cell r="F3849">
            <v>1</v>
          </cell>
          <cell r="G3849" t="str">
            <v>Yes</v>
          </cell>
          <cell r="H3849">
            <v>1020117</v>
          </cell>
          <cell r="I3849">
            <v>1694</v>
          </cell>
          <cell r="J3849">
            <v>2184</v>
          </cell>
          <cell r="K3849">
            <v>1016239</v>
          </cell>
          <cell r="L3849"/>
          <cell r="M3849">
            <v>1016239</v>
          </cell>
          <cell r="N3849" t="str">
            <v>FORM SUBMIT</v>
          </cell>
          <cell r="O3849">
            <v>41892</v>
          </cell>
          <cell r="P3849"/>
          <cell r="Q3849">
            <v>1018423</v>
          </cell>
        </row>
        <row r="3850">
          <cell r="C3850" t="str">
            <v>Wellfleet</v>
          </cell>
          <cell r="D3850">
            <v>2014</v>
          </cell>
          <cell r="E3850">
            <v>3</v>
          </cell>
          <cell r="F3850">
            <v>3</v>
          </cell>
          <cell r="G3850" t="str">
            <v>Yes</v>
          </cell>
          <cell r="H3850">
            <v>431313</v>
          </cell>
          <cell r="I3850">
            <v>3127</v>
          </cell>
          <cell r="J3850">
            <v>65</v>
          </cell>
          <cell r="K3850">
            <v>428121</v>
          </cell>
          <cell r="L3850"/>
          <cell r="M3850">
            <v>428121</v>
          </cell>
          <cell r="N3850" t="str">
            <v>FORM SUBMIT</v>
          </cell>
          <cell r="O3850">
            <v>41892</v>
          </cell>
          <cell r="P3850"/>
          <cell r="Q3850">
            <v>428186</v>
          </cell>
        </row>
        <row r="3851">
          <cell r="C3851" t="str">
            <v>Wendell</v>
          </cell>
          <cell r="D3851">
            <v>2014</v>
          </cell>
          <cell r="E3851">
            <v>0</v>
          </cell>
          <cell r="F3851">
            <v>0</v>
          </cell>
          <cell r="G3851" t="str">
            <v>N/A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  <cell r="L3851"/>
          <cell r="M3851">
            <v>0</v>
          </cell>
          <cell r="N3851" t="str">
            <v>N/A</v>
          </cell>
          <cell r="O3851" t="str">
            <v/>
          </cell>
          <cell r="P3851"/>
          <cell r="Q3851">
            <v>0</v>
          </cell>
        </row>
        <row r="3852">
          <cell r="C3852" t="str">
            <v>Wenham</v>
          </cell>
          <cell r="D3852">
            <v>2014</v>
          </cell>
          <cell r="E3852">
            <v>3</v>
          </cell>
          <cell r="F3852">
            <v>3</v>
          </cell>
          <cell r="G3852" t="str">
            <v>Yes</v>
          </cell>
          <cell r="H3852">
            <v>302403.52</v>
          </cell>
          <cell r="I3852">
            <v>6954.26</v>
          </cell>
          <cell r="J3852">
            <v>299.70999999999998</v>
          </cell>
          <cell r="K3852">
            <v>295149.55</v>
          </cell>
          <cell r="L3852"/>
          <cell r="M3852">
            <v>295149.55</v>
          </cell>
          <cell r="N3852" t="str">
            <v>FORM SUBMIT</v>
          </cell>
          <cell r="O3852">
            <v>41926</v>
          </cell>
          <cell r="P3852"/>
          <cell r="Q3852">
            <v>295449.26</v>
          </cell>
        </row>
        <row r="3853">
          <cell r="C3853" t="str">
            <v>West Boylston</v>
          </cell>
          <cell r="D3853">
            <v>2014</v>
          </cell>
          <cell r="E3853">
            <v>2</v>
          </cell>
          <cell r="F3853">
            <v>2</v>
          </cell>
          <cell r="G3853" t="str">
            <v>Yes</v>
          </cell>
          <cell r="H3853">
            <v>174477.35</v>
          </cell>
          <cell r="I3853">
            <v>2449.4299999999998</v>
          </cell>
          <cell r="J3853">
            <v>0</v>
          </cell>
          <cell r="K3853">
            <v>172027.92</v>
          </cell>
          <cell r="L3853"/>
          <cell r="M3853">
            <v>172027.92</v>
          </cell>
          <cell r="N3853" t="str">
            <v>FORM SUBMIT</v>
          </cell>
          <cell r="O3853">
            <v>41878</v>
          </cell>
          <cell r="P3853"/>
          <cell r="Q3853">
            <v>172027.92</v>
          </cell>
        </row>
        <row r="3854">
          <cell r="C3854" t="str">
            <v>West Bridgewater</v>
          </cell>
          <cell r="D3854">
            <v>2014</v>
          </cell>
          <cell r="E3854">
            <v>1</v>
          </cell>
          <cell r="F3854">
            <v>1</v>
          </cell>
          <cell r="G3854" t="str">
            <v>Yes</v>
          </cell>
          <cell r="H3854">
            <v>145792.48000000001</v>
          </cell>
          <cell r="I3854">
            <v>1455.89</v>
          </cell>
          <cell r="J3854">
            <v>68.599999999999994</v>
          </cell>
          <cell r="K3854">
            <v>144267.99</v>
          </cell>
          <cell r="L3854"/>
          <cell r="M3854">
            <v>144267.99</v>
          </cell>
          <cell r="N3854" t="str">
            <v>FORM SUBMIT</v>
          </cell>
          <cell r="O3854">
            <v>41858</v>
          </cell>
          <cell r="P3854"/>
          <cell r="Q3854">
            <v>144336.59</v>
          </cell>
        </row>
        <row r="3855">
          <cell r="C3855" t="str">
            <v>West Brookfield</v>
          </cell>
          <cell r="D3855">
            <v>2014</v>
          </cell>
          <cell r="E3855">
            <v>0</v>
          </cell>
          <cell r="F3855">
            <v>0</v>
          </cell>
          <cell r="G3855" t="str">
            <v>N/A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  <cell r="L3855"/>
          <cell r="M3855">
            <v>0</v>
          </cell>
          <cell r="N3855" t="str">
            <v>N/A</v>
          </cell>
          <cell r="O3855" t="str">
            <v/>
          </cell>
          <cell r="P3855"/>
          <cell r="Q3855">
            <v>0</v>
          </cell>
        </row>
        <row r="3856">
          <cell r="C3856" t="str">
            <v>West Newbury</v>
          </cell>
          <cell r="D3856">
            <v>2014</v>
          </cell>
          <cell r="E3856">
            <v>3</v>
          </cell>
          <cell r="F3856">
            <v>3</v>
          </cell>
          <cell r="G3856" t="str">
            <v>Yes</v>
          </cell>
          <cell r="H3856">
            <v>268135.58</v>
          </cell>
          <cell r="I3856">
            <v>3701.72</v>
          </cell>
          <cell r="J3856">
            <v>51.17</v>
          </cell>
          <cell r="K3856">
            <v>264382.69000000006</v>
          </cell>
          <cell r="L3856"/>
          <cell r="M3856">
            <v>264382.69000000006</v>
          </cell>
          <cell r="N3856" t="str">
            <v>FORM SUBMIT</v>
          </cell>
          <cell r="O3856">
            <v>41894</v>
          </cell>
          <cell r="P3856"/>
          <cell r="Q3856">
            <v>264433.86000000004</v>
          </cell>
        </row>
        <row r="3857">
          <cell r="C3857" t="str">
            <v>West Springfield</v>
          </cell>
          <cell r="D3857">
            <v>2014</v>
          </cell>
          <cell r="E3857">
            <v>1</v>
          </cell>
          <cell r="F3857">
            <v>1</v>
          </cell>
          <cell r="G3857" t="str">
            <v>Yes</v>
          </cell>
          <cell r="H3857">
            <v>376110.36</v>
          </cell>
          <cell r="I3857">
            <v>3493.69</v>
          </cell>
          <cell r="J3857">
            <v>2243.35</v>
          </cell>
          <cell r="K3857">
            <v>370373.32</v>
          </cell>
          <cell r="L3857"/>
          <cell r="M3857">
            <v>370373.32</v>
          </cell>
          <cell r="N3857" t="str">
            <v>FORM SUBMIT</v>
          </cell>
          <cell r="O3857">
            <v>41897</v>
          </cell>
          <cell r="P3857"/>
          <cell r="Q3857">
            <v>372616.67</v>
          </cell>
        </row>
        <row r="3858">
          <cell r="C3858" t="str">
            <v>West Stockbridge</v>
          </cell>
          <cell r="D3858">
            <v>2014</v>
          </cell>
          <cell r="E3858">
            <v>0</v>
          </cell>
          <cell r="F3858">
            <v>0</v>
          </cell>
          <cell r="G3858" t="str">
            <v>N/A</v>
          </cell>
          <cell r="H3858">
            <v>0</v>
          </cell>
          <cell r="I3858">
            <v>0</v>
          </cell>
          <cell r="J3858">
            <v>0</v>
          </cell>
          <cell r="K3858">
            <v>0</v>
          </cell>
          <cell r="L3858"/>
          <cell r="M3858">
            <v>0</v>
          </cell>
          <cell r="N3858" t="str">
            <v>N/A</v>
          </cell>
          <cell r="O3858" t="str">
            <v/>
          </cell>
          <cell r="P3858"/>
          <cell r="Q3858">
            <v>0</v>
          </cell>
        </row>
        <row r="3859">
          <cell r="C3859" t="str">
            <v>West Tisbury</v>
          </cell>
          <cell r="D3859">
            <v>2014</v>
          </cell>
          <cell r="E3859">
            <v>3</v>
          </cell>
          <cell r="F3859">
            <v>3</v>
          </cell>
          <cell r="G3859" t="str">
            <v>Yes</v>
          </cell>
          <cell r="H3859">
            <v>343261.78</v>
          </cell>
          <cell r="I3859">
            <v>758</v>
          </cell>
          <cell r="J3859">
            <v>212.99</v>
          </cell>
          <cell r="K3859">
            <v>342290.79000000004</v>
          </cell>
          <cell r="L3859"/>
          <cell r="M3859">
            <v>342290.79000000004</v>
          </cell>
          <cell r="N3859" t="str">
            <v>FORM SUBMIT</v>
          </cell>
          <cell r="O3859">
            <v>41892</v>
          </cell>
          <cell r="P3859"/>
          <cell r="Q3859">
            <v>342503.78</v>
          </cell>
        </row>
        <row r="3860">
          <cell r="C3860" t="str">
            <v>Westborough</v>
          </cell>
          <cell r="D3860">
            <v>2014</v>
          </cell>
          <cell r="E3860">
            <v>0</v>
          </cell>
          <cell r="F3860">
            <v>0</v>
          </cell>
          <cell r="G3860" t="str">
            <v>N/A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  <cell r="L3860"/>
          <cell r="M3860">
            <v>0</v>
          </cell>
          <cell r="N3860" t="str">
            <v>N/A</v>
          </cell>
          <cell r="O3860" t="str">
            <v/>
          </cell>
          <cell r="P3860"/>
          <cell r="Q3860">
            <v>0</v>
          </cell>
        </row>
        <row r="3861">
          <cell r="C3861" t="str">
            <v>Westfield</v>
          </cell>
          <cell r="D3861">
            <v>2014</v>
          </cell>
          <cell r="E3861">
            <v>1</v>
          </cell>
          <cell r="F3861">
            <v>1</v>
          </cell>
          <cell r="G3861" t="str">
            <v>Yes</v>
          </cell>
          <cell r="H3861">
            <v>393628.23</v>
          </cell>
          <cell r="I3861">
            <v>3292.16</v>
          </cell>
          <cell r="J3861">
            <v>20.79</v>
          </cell>
          <cell r="K3861">
            <v>390315.28</v>
          </cell>
          <cell r="L3861"/>
          <cell r="M3861">
            <v>390315.28</v>
          </cell>
          <cell r="N3861" t="str">
            <v>FORM SUBMIT</v>
          </cell>
          <cell r="O3861">
            <v>41904</v>
          </cell>
          <cell r="P3861"/>
          <cell r="Q3861">
            <v>390336.07</v>
          </cell>
        </row>
        <row r="3862">
          <cell r="C3862" t="str">
            <v>Westford</v>
          </cell>
          <cell r="D3862">
            <v>2014</v>
          </cell>
          <cell r="E3862">
            <v>3</v>
          </cell>
          <cell r="F3862">
            <v>3</v>
          </cell>
          <cell r="G3862" t="str">
            <v>Yes</v>
          </cell>
          <cell r="H3862">
            <v>1499661.86</v>
          </cell>
          <cell r="I3862">
            <v>23045.88</v>
          </cell>
          <cell r="J3862">
            <v>0</v>
          </cell>
          <cell r="K3862">
            <v>1476615.9800000002</v>
          </cell>
          <cell r="L3862"/>
          <cell r="M3862">
            <v>1476615.9800000002</v>
          </cell>
          <cell r="N3862" t="str">
            <v>FORM SUBMIT</v>
          </cell>
          <cell r="O3862">
            <v>41886</v>
          </cell>
          <cell r="P3862"/>
          <cell r="Q3862">
            <v>1476615.9800000002</v>
          </cell>
        </row>
        <row r="3863">
          <cell r="C3863" t="str">
            <v>Westhampton</v>
          </cell>
          <cell r="D3863">
            <v>2014</v>
          </cell>
          <cell r="E3863">
            <v>0</v>
          </cell>
          <cell r="F3863">
            <v>0</v>
          </cell>
          <cell r="G3863" t="str">
            <v>N/A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/>
          <cell r="M3863">
            <v>0</v>
          </cell>
          <cell r="N3863" t="str">
            <v>N/A</v>
          </cell>
          <cell r="O3863" t="str">
            <v/>
          </cell>
          <cell r="P3863"/>
          <cell r="Q3863">
            <v>0</v>
          </cell>
        </row>
        <row r="3864">
          <cell r="C3864" t="str">
            <v>Westminster</v>
          </cell>
          <cell r="D3864">
            <v>2014</v>
          </cell>
          <cell r="E3864">
            <v>0</v>
          </cell>
          <cell r="F3864">
            <v>0</v>
          </cell>
          <cell r="G3864" t="str">
            <v>N/A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  <cell r="L3864"/>
          <cell r="M3864">
            <v>0</v>
          </cell>
          <cell r="N3864" t="str">
            <v>N/A</v>
          </cell>
          <cell r="O3864" t="str">
            <v/>
          </cell>
          <cell r="P3864"/>
          <cell r="Q3864">
            <v>0</v>
          </cell>
        </row>
        <row r="3865">
          <cell r="C3865" t="str">
            <v>Weston</v>
          </cell>
          <cell r="D3865">
            <v>2014</v>
          </cell>
          <cell r="E3865">
            <v>3</v>
          </cell>
          <cell r="F3865">
            <v>3</v>
          </cell>
          <cell r="G3865" t="str">
            <v>Yes</v>
          </cell>
          <cell r="H3865">
            <v>1876658.3</v>
          </cell>
          <cell r="I3865">
            <v>12712.14</v>
          </cell>
          <cell r="J3865">
            <v>945.29</v>
          </cell>
          <cell r="K3865">
            <v>1863000.87</v>
          </cell>
          <cell r="L3865"/>
          <cell r="M3865">
            <v>1863000.87</v>
          </cell>
          <cell r="N3865" t="str">
            <v>FORM SUBMIT</v>
          </cell>
          <cell r="O3865">
            <v>41890</v>
          </cell>
          <cell r="P3865"/>
          <cell r="Q3865">
            <v>1863946.1600000001</v>
          </cell>
        </row>
        <row r="3866">
          <cell r="C3866" t="str">
            <v>Westport</v>
          </cell>
          <cell r="D3866">
            <v>2014</v>
          </cell>
          <cell r="E3866">
            <v>2</v>
          </cell>
          <cell r="F3866">
            <v>2</v>
          </cell>
          <cell r="G3866" t="str">
            <v>Yes</v>
          </cell>
          <cell r="H3866">
            <v>444711.65</v>
          </cell>
          <cell r="I3866">
            <v>3124.4</v>
          </cell>
          <cell r="J3866">
            <v>1102.5999999999999</v>
          </cell>
          <cell r="K3866">
            <v>440484.65</v>
          </cell>
          <cell r="L3866"/>
          <cell r="M3866">
            <v>440484.65</v>
          </cell>
          <cell r="N3866" t="str">
            <v>FORM SUBMIT</v>
          </cell>
          <cell r="O3866">
            <v>41892</v>
          </cell>
          <cell r="P3866"/>
          <cell r="Q3866">
            <v>441587.25</v>
          </cell>
        </row>
        <row r="3867">
          <cell r="C3867" t="str">
            <v>Westwood</v>
          </cell>
          <cell r="D3867">
            <v>2014</v>
          </cell>
          <cell r="E3867">
            <v>0</v>
          </cell>
          <cell r="F3867">
            <v>0</v>
          </cell>
          <cell r="G3867" t="str">
            <v>N/A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  <cell r="L3867"/>
          <cell r="M3867">
            <v>0</v>
          </cell>
          <cell r="N3867" t="str">
            <v>N/A</v>
          </cell>
          <cell r="O3867" t="str">
            <v/>
          </cell>
          <cell r="P3867"/>
          <cell r="Q3867">
            <v>0</v>
          </cell>
        </row>
        <row r="3868">
          <cell r="C3868" t="str">
            <v>Weymouth</v>
          </cell>
          <cell r="D3868">
            <v>2014</v>
          </cell>
          <cell r="E3868">
            <v>1</v>
          </cell>
          <cell r="F3868">
            <v>1</v>
          </cell>
          <cell r="G3868" t="str">
            <v>Yes</v>
          </cell>
          <cell r="H3868">
            <v>598079</v>
          </cell>
          <cell r="I3868">
            <v>5910</v>
          </cell>
          <cell r="J3868">
            <v>1989</v>
          </cell>
          <cell r="K3868">
            <v>590180</v>
          </cell>
          <cell r="L3868"/>
          <cell r="M3868">
            <v>590180</v>
          </cell>
          <cell r="N3868" t="str">
            <v>FORM SUBMIT</v>
          </cell>
          <cell r="O3868">
            <v>41894</v>
          </cell>
          <cell r="P3868"/>
          <cell r="Q3868">
            <v>592169</v>
          </cell>
        </row>
        <row r="3869">
          <cell r="C3869" t="str">
            <v>Whately</v>
          </cell>
          <cell r="D3869">
            <v>2014</v>
          </cell>
          <cell r="E3869">
            <v>3</v>
          </cell>
          <cell r="F3869">
            <v>3</v>
          </cell>
          <cell r="G3869" t="str">
            <v>Yes</v>
          </cell>
          <cell r="H3869">
            <v>72695.210000000006</v>
          </cell>
          <cell r="I3869">
            <v>539.85</v>
          </cell>
          <cell r="J3869">
            <v>0</v>
          </cell>
          <cell r="K3869">
            <v>72155.360000000001</v>
          </cell>
          <cell r="L3869"/>
          <cell r="M3869">
            <v>72155.360000000001</v>
          </cell>
          <cell r="N3869" t="str">
            <v>FORM SUBMIT</v>
          </cell>
          <cell r="O3869">
            <v>41897</v>
          </cell>
          <cell r="P3869"/>
          <cell r="Q3869">
            <v>72155.360000000001</v>
          </cell>
        </row>
        <row r="3870">
          <cell r="C3870" t="str">
            <v>Whitman</v>
          </cell>
          <cell r="D3870">
            <v>2014</v>
          </cell>
          <cell r="E3870">
            <v>0</v>
          </cell>
          <cell r="F3870">
            <v>0</v>
          </cell>
          <cell r="G3870" t="str">
            <v>N/A</v>
          </cell>
          <cell r="H3870">
            <v>0</v>
          </cell>
          <cell r="I3870">
            <v>0</v>
          </cell>
          <cell r="J3870">
            <v>0</v>
          </cell>
          <cell r="K3870">
            <v>0</v>
          </cell>
          <cell r="L3870"/>
          <cell r="M3870">
            <v>0</v>
          </cell>
          <cell r="N3870" t="str">
            <v>N/A</v>
          </cell>
          <cell r="O3870" t="str">
            <v/>
          </cell>
          <cell r="P3870"/>
          <cell r="Q3870">
            <v>0</v>
          </cell>
        </row>
        <row r="3871">
          <cell r="C3871" t="str">
            <v>Wilbraham</v>
          </cell>
          <cell r="D3871">
            <v>2014</v>
          </cell>
          <cell r="E3871">
            <v>1.5</v>
          </cell>
          <cell r="F3871">
            <v>1.5</v>
          </cell>
          <cell r="G3871" t="str">
            <v>Yes</v>
          </cell>
          <cell r="H3871">
            <v>310694.59999999998</v>
          </cell>
          <cell r="I3871">
            <v>2520.59</v>
          </cell>
          <cell r="J3871">
            <v>81.7</v>
          </cell>
          <cell r="K3871">
            <v>308092.30999999994</v>
          </cell>
          <cell r="L3871"/>
          <cell r="M3871">
            <v>308092.30999999994</v>
          </cell>
          <cell r="N3871" t="str">
            <v>FORM SUBMIT</v>
          </cell>
          <cell r="O3871">
            <v>41851</v>
          </cell>
          <cell r="P3871"/>
          <cell r="Q3871">
            <v>308174.00999999995</v>
          </cell>
        </row>
        <row r="3872">
          <cell r="C3872" t="str">
            <v>Williamsburg</v>
          </cell>
          <cell r="D3872">
            <v>2014</v>
          </cell>
          <cell r="E3872">
            <v>0</v>
          </cell>
          <cell r="F3872">
            <v>0</v>
          </cell>
          <cell r="G3872" t="str">
            <v>N/A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  <cell r="L3872"/>
          <cell r="M3872">
            <v>0</v>
          </cell>
          <cell r="N3872" t="str">
            <v>N/A</v>
          </cell>
          <cell r="O3872" t="str">
            <v/>
          </cell>
          <cell r="P3872"/>
          <cell r="Q3872">
            <v>0</v>
          </cell>
        </row>
        <row r="3873">
          <cell r="C3873" t="str">
            <v>Williamstown</v>
          </cell>
          <cell r="D3873">
            <v>2014</v>
          </cell>
          <cell r="E3873">
            <v>2</v>
          </cell>
          <cell r="F3873">
            <v>2</v>
          </cell>
          <cell r="G3873" t="str">
            <v>Yes</v>
          </cell>
          <cell r="H3873">
            <v>209621.24</v>
          </cell>
          <cell r="I3873">
            <v>932.01</v>
          </cell>
          <cell r="J3873">
            <v>206.95</v>
          </cell>
          <cell r="K3873">
            <v>208482.27999999997</v>
          </cell>
          <cell r="L3873"/>
          <cell r="M3873">
            <v>208482.27999999997</v>
          </cell>
          <cell r="N3873" t="str">
            <v>FORM SUBMIT</v>
          </cell>
          <cell r="O3873">
            <v>41939</v>
          </cell>
          <cell r="P3873"/>
          <cell r="Q3873">
            <v>208689.22999999998</v>
          </cell>
        </row>
        <row r="3874">
          <cell r="C3874" t="str">
            <v>Wilmington</v>
          </cell>
          <cell r="D3874">
            <v>2014</v>
          </cell>
          <cell r="E3874">
            <v>0</v>
          </cell>
          <cell r="F3874">
            <v>0</v>
          </cell>
          <cell r="G3874" t="str">
            <v>N/A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  <cell r="L3874"/>
          <cell r="M3874">
            <v>0</v>
          </cell>
          <cell r="N3874" t="str">
            <v>N/A</v>
          </cell>
          <cell r="O3874" t="str">
            <v/>
          </cell>
          <cell r="P3874"/>
          <cell r="Q3874">
            <v>0</v>
          </cell>
        </row>
        <row r="3875">
          <cell r="C3875" t="str">
            <v>Winchendon</v>
          </cell>
          <cell r="D3875">
            <v>2014</v>
          </cell>
          <cell r="E3875">
            <v>0</v>
          </cell>
          <cell r="F3875">
            <v>0</v>
          </cell>
          <cell r="G3875" t="str">
            <v>N/A</v>
          </cell>
          <cell r="H3875">
            <v>0</v>
          </cell>
          <cell r="I3875">
            <v>0</v>
          </cell>
          <cell r="J3875">
            <v>0</v>
          </cell>
          <cell r="K3875">
            <v>0</v>
          </cell>
          <cell r="L3875"/>
          <cell r="M3875">
            <v>0</v>
          </cell>
          <cell r="N3875" t="str">
            <v>N/A</v>
          </cell>
          <cell r="O3875" t="str">
            <v/>
          </cell>
          <cell r="P3875"/>
          <cell r="Q3875">
            <v>0</v>
          </cell>
        </row>
        <row r="3876">
          <cell r="C3876" t="str">
            <v>Winchester</v>
          </cell>
          <cell r="D3876">
            <v>2014</v>
          </cell>
          <cell r="E3876">
            <v>0</v>
          </cell>
          <cell r="F3876">
            <v>0</v>
          </cell>
          <cell r="G3876" t="str">
            <v>N/A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  <cell r="L3876"/>
          <cell r="M3876">
            <v>0</v>
          </cell>
          <cell r="N3876" t="str">
            <v>N/A</v>
          </cell>
          <cell r="O3876" t="str">
            <v/>
          </cell>
          <cell r="P3876"/>
          <cell r="Q3876">
            <v>0</v>
          </cell>
        </row>
        <row r="3877">
          <cell r="C3877" t="str">
            <v>Windsor</v>
          </cell>
          <cell r="D3877">
            <v>2014</v>
          </cell>
          <cell r="E3877">
            <v>0</v>
          </cell>
          <cell r="F3877">
            <v>0</v>
          </cell>
          <cell r="G3877" t="str">
            <v>N/A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  <cell r="L3877"/>
          <cell r="M3877">
            <v>0</v>
          </cell>
          <cell r="N3877" t="str">
            <v>N/A</v>
          </cell>
          <cell r="O3877" t="str">
            <v/>
          </cell>
          <cell r="P3877"/>
          <cell r="Q3877">
            <v>0</v>
          </cell>
        </row>
        <row r="3878">
          <cell r="C3878" t="str">
            <v>Winthrop</v>
          </cell>
          <cell r="D3878">
            <v>2014</v>
          </cell>
          <cell r="E3878">
            <v>0</v>
          </cell>
          <cell r="F3878">
            <v>0</v>
          </cell>
          <cell r="G3878" t="str">
            <v>N/A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  <cell r="L3878"/>
          <cell r="M3878">
            <v>0</v>
          </cell>
          <cell r="N3878" t="str">
            <v>N/A</v>
          </cell>
          <cell r="O3878" t="str">
            <v/>
          </cell>
          <cell r="P3878"/>
          <cell r="Q3878">
            <v>0</v>
          </cell>
        </row>
        <row r="3879">
          <cell r="C3879" t="str">
            <v>Woburn</v>
          </cell>
          <cell r="D3879">
            <v>2014</v>
          </cell>
          <cell r="E3879">
            <v>0</v>
          </cell>
          <cell r="F3879">
            <v>0</v>
          </cell>
          <cell r="G3879" t="str">
            <v>N/A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  <cell r="L3879"/>
          <cell r="M3879">
            <v>0</v>
          </cell>
          <cell r="N3879" t="str">
            <v>N/A</v>
          </cell>
          <cell r="O3879" t="str">
            <v/>
          </cell>
          <cell r="P3879"/>
          <cell r="Q3879">
            <v>0</v>
          </cell>
        </row>
        <row r="3880">
          <cell r="C3880" t="str">
            <v>Worcester</v>
          </cell>
          <cell r="D3880">
            <v>2014</v>
          </cell>
          <cell r="E3880">
            <v>0</v>
          </cell>
          <cell r="F3880">
            <v>0</v>
          </cell>
          <cell r="G3880" t="str">
            <v>N/A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  <cell r="L3880"/>
          <cell r="M3880">
            <v>0</v>
          </cell>
          <cell r="N3880" t="str">
            <v>N/A</v>
          </cell>
          <cell r="O3880" t="str">
            <v/>
          </cell>
          <cell r="P3880"/>
          <cell r="Q3880">
            <v>0</v>
          </cell>
        </row>
        <row r="3881">
          <cell r="C3881" t="str">
            <v>Worthington</v>
          </cell>
          <cell r="D3881">
            <v>2014</v>
          </cell>
          <cell r="E3881">
            <v>0</v>
          </cell>
          <cell r="F3881">
            <v>0</v>
          </cell>
          <cell r="G3881" t="str">
            <v>N/A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  <cell r="L3881"/>
          <cell r="M3881">
            <v>0</v>
          </cell>
          <cell r="N3881" t="str">
            <v>N/A</v>
          </cell>
          <cell r="O3881" t="str">
            <v/>
          </cell>
          <cell r="P3881"/>
          <cell r="Q3881">
            <v>0</v>
          </cell>
        </row>
        <row r="3882">
          <cell r="C3882" t="str">
            <v>Wrentham</v>
          </cell>
          <cell r="D3882">
            <v>2014</v>
          </cell>
          <cell r="E3882">
            <v>0</v>
          </cell>
          <cell r="F3882">
            <v>0</v>
          </cell>
          <cell r="G3882" t="str">
            <v>N/A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  <cell r="L3882"/>
          <cell r="M3882">
            <v>0</v>
          </cell>
          <cell r="N3882" t="str">
            <v>N/A</v>
          </cell>
          <cell r="O3882" t="str">
            <v/>
          </cell>
          <cell r="P3882"/>
          <cell r="Q3882">
            <v>0</v>
          </cell>
        </row>
        <row r="3883">
          <cell r="C3883" t="str">
            <v>Yarmouth</v>
          </cell>
          <cell r="D3883">
            <v>2014</v>
          </cell>
          <cell r="E3883">
            <v>3</v>
          </cell>
          <cell r="F3883">
            <v>3</v>
          </cell>
          <cell r="G3883" t="str">
            <v>Yes</v>
          </cell>
          <cell r="H3883">
            <v>1516861.87</v>
          </cell>
          <cell r="I3883">
            <v>8794.01</v>
          </cell>
          <cell r="J3883">
            <v>1570.73</v>
          </cell>
          <cell r="K3883">
            <v>1506497.1300000001</v>
          </cell>
          <cell r="L3883"/>
          <cell r="M3883">
            <v>1506497.1300000001</v>
          </cell>
          <cell r="N3883" t="str">
            <v>FORM SUBMIT</v>
          </cell>
          <cell r="O3883">
            <v>41904</v>
          </cell>
          <cell r="P3883"/>
          <cell r="Q3883">
            <v>1508067.86</v>
          </cell>
        </row>
        <row r="3886">
          <cell r="C3886" t="str">
            <v>Abington</v>
          </cell>
          <cell r="D3886">
            <v>2015</v>
          </cell>
          <cell r="E3886">
            <v>0</v>
          </cell>
          <cell r="F3886">
            <v>0</v>
          </cell>
          <cell r="G3886" t="str">
            <v>N/A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M3886">
            <v>0</v>
          </cell>
          <cell r="N3886" t="str">
            <v>N/A</v>
          </cell>
          <cell r="O3886" t="str">
            <v/>
          </cell>
          <cell r="P3886"/>
          <cell r="Q3886">
            <v>0</v>
          </cell>
        </row>
        <row r="3887">
          <cell r="C3887" t="str">
            <v>Acton</v>
          </cell>
          <cell r="D3887">
            <v>2015</v>
          </cell>
          <cell r="E3887">
            <v>1.5</v>
          </cell>
          <cell r="F3887">
            <v>1.5</v>
          </cell>
          <cell r="G3887" t="str">
            <v>Yes</v>
          </cell>
          <cell r="H3887">
            <v>882920.74</v>
          </cell>
          <cell r="I3887">
            <v>6631.06</v>
          </cell>
          <cell r="J3887">
            <v>1127.4000000000001</v>
          </cell>
          <cell r="K3887">
            <v>875162.27999999991</v>
          </cell>
          <cell r="M3887">
            <v>875162.27999999991</v>
          </cell>
          <cell r="N3887" t="str">
            <v>FORM SUBMIT</v>
          </cell>
          <cell r="O3887">
            <v>42261</v>
          </cell>
          <cell r="P3887"/>
          <cell r="Q3887">
            <v>876289.67999999993</v>
          </cell>
        </row>
        <row r="3888">
          <cell r="C3888" t="str">
            <v>Acushnet</v>
          </cell>
          <cell r="D3888">
            <v>2015</v>
          </cell>
          <cell r="E3888">
            <v>1.5</v>
          </cell>
          <cell r="F3888">
            <v>1.5</v>
          </cell>
          <cell r="G3888" t="str">
            <v>Yes</v>
          </cell>
          <cell r="H3888">
            <v>128689.47</v>
          </cell>
          <cell r="I3888">
            <v>1169.19</v>
          </cell>
          <cell r="J3888">
            <v>0</v>
          </cell>
          <cell r="K3888">
            <v>127520.28</v>
          </cell>
          <cell r="M3888">
            <v>127520.28</v>
          </cell>
          <cell r="N3888" t="str">
            <v>FORM SUBMIT</v>
          </cell>
          <cell r="O3888">
            <v>42250</v>
          </cell>
          <cell r="P3888"/>
          <cell r="Q3888">
            <v>127520.28</v>
          </cell>
        </row>
        <row r="3889">
          <cell r="C3889" t="str">
            <v>Adams</v>
          </cell>
          <cell r="D3889">
            <v>2015</v>
          </cell>
          <cell r="E3889">
            <v>0</v>
          </cell>
          <cell r="F3889">
            <v>0</v>
          </cell>
          <cell r="G3889" t="str">
            <v>N/A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  <cell r="M3889">
            <v>0</v>
          </cell>
          <cell r="N3889" t="str">
            <v>N/A</v>
          </cell>
          <cell r="O3889" t="str">
            <v/>
          </cell>
          <cell r="P3889"/>
          <cell r="Q3889">
            <v>0</v>
          </cell>
        </row>
        <row r="3890">
          <cell r="C3890" t="str">
            <v>Agawam</v>
          </cell>
          <cell r="D3890">
            <v>2015</v>
          </cell>
          <cell r="E3890">
            <v>1</v>
          </cell>
          <cell r="F3890">
            <v>1</v>
          </cell>
          <cell r="G3890" t="str">
            <v>Yes</v>
          </cell>
          <cell r="H3890">
            <v>455496</v>
          </cell>
          <cell r="I3890">
            <v>2606</v>
          </cell>
          <cell r="J3890">
            <v>632</v>
          </cell>
          <cell r="K3890">
            <v>452258</v>
          </cell>
          <cell r="M3890">
            <v>452258</v>
          </cell>
          <cell r="N3890" t="str">
            <v>FORM SUBMIT</v>
          </cell>
          <cell r="O3890">
            <v>42256</v>
          </cell>
          <cell r="P3890"/>
          <cell r="Q3890">
            <v>452890</v>
          </cell>
        </row>
        <row r="3891">
          <cell r="C3891" t="str">
            <v>Alford</v>
          </cell>
          <cell r="D3891">
            <v>2015</v>
          </cell>
          <cell r="E3891">
            <v>0</v>
          </cell>
          <cell r="F3891">
            <v>0</v>
          </cell>
          <cell r="G3891" t="str">
            <v>N/A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  <cell r="M3891">
            <v>0</v>
          </cell>
          <cell r="N3891" t="str">
            <v>N/A</v>
          </cell>
          <cell r="O3891" t="str">
            <v/>
          </cell>
          <cell r="P3891"/>
          <cell r="Q3891">
            <v>0</v>
          </cell>
        </row>
        <row r="3892">
          <cell r="C3892" t="str">
            <v>Amesbury</v>
          </cell>
          <cell r="D3892">
            <v>2015</v>
          </cell>
          <cell r="E3892">
            <v>0</v>
          </cell>
          <cell r="F3892">
            <v>0</v>
          </cell>
          <cell r="G3892" t="str">
            <v>N/A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M3892">
            <v>0</v>
          </cell>
          <cell r="N3892" t="str">
            <v>N/A</v>
          </cell>
          <cell r="O3892" t="str">
            <v/>
          </cell>
          <cell r="P3892"/>
          <cell r="Q3892">
            <v>0</v>
          </cell>
        </row>
        <row r="3893">
          <cell r="C3893" t="str">
            <v>Amherst</v>
          </cell>
          <cell r="D3893">
            <v>2015</v>
          </cell>
          <cell r="E3893">
            <v>3</v>
          </cell>
          <cell r="F3893">
            <v>3</v>
          </cell>
          <cell r="G3893" t="str">
            <v>Yes</v>
          </cell>
          <cell r="H3893">
            <v>941268</v>
          </cell>
          <cell r="I3893">
            <v>6660</v>
          </cell>
          <cell r="J3893">
            <v>0</v>
          </cell>
          <cell r="K3893">
            <v>934608</v>
          </cell>
          <cell r="M3893">
            <v>934608</v>
          </cell>
          <cell r="N3893" t="str">
            <v>FORM SUBMIT</v>
          </cell>
          <cell r="O3893">
            <v>42226</v>
          </cell>
          <cell r="P3893"/>
          <cell r="Q3893">
            <v>934608</v>
          </cell>
        </row>
        <row r="3894">
          <cell r="C3894" t="str">
            <v>Andover</v>
          </cell>
          <cell r="D3894">
            <v>2015</v>
          </cell>
          <cell r="E3894">
            <v>0</v>
          </cell>
          <cell r="F3894">
            <v>0</v>
          </cell>
          <cell r="G3894" t="str">
            <v>N/A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  <cell r="M3894">
            <v>0</v>
          </cell>
          <cell r="N3894" t="str">
            <v>N/A</v>
          </cell>
          <cell r="O3894" t="str">
            <v/>
          </cell>
          <cell r="P3894"/>
          <cell r="Q3894">
            <v>0</v>
          </cell>
        </row>
        <row r="3895">
          <cell r="C3895" t="str">
            <v>Arlington</v>
          </cell>
          <cell r="D3895">
            <v>2015</v>
          </cell>
          <cell r="E3895">
            <v>0</v>
          </cell>
          <cell r="F3895">
            <v>0</v>
          </cell>
          <cell r="G3895" t="str">
            <v>N/A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  <cell r="M3895">
            <v>0</v>
          </cell>
          <cell r="N3895" t="str">
            <v>N/A</v>
          </cell>
          <cell r="O3895" t="str">
            <v/>
          </cell>
          <cell r="P3895"/>
          <cell r="Q3895">
            <v>0</v>
          </cell>
        </row>
        <row r="3896">
          <cell r="C3896" t="str">
            <v>Ashburnham</v>
          </cell>
          <cell r="D3896">
            <v>2015</v>
          </cell>
          <cell r="E3896">
            <v>0</v>
          </cell>
          <cell r="F3896">
            <v>0</v>
          </cell>
          <cell r="G3896" t="str">
            <v>N/A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  <cell r="M3896">
            <v>0</v>
          </cell>
          <cell r="N3896" t="str">
            <v>N/A</v>
          </cell>
          <cell r="O3896" t="str">
            <v/>
          </cell>
          <cell r="P3896"/>
          <cell r="Q3896">
            <v>0</v>
          </cell>
        </row>
        <row r="3897">
          <cell r="C3897" t="str">
            <v>Ashby</v>
          </cell>
          <cell r="D3897">
            <v>2015</v>
          </cell>
          <cell r="E3897">
            <v>0</v>
          </cell>
          <cell r="F3897">
            <v>0</v>
          </cell>
          <cell r="G3897" t="str">
            <v>N/A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  <cell r="M3897">
            <v>0</v>
          </cell>
          <cell r="N3897" t="str">
            <v>N/A</v>
          </cell>
          <cell r="O3897" t="str">
            <v/>
          </cell>
          <cell r="P3897"/>
          <cell r="Q3897">
            <v>0</v>
          </cell>
        </row>
        <row r="3898">
          <cell r="C3898" t="str">
            <v>Ashfield</v>
          </cell>
          <cell r="D3898">
            <v>2015</v>
          </cell>
          <cell r="E3898">
            <v>0</v>
          </cell>
          <cell r="F3898">
            <v>0</v>
          </cell>
          <cell r="G3898" t="str">
            <v>N/A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  <cell r="M3898">
            <v>0</v>
          </cell>
          <cell r="N3898" t="str">
            <v>N/A</v>
          </cell>
          <cell r="O3898" t="str">
            <v/>
          </cell>
          <cell r="P3898"/>
          <cell r="Q3898">
            <v>0</v>
          </cell>
        </row>
        <row r="3899">
          <cell r="C3899" t="str">
            <v>Ashland</v>
          </cell>
          <cell r="D3899">
            <v>2015</v>
          </cell>
          <cell r="E3899">
            <v>3</v>
          </cell>
          <cell r="F3899">
            <v>3</v>
          </cell>
          <cell r="G3899" t="str">
            <v>Yes</v>
          </cell>
          <cell r="H3899">
            <v>821191.28</v>
          </cell>
          <cell r="I3899">
            <v>17119.55</v>
          </cell>
          <cell r="J3899">
            <v>0</v>
          </cell>
          <cell r="K3899">
            <v>804071.73</v>
          </cell>
          <cell r="M3899">
            <v>804071.73</v>
          </cell>
          <cell r="N3899" t="str">
            <v>FORM SUBMIT</v>
          </cell>
          <cell r="O3899">
            <v>42250</v>
          </cell>
          <cell r="P3899"/>
          <cell r="Q3899">
            <v>804071.73</v>
          </cell>
        </row>
        <row r="3900">
          <cell r="C3900" t="str">
            <v>Athol</v>
          </cell>
          <cell r="D3900">
            <v>2015</v>
          </cell>
          <cell r="E3900">
            <v>0</v>
          </cell>
          <cell r="F3900">
            <v>0</v>
          </cell>
          <cell r="G3900" t="str">
            <v>N/A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  <cell r="M3900">
            <v>0</v>
          </cell>
          <cell r="N3900" t="str">
            <v>N/A</v>
          </cell>
          <cell r="O3900" t="str">
            <v/>
          </cell>
          <cell r="P3900"/>
          <cell r="Q3900">
            <v>0</v>
          </cell>
        </row>
        <row r="3901">
          <cell r="C3901" t="str">
            <v>Attleboro</v>
          </cell>
          <cell r="D3901">
            <v>2015</v>
          </cell>
          <cell r="E3901">
            <v>0</v>
          </cell>
          <cell r="F3901">
            <v>0</v>
          </cell>
          <cell r="G3901" t="str">
            <v>N/A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  <cell r="M3901">
            <v>0</v>
          </cell>
          <cell r="N3901" t="str">
            <v>N/A</v>
          </cell>
          <cell r="O3901" t="str">
            <v/>
          </cell>
          <cell r="P3901"/>
          <cell r="Q3901">
            <v>0</v>
          </cell>
        </row>
        <row r="3902">
          <cell r="C3902" t="str">
            <v>Auburn</v>
          </cell>
          <cell r="D3902">
            <v>2015</v>
          </cell>
          <cell r="E3902">
            <v>0</v>
          </cell>
          <cell r="F3902">
            <v>0</v>
          </cell>
          <cell r="G3902" t="str">
            <v>N/A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  <cell r="M3902">
            <v>0</v>
          </cell>
          <cell r="N3902" t="str">
            <v>N/A</v>
          </cell>
          <cell r="O3902" t="str">
            <v/>
          </cell>
          <cell r="P3902"/>
          <cell r="Q3902">
            <v>0</v>
          </cell>
        </row>
        <row r="3903">
          <cell r="C3903" t="str">
            <v>Avon</v>
          </cell>
          <cell r="D3903">
            <v>2015</v>
          </cell>
          <cell r="E3903">
            <v>0</v>
          </cell>
          <cell r="F3903">
            <v>0</v>
          </cell>
          <cell r="G3903" t="str">
            <v>N/A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  <cell r="M3903">
            <v>0</v>
          </cell>
          <cell r="N3903" t="str">
            <v>N/A</v>
          </cell>
          <cell r="O3903" t="str">
            <v/>
          </cell>
          <cell r="P3903"/>
          <cell r="Q3903">
            <v>0</v>
          </cell>
        </row>
        <row r="3904">
          <cell r="C3904" t="str">
            <v>Ayer</v>
          </cell>
          <cell r="D3904">
            <v>2015</v>
          </cell>
          <cell r="E3904">
            <v>1</v>
          </cell>
          <cell r="F3904">
            <v>1</v>
          </cell>
          <cell r="G3904" t="str">
            <v>Yes</v>
          </cell>
          <cell r="H3904">
            <v>168378.75</v>
          </cell>
          <cell r="I3904">
            <v>4148.25</v>
          </cell>
          <cell r="J3904">
            <v>0</v>
          </cell>
          <cell r="K3904">
            <v>164230.5</v>
          </cell>
          <cell r="M3904">
            <v>164230.5</v>
          </cell>
          <cell r="N3904" t="str">
            <v>FORM SUBMIT</v>
          </cell>
          <cell r="O3904">
            <v>42264</v>
          </cell>
          <cell r="P3904"/>
          <cell r="Q3904">
            <v>164230.5</v>
          </cell>
        </row>
        <row r="3905">
          <cell r="C3905" t="str">
            <v>Barnstable</v>
          </cell>
          <cell r="D3905">
            <v>2015</v>
          </cell>
          <cell r="E3905">
            <v>3</v>
          </cell>
          <cell r="F3905">
            <v>3</v>
          </cell>
          <cell r="G3905" t="str">
            <v>Yes</v>
          </cell>
          <cell r="H3905">
            <v>3147565.92</v>
          </cell>
          <cell r="I3905">
            <v>17443.2</v>
          </cell>
          <cell r="J3905">
            <v>0</v>
          </cell>
          <cell r="K3905">
            <v>3130122.7199999997</v>
          </cell>
          <cell r="M3905">
            <v>3130122.7199999997</v>
          </cell>
          <cell r="N3905" t="str">
            <v>FORM SUBMIT</v>
          </cell>
          <cell r="O3905">
            <v>42256</v>
          </cell>
          <cell r="P3905"/>
          <cell r="Q3905">
            <v>3130122.7199999997</v>
          </cell>
        </row>
        <row r="3906">
          <cell r="C3906" t="str">
            <v>Barre</v>
          </cell>
          <cell r="D3906">
            <v>2015</v>
          </cell>
          <cell r="E3906">
            <v>0</v>
          </cell>
          <cell r="F3906">
            <v>0</v>
          </cell>
          <cell r="G3906" t="str">
            <v>N/A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M3906">
            <v>0</v>
          </cell>
          <cell r="N3906" t="str">
            <v>N/A</v>
          </cell>
          <cell r="O3906" t="str">
            <v/>
          </cell>
          <cell r="P3906"/>
          <cell r="Q3906">
            <v>0</v>
          </cell>
        </row>
        <row r="3907">
          <cell r="C3907" t="str">
            <v>Becket</v>
          </cell>
          <cell r="D3907">
            <v>2015</v>
          </cell>
          <cell r="E3907">
            <v>1.5</v>
          </cell>
          <cell r="F3907">
            <v>1.5</v>
          </cell>
          <cell r="G3907" t="str">
            <v>Yes</v>
          </cell>
          <cell r="H3907">
            <v>41090.080000000002</v>
          </cell>
          <cell r="I3907">
            <v>91.73</v>
          </cell>
          <cell r="J3907">
            <v>0</v>
          </cell>
          <cell r="K3907">
            <v>40998.35</v>
          </cell>
          <cell r="M3907">
            <v>40998.35</v>
          </cell>
          <cell r="N3907" t="str">
            <v>FORM SUBMIT</v>
          </cell>
          <cell r="O3907">
            <v>42264</v>
          </cell>
          <cell r="P3907"/>
          <cell r="Q3907">
            <v>40998.35</v>
          </cell>
        </row>
        <row r="3908">
          <cell r="C3908" t="str">
            <v>Bedford</v>
          </cell>
          <cell r="D3908">
            <v>2015</v>
          </cell>
          <cell r="E3908">
            <v>3</v>
          </cell>
          <cell r="F3908">
            <v>3</v>
          </cell>
          <cell r="G3908" t="str">
            <v>Yes</v>
          </cell>
          <cell r="H3908">
            <v>1442442.07</v>
          </cell>
          <cell r="I3908">
            <v>14291.26</v>
          </cell>
          <cell r="J3908">
            <v>207</v>
          </cell>
          <cell r="K3908">
            <v>1427943.81</v>
          </cell>
          <cell r="M3908">
            <v>1427943.81</v>
          </cell>
          <cell r="N3908" t="str">
            <v>FORM SUBMIT</v>
          </cell>
          <cell r="O3908">
            <v>42261</v>
          </cell>
          <cell r="P3908"/>
          <cell r="Q3908">
            <v>1428150.81</v>
          </cell>
        </row>
        <row r="3909">
          <cell r="C3909" t="str">
            <v>Belchertown</v>
          </cell>
          <cell r="D3909">
            <v>2015</v>
          </cell>
          <cell r="E3909">
            <v>1.5</v>
          </cell>
          <cell r="F3909">
            <v>1.5</v>
          </cell>
          <cell r="G3909" t="str">
            <v>Yes</v>
          </cell>
          <cell r="H3909">
            <v>214969.19</v>
          </cell>
          <cell r="I3909">
            <v>1806.91</v>
          </cell>
          <cell r="J3909">
            <v>0</v>
          </cell>
          <cell r="K3909">
            <v>213162.28</v>
          </cell>
          <cell r="M3909">
            <v>213162.28</v>
          </cell>
          <cell r="N3909" t="str">
            <v>FORM SUBMIT</v>
          </cell>
          <cell r="O3909">
            <v>42258</v>
          </cell>
          <cell r="P3909"/>
          <cell r="Q3909">
            <v>213162.28</v>
          </cell>
        </row>
        <row r="3910">
          <cell r="C3910" t="str">
            <v>Bellingham</v>
          </cell>
          <cell r="D3910">
            <v>2015</v>
          </cell>
          <cell r="E3910">
            <v>0</v>
          </cell>
          <cell r="F3910">
            <v>0</v>
          </cell>
          <cell r="G3910" t="str">
            <v>N/A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  <cell r="M3910">
            <v>0</v>
          </cell>
          <cell r="N3910" t="str">
            <v>N/A</v>
          </cell>
          <cell r="O3910" t="str">
            <v/>
          </cell>
          <cell r="P3910"/>
          <cell r="Q3910">
            <v>0</v>
          </cell>
        </row>
        <row r="3911">
          <cell r="C3911" t="str">
            <v>Belmont</v>
          </cell>
          <cell r="D3911">
            <v>2015</v>
          </cell>
          <cell r="E3911">
            <v>1.5</v>
          </cell>
          <cell r="F3911">
            <v>1.5</v>
          </cell>
          <cell r="G3911" t="str">
            <v>Yes</v>
          </cell>
          <cell r="H3911">
            <v>984830.41</v>
          </cell>
          <cell r="I3911">
            <v>12178.12</v>
          </cell>
          <cell r="J3911">
            <v>202.88</v>
          </cell>
          <cell r="K3911">
            <v>972449.41</v>
          </cell>
          <cell r="M3911">
            <v>972449.41</v>
          </cell>
          <cell r="N3911" t="str">
            <v>FORM SUBMIT</v>
          </cell>
          <cell r="O3911">
            <v>42262</v>
          </cell>
          <cell r="P3911"/>
          <cell r="Q3911">
            <v>972652.29</v>
          </cell>
        </row>
        <row r="3912">
          <cell r="C3912" t="str">
            <v>Berkley</v>
          </cell>
          <cell r="D3912">
            <v>2015</v>
          </cell>
          <cell r="E3912">
            <v>0</v>
          </cell>
          <cell r="F3912">
            <v>0</v>
          </cell>
          <cell r="G3912" t="str">
            <v>N/A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  <cell r="M3912">
            <v>0</v>
          </cell>
          <cell r="N3912" t="str">
            <v>N/A</v>
          </cell>
          <cell r="O3912" t="str">
            <v/>
          </cell>
          <cell r="P3912"/>
          <cell r="Q3912">
            <v>0</v>
          </cell>
        </row>
        <row r="3913">
          <cell r="C3913" t="str">
            <v>Berlin</v>
          </cell>
          <cell r="D3913">
            <v>2015</v>
          </cell>
          <cell r="E3913">
            <v>0</v>
          </cell>
          <cell r="F3913">
            <v>0</v>
          </cell>
          <cell r="G3913" t="str">
            <v>Yes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  <cell r="M3913">
            <v>0</v>
          </cell>
          <cell r="N3913" t="str">
            <v>FORM ENTERED</v>
          </cell>
          <cell r="O3913">
            <v>42297</v>
          </cell>
          <cell r="P3913"/>
          <cell r="Q3913">
            <v>0</v>
          </cell>
        </row>
        <row r="3914">
          <cell r="C3914" t="str">
            <v>Bernardston</v>
          </cell>
          <cell r="D3914">
            <v>2015</v>
          </cell>
          <cell r="E3914">
            <v>0</v>
          </cell>
          <cell r="F3914">
            <v>0</v>
          </cell>
          <cell r="G3914" t="str">
            <v>N/A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  <cell r="M3914">
            <v>0</v>
          </cell>
          <cell r="N3914" t="str">
            <v>N/A</v>
          </cell>
          <cell r="O3914" t="str">
            <v/>
          </cell>
          <cell r="P3914"/>
          <cell r="Q3914">
            <v>0</v>
          </cell>
        </row>
        <row r="3915">
          <cell r="C3915" t="str">
            <v>Beverly</v>
          </cell>
          <cell r="D3915">
            <v>2015</v>
          </cell>
          <cell r="E3915">
            <v>1</v>
          </cell>
          <cell r="F3915">
            <v>1</v>
          </cell>
          <cell r="G3915" t="str">
            <v>Yes</v>
          </cell>
          <cell r="H3915">
            <v>685938.8</v>
          </cell>
          <cell r="I3915">
            <v>13610.96</v>
          </cell>
          <cell r="J3915">
            <v>269.56</v>
          </cell>
          <cell r="K3915">
            <v>672058.28</v>
          </cell>
          <cell r="M3915">
            <v>672058.28</v>
          </cell>
          <cell r="N3915" t="str">
            <v>FORM SUBMIT</v>
          </cell>
          <cell r="O3915">
            <v>42257</v>
          </cell>
          <cell r="P3915"/>
          <cell r="Q3915">
            <v>672327.84000000008</v>
          </cell>
        </row>
        <row r="3916">
          <cell r="C3916" t="str">
            <v>Billerica</v>
          </cell>
          <cell r="D3916">
            <v>2015</v>
          </cell>
          <cell r="E3916">
            <v>0</v>
          </cell>
          <cell r="F3916">
            <v>0</v>
          </cell>
          <cell r="G3916" t="str">
            <v>N/A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  <cell r="M3916">
            <v>0</v>
          </cell>
          <cell r="N3916" t="str">
            <v>N/A</v>
          </cell>
          <cell r="O3916" t="str">
            <v/>
          </cell>
          <cell r="P3916"/>
          <cell r="Q3916">
            <v>0</v>
          </cell>
        </row>
        <row r="3917">
          <cell r="C3917" t="str">
            <v>Blackstone</v>
          </cell>
          <cell r="D3917">
            <v>2015</v>
          </cell>
          <cell r="E3917">
            <v>0</v>
          </cell>
          <cell r="F3917">
            <v>0</v>
          </cell>
          <cell r="G3917" t="str">
            <v>N/A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  <cell r="M3917">
            <v>0</v>
          </cell>
          <cell r="N3917" t="str">
            <v>N/A</v>
          </cell>
          <cell r="O3917" t="str">
            <v/>
          </cell>
          <cell r="P3917"/>
          <cell r="Q3917">
            <v>0</v>
          </cell>
        </row>
        <row r="3918">
          <cell r="C3918" t="str">
            <v>Blandford</v>
          </cell>
          <cell r="D3918">
            <v>2015</v>
          </cell>
          <cell r="E3918">
            <v>0</v>
          </cell>
          <cell r="F3918">
            <v>0</v>
          </cell>
          <cell r="G3918" t="str">
            <v>N/A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  <cell r="M3918">
            <v>0</v>
          </cell>
          <cell r="N3918" t="str">
            <v>N/A</v>
          </cell>
          <cell r="O3918" t="str">
            <v/>
          </cell>
          <cell r="P3918"/>
          <cell r="Q3918">
            <v>0</v>
          </cell>
        </row>
        <row r="3919">
          <cell r="C3919" t="str">
            <v>Bolton</v>
          </cell>
          <cell r="D3919">
            <v>2015</v>
          </cell>
          <cell r="E3919">
            <v>0</v>
          </cell>
          <cell r="F3919">
            <v>0</v>
          </cell>
          <cell r="G3919" t="str">
            <v>N/A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M3919">
            <v>0</v>
          </cell>
          <cell r="N3919" t="str">
            <v>N/A</v>
          </cell>
          <cell r="O3919" t="str">
            <v/>
          </cell>
          <cell r="P3919"/>
          <cell r="Q3919">
            <v>0</v>
          </cell>
        </row>
        <row r="3920">
          <cell r="C3920" t="str">
            <v>Boston</v>
          </cell>
          <cell r="D3920">
            <v>2015</v>
          </cell>
          <cell r="E3920">
            <v>0</v>
          </cell>
          <cell r="F3920">
            <v>0</v>
          </cell>
          <cell r="G3920" t="str">
            <v>N/A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  <cell r="M3920">
            <v>0</v>
          </cell>
          <cell r="N3920" t="str">
            <v>N/A</v>
          </cell>
          <cell r="O3920" t="str">
            <v/>
          </cell>
          <cell r="P3920"/>
          <cell r="Q3920">
            <v>0</v>
          </cell>
        </row>
        <row r="3921">
          <cell r="C3921" t="str">
            <v>Bourne</v>
          </cell>
          <cell r="D3921">
            <v>2015</v>
          </cell>
          <cell r="E3921">
            <v>3</v>
          </cell>
          <cell r="F3921">
            <v>3</v>
          </cell>
          <cell r="G3921" t="str">
            <v>Yes</v>
          </cell>
          <cell r="H3921">
            <v>1201003.75</v>
          </cell>
          <cell r="I3921">
            <v>7845.3</v>
          </cell>
          <cell r="J3921">
            <v>3630.16</v>
          </cell>
          <cell r="K3921">
            <v>1189528.29</v>
          </cell>
          <cell r="M3921">
            <v>1189528.29</v>
          </cell>
          <cell r="N3921" t="str">
            <v>FORM SUBMIT</v>
          </cell>
          <cell r="O3921">
            <v>42248</v>
          </cell>
          <cell r="P3921"/>
          <cell r="Q3921">
            <v>1193158.45</v>
          </cell>
        </row>
        <row r="3922">
          <cell r="C3922" t="str">
            <v>Boxborough</v>
          </cell>
          <cell r="D3922">
            <v>2015</v>
          </cell>
          <cell r="E3922">
            <v>1</v>
          </cell>
          <cell r="F3922">
            <v>1</v>
          </cell>
          <cell r="G3922" t="str">
            <v>Yes</v>
          </cell>
          <cell r="H3922">
            <v>157414.10999999999</v>
          </cell>
          <cell r="I3922">
            <v>1885.7</v>
          </cell>
          <cell r="J3922">
            <v>0</v>
          </cell>
          <cell r="K3922">
            <v>155528.40999999997</v>
          </cell>
          <cell r="M3922">
            <v>155528.40999999997</v>
          </cell>
          <cell r="N3922" t="str">
            <v>FORM SUBMIT</v>
          </cell>
          <cell r="O3922">
            <v>42243</v>
          </cell>
          <cell r="P3922"/>
          <cell r="Q3922">
            <v>155528.40999999997</v>
          </cell>
        </row>
        <row r="3923">
          <cell r="C3923" t="str">
            <v>Boxford</v>
          </cell>
          <cell r="D3923">
            <v>2015</v>
          </cell>
          <cell r="E3923">
            <v>3</v>
          </cell>
          <cell r="F3923">
            <v>3</v>
          </cell>
          <cell r="G3923" t="str">
            <v>Yes</v>
          </cell>
          <cell r="H3923">
            <v>627360.80000000005</v>
          </cell>
          <cell r="I3923">
            <v>7681.17</v>
          </cell>
          <cell r="J3923">
            <v>0</v>
          </cell>
          <cell r="K3923">
            <v>619679.63</v>
          </cell>
          <cell r="M3923">
            <v>619679.63</v>
          </cell>
          <cell r="N3923" t="str">
            <v>FORM SUBMIT</v>
          </cell>
          <cell r="O3923">
            <v>42207</v>
          </cell>
          <cell r="P3923"/>
          <cell r="Q3923">
            <v>619679.63</v>
          </cell>
        </row>
        <row r="3924">
          <cell r="C3924" t="str">
            <v>Boylston</v>
          </cell>
          <cell r="D3924">
            <v>2015</v>
          </cell>
          <cell r="E3924">
            <v>0</v>
          </cell>
          <cell r="F3924">
            <v>0</v>
          </cell>
          <cell r="G3924" t="str">
            <v>N/A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  <cell r="M3924">
            <v>0</v>
          </cell>
          <cell r="N3924" t="str">
            <v>N/A</v>
          </cell>
          <cell r="O3924" t="str">
            <v/>
          </cell>
          <cell r="P3924"/>
          <cell r="Q3924">
            <v>0</v>
          </cell>
        </row>
        <row r="3925">
          <cell r="C3925" t="str">
            <v>Braintree</v>
          </cell>
          <cell r="D3925">
            <v>2015</v>
          </cell>
          <cell r="E3925">
            <v>1</v>
          </cell>
          <cell r="F3925">
            <v>1</v>
          </cell>
          <cell r="G3925" t="str">
            <v>Yes</v>
          </cell>
          <cell r="H3925">
            <v>649479</v>
          </cell>
          <cell r="I3925">
            <v>639</v>
          </cell>
          <cell r="J3925">
            <v>2352</v>
          </cell>
          <cell r="K3925">
            <v>646488</v>
          </cell>
          <cell r="M3925">
            <v>646488</v>
          </cell>
          <cell r="N3925" t="str">
            <v>FORM SUBMIT</v>
          </cell>
          <cell r="O3925">
            <v>42242</v>
          </cell>
          <cell r="P3925"/>
          <cell r="Q3925">
            <v>648840</v>
          </cell>
        </row>
        <row r="3926">
          <cell r="C3926" t="str">
            <v>Brewster</v>
          </cell>
          <cell r="D3926">
            <v>2015</v>
          </cell>
          <cell r="E3926">
            <v>3</v>
          </cell>
          <cell r="F3926">
            <v>3</v>
          </cell>
          <cell r="G3926" t="str">
            <v>Yes</v>
          </cell>
          <cell r="H3926">
            <v>826886.69</v>
          </cell>
          <cell r="I3926">
            <v>3809.88</v>
          </cell>
          <cell r="J3926">
            <v>66.5</v>
          </cell>
          <cell r="K3926">
            <v>823010.30999999994</v>
          </cell>
          <cell r="M3926">
            <v>823010.30999999994</v>
          </cell>
          <cell r="N3926" t="str">
            <v>FORM SUBMIT</v>
          </cell>
          <cell r="O3926">
            <v>42227</v>
          </cell>
          <cell r="P3926"/>
          <cell r="Q3926">
            <v>823076.80999999994</v>
          </cell>
        </row>
        <row r="3927">
          <cell r="C3927" t="str">
            <v>Bridgewater</v>
          </cell>
          <cell r="D3927">
            <v>2015</v>
          </cell>
          <cell r="E3927">
            <v>2</v>
          </cell>
          <cell r="F3927">
            <v>2</v>
          </cell>
          <cell r="G3927" t="str">
            <v>Yes</v>
          </cell>
          <cell r="H3927">
            <v>513500.67</v>
          </cell>
          <cell r="I3927">
            <v>3804.99</v>
          </cell>
          <cell r="J3927">
            <v>39.29</v>
          </cell>
          <cell r="K3927">
            <v>509656.39</v>
          </cell>
          <cell r="M3927">
            <v>509656.39</v>
          </cell>
          <cell r="N3927" t="str">
            <v>FORM SUBMIT</v>
          </cell>
          <cell r="O3927">
            <v>42262</v>
          </cell>
          <cell r="P3927"/>
          <cell r="Q3927">
            <v>509695.68</v>
          </cell>
        </row>
        <row r="3928">
          <cell r="C3928" t="str">
            <v>Brimfield</v>
          </cell>
          <cell r="D3928">
            <v>2015</v>
          </cell>
          <cell r="E3928">
            <v>0</v>
          </cell>
          <cell r="F3928">
            <v>0</v>
          </cell>
          <cell r="G3928" t="str">
            <v>N/A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  <cell r="M3928">
            <v>0</v>
          </cell>
          <cell r="N3928" t="str">
            <v>N/A</v>
          </cell>
          <cell r="O3928" t="str">
            <v/>
          </cell>
          <cell r="P3928"/>
          <cell r="Q3928">
            <v>0</v>
          </cell>
        </row>
        <row r="3929">
          <cell r="C3929" t="str">
            <v>Brockton</v>
          </cell>
          <cell r="D3929">
            <v>2015</v>
          </cell>
          <cell r="E3929">
            <v>0</v>
          </cell>
          <cell r="F3929">
            <v>0</v>
          </cell>
          <cell r="G3929" t="str">
            <v>N/A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  <cell r="M3929">
            <v>0</v>
          </cell>
          <cell r="N3929" t="str">
            <v>N/A</v>
          </cell>
          <cell r="O3929" t="str">
            <v/>
          </cell>
          <cell r="P3929"/>
          <cell r="Q3929">
            <v>0</v>
          </cell>
        </row>
        <row r="3930">
          <cell r="C3930" t="str">
            <v>Brookfield</v>
          </cell>
          <cell r="D3930">
            <v>2015</v>
          </cell>
          <cell r="E3930">
            <v>0</v>
          </cell>
          <cell r="F3930">
            <v>0</v>
          </cell>
          <cell r="G3930" t="str">
            <v>N/A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  <cell r="M3930">
            <v>0</v>
          </cell>
          <cell r="N3930" t="str">
            <v>N/A</v>
          </cell>
          <cell r="O3930" t="str">
            <v/>
          </cell>
          <cell r="P3930"/>
          <cell r="Q3930">
            <v>0</v>
          </cell>
        </row>
        <row r="3931">
          <cell r="C3931" t="str">
            <v>Brookline</v>
          </cell>
          <cell r="D3931">
            <v>2015</v>
          </cell>
          <cell r="E3931">
            <v>0</v>
          </cell>
          <cell r="F3931">
            <v>0</v>
          </cell>
          <cell r="G3931" t="str">
            <v>N/A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  <cell r="M3931">
            <v>0</v>
          </cell>
          <cell r="N3931" t="str">
            <v>N/A</v>
          </cell>
          <cell r="O3931" t="str">
            <v/>
          </cell>
          <cell r="P3931"/>
          <cell r="Q3931">
            <v>0</v>
          </cell>
        </row>
        <row r="3932">
          <cell r="C3932" t="str">
            <v>Buckland</v>
          </cell>
          <cell r="D3932">
            <v>2015</v>
          </cell>
          <cell r="E3932">
            <v>0</v>
          </cell>
          <cell r="F3932">
            <v>0</v>
          </cell>
          <cell r="G3932" t="str">
            <v>N/A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  <cell r="M3932">
            <v>0</v>
          </cell>
          <cell r="N3932" t="str">
            <v>N/A</v>
          </cell>
          <cell r="O3932" t="str">
            <v/>
          </cell>
          <cell r="P3932"/>
          <cell r="Q3932">
            <v>0</v>
          </cell>
        </row>
        <row r="3933">
          <cell r="C3933" t="str">
            <v>Burlington</v>
          </cell>
          <cell r="D3933">
            <v>2015</v>
          </cell>
          <cell r="E3933">
            <v>0</v>
          </cell>
          <cell r="F3933">
            <v>0</v>
          </cell>
          <cell r="G3933" t="str">
            <v>N/A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  <cell r="M3933">
            <v>0</v>
          </cell>
          <cell r="N3933" t="str">
            <v>N/A</v>
          </cell>
          <cell r="O3933" t="str">
            <v/>
          </cell>
          <cell r="P3933"/>
          <cell r="Q3933">
            <v>0</v>
          </cell>
        </row>
        <row r="3934">
          <cell r="C3934" t="str">
            <v>Cambridge</v>
          </cell>
          <cell r="D3934">
            <v>2015</v>
          </cell>
          <cell r="E3934">
            <v>3</v>
          </cell>
          <cell r="F3934">
            <v>3</v>
          </cell>
          <cell r="G3934" t="str">
            <v>Yes</v>
          </cell>
          <cell r="H3934">
            <v>9115167</v>
          </cell>
          <cell r="I3934">
            <v>33693</v>
          </cell>
          <cell r="J3934">
            <v>0</v>
          </cell>
          <cell r="K3934">
            <v>9081474</v>
          </cell>
          <cell r="M3934">
            <v>9081474</v>
          </cell>
          <cell r="N3934" t="str">
            <v>FORM SUBMIT</v>
          </cell>
          <cell r="O3934">
            <v>42256</v>
          </cell>
          <cell r="P3934"/>
          <cell r="Q3934">
            <v>9081474</v>
          </cell>
        </row>
        <row r="3935">
          <cell r="C3935" t="str">
            <v>Canton</v>
          </cell>
          <cell r="D3935">
            <v>2015</v>
          </cell>
          <cell r="E3935">
            <v>1</v>
          </cell>
          <cell r="F3935">
            <v>1</v>
          </cell>
          <cell r="G3935" t="str">
            <v>Yes</v>
          </cell>
          <cell r="H3935">
            <v>500362.87</v>
          </cell>
          <cell r="I3935">
            <v>7044.2</v>
          </cell>
          <cell r="J3935">
            <v>3141.98</v>
          </cell>
          <cell r="K3935">
            <v>490176.69</v>
          </cell>
          <cell r="M3935">
            <v>490176.69</v>
          </cell>
          <cell r="N3935" t="str">
            <v>FORM SUBMIT</v>
          </cell>
          <cell r="O3935">
            <v>42264</v>
          </cell>
          <cell r="P3935"/>
          <cell r="Q3935">
            <v>493318.67</v>
          </cell>
        </row>
        <row r="3936">
          <cell r="C3936" t="str">
            <v>Carlisle</v>
          </cell>
          <cell r="D3936">
            <v>2015</v>
          </cell>
          <cell r="E3936">
            <v>2</v>
          </cell>
          <cell r="F3936">
            <v>2</v>
          </cell>
          <cell r="G3936" t="str">
            <v>Yes</v>
          </cell>
          <cell r="H3936">
            <v>403009</v>
          </cell>
          <cell r="I3936">
            <v>3608.45</v>
          </cell>
          <cell r="J3936">
            <v>0</v>
          </cell>
          <cell r="K3936">
            <v>399400.55</v>
          </cell>
          <cell r="M3936">
            <v>399400.55</v>
          </cell>
          <cell r="N3936" t="str">
            <v>FORM SUBMIT</v>
          </cell>
          <cell r="O3936">
            <v>42230</v>
          </cell>
          <cell r="P3936"/>
          <cell r="Q3936">
            <v>399400.55</v>
          </cell>
        </row>
        <row r="3937">
          <cell r="C3937" t="str">
            <v>Carver</v>
          </cell>
          <cell r="D3937">
            <v>2015</v>
          </cell>
          <cell r="E3937">
            <v>3</v>
          </cell>
          <cell r="F3937">
            <v>3</v>
          </cell>
          <cell r="G3937" t="str">
            <v>Yes</v>
          </cell>
          <cell r="H3937">
            <v>383117.12</v>
          </cell>
          <cell r="I3937">
            <v>6558.73</v>
          </cell>
          <cell r="J3937">
            <v>0</v>
          </cell>
          <cell r="K3937">
            <v>376558.39</v>
          </cell>
          <cell r="M3937">
            <v>376558.39</v>
          </cell>
          <cell r="N3937" t="str">
            <v>FORM SUBMIT</v>
          </cell>
          <cell r="O3937">
            <v>42262</v>
          </cell>
          <cell r="P3937"/>
          <cell r="Q3937">
            <v>376558.39</v>
          </cell>
        </row>
        <row r="3938">
          <cell r="C3938" t="str">
            <v>Charlemont</v>
          </cell>
          <cell r="D3938">
            <v>2015</v>
          </cell>
          <cell r="E3938">
            <v>0</v>
          </cell>
          <cell r="F3938">
            <v>0</v>
          </cell>
          <cell r="G3938" t="str">
            <v>N/A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  <cell r="M3938">
            <v>0</v>
          </cell>
          <cell r="N3938" t="str">
            <v>N/A</v>
          </cell>
          <cell r="O3938" t="str">
            <v/>
          </cell>
          <cell r="P3938"/>
          <cell r="Q3938">
            <v>0</v>
          </cell>
        </row>
        <row r="3939">
          <cell r="C3939" t="str">
            <v>Charlton</v>
          </cell>
          <cell r="D3939">
            <v>2015</v>
          </cell>
          <cell r="E3939">
            <v>0</v>
          </cell>
          <cell r="F3939">
            <v>0</v>
          </cell>
          <cell r="G3939" t="str">
            <v>N/A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  <cell r="M3939">
            <v>0</v>
          </cell>
          <cell r="N3939" t="str">
            <v>N/A</v>
          </cell>
          <cell r="O3939" t="str">
            <v/>
          </cell>
          <cell r="P3939"/>
          <cell r="Q3939">
            <v>0</v>
          </cell>
        </row>
        <row r="3940">
          <cell r="C3940" t="str">
            <v>Chatham</v>
          </cell>
          <cell r="D3940">
            <v>2015</v>
          </cell>
          <cell r="E3940">
            <v>3</v>
          </cell>
          <cell r="F3940">
            <v>3</v>
          </cell>
          <cell r="G3940" t="str">
            <v>Yes</v>
          </cell>
          <cell r="H3940">
            <v>778611.11</v>
          </cell>
          <cell r="I3940">
            <v>4187.7</v>
          </cell>
          <cell r="J3940">
            <v>250.3</v>
          </cell>
          <cell r="K3940">
            <v>774173.11</v>
          </cell>
          <cell r="M3940">
            <v>774173.11</v>
          </cell>
          <cell r="N3940" t="str">
            <v>FORM SUBMIT</v>
          </cell>
          <cell r="O3940">
            <v>42263</v>
          </cell>
          <cell r="P3940"/>
          <cell r="Q3940">
            <v>774423.41</v>
          </cell>
        </row>
        <row r="3941">
          <cell r="C3941" t="str">
            <v>Chelmsford</v>
          </cell>
          <cell r="D3941">
            <v>2015</v>
          </cell>
          <cell r="E3941">
            <v>1.5</v>
          </cell>
          <cell r="F3941">
            <v>1.5</v>
          </cell>
          <cell r="G3941" t="str">
            <v>Yes</v>
          </cell>
          <cell r="H3941">
            <v>920966.96</v>
          </cell>
          <cell r="I3941">
            <v>11635.97</v>
          </cell>
          <cell r="J3941">
            <v>907.07</v>
          </cell>
          <cell r="K3941">
            <v>908423.92</v>
          </cell>
          <cell r="M3941">
            <v>908423.92</v>
          </cell>
          <cell r="N3941" t="str">
            <v>FORM ENTERED</v>
          </cell>
          <cell r="O3941">
            <v>42215</v>
          </cell>
          <cell r="P3941"/>
          <cell r="Q3941">
            <v>909330.99</v>
          </cell>
        </row>
        <row r="3942">
          <cell r="C3942" t="str">
            <v>Chelsea</v>
          </cell>
          <cell r="D3942">
            <v>2015</v>
          </cell>
          <cell r="E3942">
            <v>0</v>
          </cell>
          <cell r="F3942">
            <v>0</v>
          </cell>
          <cell r="G3942" t="str">
            <v>N/A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  <cell r="M3942">
            <v>0</v>
          </cell>
          <cell r="N3942" t="str">
            <v>N/A</v>
          </cell>
          <cell r="O3942" t="str">
            <v/>
          </cell>
          <cell r="P3942"/>
          <cell r="Q3942">
            <v>0</v>
          </cell>
        </row>
        <row r="3943">
          <cell r="C3943" t="str">
            <v>Cheshire</v>
          </cell>
          <cell r="D3943">
            <v>2015</v>
          </cell>
          <cell r="E3943">
            <v>0</v>
          </cell>
          <cell r="F3943">
            <v>0</v>
          </cell>
          <cell r="G3943" t="str">
            <v>N/A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  <cell r="M3943">
            <v>0</v>
          </cell>
          <cell r="N3943" t="str">
            <v>N/A</v>
          </cell>
          <cell r="O3943" t="str">
            <v/>
          </cell>
          <cell r="P3943"/>
          <cell r="Q3943">
            <v>0</v>
          </cell>
        </row>
        <row r="3944">
          <cell r="C3944" t="str">
            <v>Chester</v>
          </cell>
          <cell r="D3944">
            <v>2015</v>
          </cell>
          <cell r="E3944">
            <v>0</v>
          </cell>
          <cell r="F3944">
            <v>0</v>
          </cell>
          <cell r="G3944" t="str">
            <v>N/A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  <cell r="M3944">
            <v>0</v>
          </cell>
          <cell r="N3944" t="str">
            <v>N/A</v>
          </cell>
          <cell r="O3944" t="str">
            <v/>
          </cell>
          <cell r="P3944"/>
          <cell r="Q3944">
            <v>0</v>
          </cell>
        </row>
        <row r="3945">
          <cell r="C3945" t="str">
            <v>Chesterfield</v>
          </cell>
          <cell r="D3945">
            <v>2015</v>
          </cell>
          <cell r="E3945">
            <v>0</v>
          </cell>
          <cell r="F3945">
            <v>0</v>
          </cell>
          <cell r="G3945" t="str">
            <v>N/A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  <cell r="M3945">
            <v>0</v>
          </cell>
          <cell r="N3945" t="str">
            <v>N/A</v>
          </cell>
          <cell r="O3945" t="str">
            <v/>
          </cell>
          <cell r="P3945"/>
          <cell r="Q3945">
            <v>0</v>
          </cell>
        </row>
        <row r="3946">
          <cell r="C3946" t="str">
            <v>Chicopee</v>
          </cell>
          <cell r="D3946">
            <v>2015</v>
          </cell>
          <cell r="E3946">
            <v>0</v>
          </cell>
          <cell r="F3946">
            <v>0</v>
          </cell>
          <cell r="G3946" t="str">
            <v>N/A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  <cell r="M3946">
            <v>0</v>
          </cell>
          <cell r="N3946" t="str">
            <v>N/A</v>
          </cell>
          <cell r="O3946" t="str">
            <v/>
          </cell>
          <cell r="P3946"/>
          <cell r="Q3946">
            <v>0</v>
          </cell>
        </row>
        <row r="3947">
          <cell r="C3947" t="str">
            <v>Chilmark</v>
          </cell>
          <cell r="D3947">
            <v>2015</v>
          </cell>
          <cell r="E3947">
            <v>3</v>
          </cell>
          <cell r="F3947">
            <v>3</v>
          </cell>
          <cell r="G3947" t="str">
            <v>Yes</v>
          </cell>
          <cell r="H3947">
            <v>225828</v>
          </cell>
          <cell r="I3947">
            <v>900.8</v>
          </cell>
          <cell r="J3947">
            <v>0</v>
          </cell>
          <cell r="K3947">
            <v>224927.2</v>
          </cell>
          <cell r="M3947">
            <v>224927.2</v>
          </cell>
          <cell r="N3947" t="str">
            <v>FORM SUBMIT</v>
          </cell>
          <cell r="O3947">
            <v>42256</v>
          </cell>
          <cell r="P3947"/>
          <cell r="Q3947">
            <v>224927.2</v>
          </cell>
        </row>
        <row r="3948">
          <cell r="C3948" t="str">
            <v>Clarksburg</v>
          </cell>
          <cell r="D3948">
            <v>2015</v>
          </cell>
          <cell r="E3948">
            <v>0</v>
          </cell>
          <cell r="F3948">
            <v>0</v>
          </cell>
          <cell r="G3948" t="str">
            <v>N/A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  <cell r="M3948">
            <v>0</v>
          </cell>
          <cell r="N3948" t="str">
            <v>N/A</v>
          </cell>
          <cell r="O3948" t="str">
            <v/>
          </cell>
          <cell r="P3948"/>
          <cell r="Q3948">
            <v>0</v>
          </cell>
        </row>
        <row r="3949">
          <cell r="C3949" t="str">
            <v>Clinton</v>
          </cell>
          <cell r="D3949">
            <v>2015</v>
          </cell>
          <cell r="E3949">
            <v>0</v>
          </cell>
          <cell r="F3949">
            <v>0</v>
          </cell>
          <cell r="G3949" t="str">
            <v>N/A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  <cell r="M3949">
            <v>0</v>
          </cell>
          <cell r="N3949" t="str">
            <v>N/A</v>
          </cell>
          <cell r="O3949" t="str">
            <v/>
          </cell>
          <cell r="P3949"/>
          <cell r="Q3949">
            <v>0</v>
          </cell>
        </row>
        <row r="3950">
          <cell r="C3950" t="str">
            <v>Cohasset</v>
          </cell>
          <cell r="D3950">
            <v>2015</v>
          </cell>
          <cell r="E3950">
            <v>1.5</v>
          </cell>
          <cell r="F3950">
            <v>1.5</v>
          </cell>
          <cell r="G3950" t="str">
            <v>Yes</v>
          </cell>
          <cell r="H3950">
            <v>438289</v>
          </cell>
          <cell r="I3950">
            <v>2860</v>
          </cell>
          <cell r="J3950">
            <v>1086</v>
          </cell>
          <cell r="K3950">
            <v>434343</v>
          </cell>
          <cell r="M3950">
            <v>434343</v>
          </cell>
          <cell r="N3950" t="str">
            <v>FORM SUBMIT</v>
          </cell>
          <cell r="O3950">
            <v>42235</v>
          </cell>
          <cell r="P3950"/>
          <cell r="Q3950">
            <v>435429</v>
          </cell>
        </row>
        <row r="3951">
          <cell r="C3951" t="str">
            <v>Colrain</v>
          </cell>
          <cell r="D3951">
            <v>2015</v>
          </cell>
          <cell r="E3951">
            <v>0</v>
          </cell>
          <cell r="F3951">
            <v>0</v>
          </cell>
          <cell r="G3951" t="str">
            <v>N/A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  <cell r="M3951">
            <v>0</v>
          </cell>
          <cell r="N3951" t="str">
            <v>N/A</v>
          </cell>
          <cell r="O3951" t="str">
            <v/>
          </cell>
          <cell r="P3951"/>
          <cell r="Q3951">
            <v>0</v>
          </cell>
        </row>
        <row r="3952">
          <cell r="C3952" t="str">
            <v>Concord</v>
          </cell>
          <cell r="D3952">
            <v>2015</v>
          </cell>
          <cell r="E3952">
            <v>1.5</v>
          </cell>
          <cell r="F3952">
            <v>1.5</v>
          </cell>
          <cell r="G3952" t="str">
            <v>Yes</v>
          </cell>
          <cell r="H3952">
            <v>1026360.79</v>
          </cell>
          <cell r="I3952">
            <v>4238.68</v>
          </cell>
          <cell r="J3952">
            <v>2170.42</v>
          </cell>
          <cell r="K3952">
            <v>1019951.69</v>
          </cell>
          <cell r="M3952">
            <v>1019951.69</v>
          </cell>
          <cell r="N3952" t="str">
            <v>FORM SUBMIT</v>
          </cell>
          <cell r="O3952">
            <v>42255</v>
          </cell>
          <cell r="P3952"/>
          <cell r="Q3952">
            <v>1022122.11</v>
          </cell>
        </row>
        <row r="3953">
          <cell r="C3953" t="str">
            <v>Conway</v>
          </cell>
          <cell r="D3953">
            <v>2015</v>
          </cell>
          <cell r="E3953">
            <v>3</v>
          </cell>
          <cell r="F3953">
            <v>3</v>
          </cell>
          <cell r="G3953" t="str">
            <v>Yes</v>
          </cell>
          <cell r="H3953">
            <v>73806.289999999994</v>
          </cell>
          <cell r="I3953">
            <v>1644.01</v>
          </cell>
          <cell r="J3953">
            <v>0</v>
          </cell>
          <cell r="K3953">
            <v>72162.28</v>
          </cell>
          <cell r="M3953">
            <v>72162.28</v>
          </cell>
          <cell r="N3953" t="str">
            <v>FORM SUBMIT</v>
          </cell>
          <cell r="O3953">
            <v>42256</v>
          </cell>
          <cell r="P3953"/>
          <cell r="Q3953">
            <v>72162.28</v>
          </cell>
        </row>
        <row r="3954">
          <cell r="C3954" t="str">
            <v>Cummington</v>
          </cell>
          <cell r="D3954">
            <v>2015</v>
          </cell>
          <cell r="E3954">
            <v>0</v>
          </cell>
          <cell r="F3954">
            <v>0</v>
          </cell>
          <cell r="G3954" t="str">
            <v>N/A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  <cell r="M3954">
            <v>0</v>
          </cell>
          <cell r="N3954" t="str">
            <v>N/A</v>
          </cell>
          <cell r="O3954" t="str">
            <v/>
          </cell>
          <cell r="P3954"/>
          <cell r="Q3954">
            <v>0</v>
          </cell>
        </row>
        <row r="3955">
          <cell r="C3955" t="str">
            <v>Dalton</v>
          </cell>
          <cell r="D3955">
            <v>2015</v>
          </cell>
          <cell r="E3955">
            <v>0</v>
          </cell>
          <cell r="F3955">
            <v>0</v>
          </cell>
          <cell r="G3955" t="str">
            <v>N/A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  <cell r="M3955">
            <v>0</v>
          </cell>
          <cell r="N3955" t="str">
            <v>N/A</v>
          </cell>
          <cell r="O3955" t="str">
            <v/>
          </cell>
          <cell r="P3955"/>
          <cell r="Q3955">
            <v>0</v>
          </cell>
        </row>
        <row r="3956">
          <cell r="C3956" t="str">
            <v>Danvers</v>
          </cell>
          <cell r="D3956">
            <v>2015</v>
          </cell>
          <cell r="E3956">
            <v>0</v>
          </cell>
          <cell r="F3956">
            <v>0</v>
          </cell>
          <cell r="G3956" t="str">
            <v>N/A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  <cell r="M3956">
            <v>0</v>
          </cell>
          <cell r="N3956" t="str">
            <v>N/A</v>
          </cell>
          <cell r="O3956" t="str">
            <v/>
          </cell>
          <cell r="P3956"/>
          <cell r="Q3956">
            <v>0</v>
          </cell>
        </row>
        <row r="3957">
          <cell r="C3957" t="str">
            <v>Dartmouth</v>
          </cell>
          <cell r="D3957">
            <v>2015</v>
          </cell>
          <cell r="E3957">
            <v>1.5</v>
          </cell>
          <cell r="F3957">
            <v>1.5</v>
          </cell>
          <cell r="G3957" t="str">
            <v>Yes</v>
          </cell>
          <cell r="H3957">
            <v>592340</v>
          </cell>
          <cell r="I3957">
            <v>3812</v>
          </cell>
          <cell r="J3957">
            <v>339</v>
          </cell>
          <cell r="K3957">
            <v>588189</v>
          </cell>
          <cell r="M3957">
            <v>588189</v>
          </cell>
          <cell r="N3957" t="str">
            <v>FORM SUBMIT</v>
          </cell>
          <cell r="O3957">
            <v>42255</v>
          </cell>
          <cell r="P3957"/>
          <cell r="Q3957">
            <v>588528</v>
          </cell>
        </row>
        <row r="3958">
          <cell r="C3958" t="str">
            <v>Dedham</v>
          </cell>
          <cell r="D3958">
            <v>2015</v>
          </cell>
          <cell r="E3958">
            <v>0</v>
          </cell>
          <cell r="F3958">
            <v>0</v>
          </cell>
          <cell r="G3958" t="str">
            <v>N/A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  <cell r="M3958">
            <v>0</v>
          </cell>
          <cell r="N3958" t="str">
            <v>N/A</v>
          </cell>
          <cell r="O3958" t="str">
            <v/>
          </cell>
          <cell r="P3958"/>
          <cell r="Q3958">
            <v>0</v>
          </cell>
        </row>
        <row r="3959">
          <cell r="C3959" t="str">
            <v>Deerfield</v>
          </cell>
          <cell r="D3959">
            <v>2015</v>
          </cell>
          <cell r="E3959">
            <v>3</v>
          </cell>
          <cell r="F3959">
            <v>3</v>
          </cell>
          <cell r="G3959" t="str">
            <v>Yes</v>
          </cell>
          <cell r="H3959">
            <v>196177.93</v>
          </cell>
          <cell r="I3959">
            <v>1380.11</v>
          </cell>
          <cell r="J3959">
            <v>223.4</v>
          </cell>
          <cell r="K3959">
            <v>194574.42</v>
          </cell>
          <cell r="M3959">
            <v>194574.42</v>
          </cell>
          <cell r="N3959" t="str">
            <v>FORM SUBMIT</v>
          </cell>
          <cell r="O3959">
            <v>42235</v>
          </cell>
          <cell r="P3959"/>
          <cell r="Q3959">
            <v>194797.82</v>
          </cell>
        </row>
        <row r="3960">
          <cell r="C3960" t="str">
            <v>Dennis</v>
          </cell>
          <cell r="D3960">
            <v>2015</v>
          </cell>
          <cell r="E3960">
            <v>3</v>
          </cell>
          <cell r="F3960">
            <v>3</v>
          </cell>
          <cell r="G3960" t="str">
            <v>Yes</v>
          </cell>
          <cell r="H3960">
            <v>1152444.72</v>
          </cell>
          <cell r="I3960">
            <v>5407</v>
          </cell>
          <cell r="J3960">
            <v>0</v>
          </cell>
          <cell r="K3960">
            <v>1147037.72</v>
          </cell>
          <cell r="M3960">
            <v>1147037.72</v>
          </cell>
          <cell r="N3960" t="str">
            <v>FORM SUBMIT</v>
          </cell>
          <cell r="O3960">
            <v>42248</v>
          </cell>
          <cell r="P3960"/>
          <cell r="Q3960">
            <v>1147037.72</v>
          </cell>
        </row>
        <row r="3961">
          <cell r="C3961" t="str">
            <v>Dighton</v>
          </cell>
          <cell r="D3961">
            <v>2015</v>
          </cell>
          <cell r="E3961">
            <v>1</v>
          </cell>
          <cell r="F3961">
            <v>1</v>
          </cell>
          <cell r="G3961" t="str">
            <v>Yes</v>
          </cell>
          <cell r="H3961">
            <v>83296.02</v>
          </cell>
          <cell r="I3961">
            <v>607.96</v>
          </cell>
          <cell r="J3961">
            <v>0</v>
          </cell>
          <cell r="K3961">
            <v>82688.06</v>
          </cell>
          <cell r="M3961">
            <v>82688.06</v>
          </cell>
          <cell r="N3961" t="str">
            <v>FORM SUBMIT</v>
          </cell>
          <cell r="O3961">
            <v>42215</v>
          </cell>
          <cell r="P3961"/>
          <cell r="Q3961">
            <v>82688.06</v>
          </cell>
        </row>
        <row r="3962">
          <cell r="C3962" t="str">
            <v>Douglas</v>
          </cell>
          <cell r="D3962">
            <v>2015</v>
          </cell>
          <cell r="E3962">
            <v>0</v>
          </cell>
          <cell r="F3962">
            <v>0</v>
          </cell>
          <cell r="G3962" t="str">
            <v>N/A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  <cell r="M3962">
            <v>0</v>
          </cell>
          <cell r="N3962" t="str">
            <v>N/A</v>
          </cell>
          <cell r="O3962" t="str">
            <v/>
          </cell>
          <cell r="P3962"/>
          <cell r="Q3962">
            <v>0</v>
          </cell>
        </row>
        <row r="3963">
          <cell r="C3963" t="str">
            <v>Dover</v>
          </cell>
          <cell r="D3963">
            <v>2015</v>
          </cell>
          <cell r="E3963">
            <v>0</v>
          </cell>
          <cell r="F3963">
            <v>0</v>
          </cell>
          <cell r="G3963" t="str">
            <v>N/A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  <cell r="M3963">
            <v>0</v>
          </cell>
          <cell r="N3963" t="str">
            <v>N/A</v>
          </cell>
          <cell r="O3963" t="str">
            <v/>
          </cell>
          <cell r="P3963"/>
          <cell r="Q3963">
            <v>0</v>
          </cell>
        </row>
        <row r="3964">
          <cell r="C3964" t="str">
            <v>Dracut</v>
          </cell>
          <cell r="D3964">
            <v>2015</v>
          </cell>
          <cell r="E3964">
            <v>2</v>
          </cell>
          <cell r="F3964">
            <v>2</v>
          </cell>
          <cell r="G3964" t="str">
            <v>Yes</v>
          </cell>
          <cell r="H3964">
            <v>843362.62</v>
          </cell>
          <cell r="I3964">
            <v>15489.67</v>
          </cell>
          <cell r="J3964">
            <v>299.75</v>
          </cell>
          <cell r="K3964">
            <v>827573.2</v>
          </cell>
          <cell r="M3964">
            <v>827573.2</v>
          </cell>
          <cell r="N3964" t="str">
            <v>FORM SUBMIT</v>
          </cell>
          <cell r="O3964">
            <v>42268</v>
          </cell>
          <cell r="P3964"/>
          <cell r="Q3964">
            <v>827872.95</v>
          </cell>
        </row>
        <row r="3965">
          <cell r="C3965" t="str">
            <v>Dudley</v>
          </cell>
          <cell r="D3965">
            <v>2015</v>
          </cell>
          <cell r="E3965">
            <v>0</v>
          </cell>
          <cell r="F3965">
            <v>0</v>
          </cell>
          <cell r="G3965" t="str">
            <v>Yes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  <cell r="M3965">
            <v>0</v>
          </cell>
          <cell r="N3965" t="str">
            <v>FORM SUBMIT</v>
          </cell>
          <cell r="O3965">
            <v>42255</v>
          </cell>
          <cell r="P3965"/>
          <cell r="Q3965">
            <v>0</v>
          </cell>
        </row>
        <row r="3966">
          <cell r="C3966" t="str">
            <v>Dunstable</v>
          </cell>
          <cell r="D3966">
            <v>2015</v>
          </cell>
          <cell r="E3966">
            <v>3</v>
          </cell>
          <cell r="F3966">
            <v>3</v>
          </cell>
          <cell r="G3966" t="str">
            <v>Yes</v>
          </cell>
          <cell r="H3966">
            <v>226549.96</v>
          </cell>
          <cell r="I3966">
            <v>1522.74</v>
          </cell>
          <cell r="J3966">
            <v>0</v>
          </cell>
          <cell r="K3966">
            <v>225027.22</v>
          </cell>
          <cell r="M3966">
            <v>225027.22</v>
          </cell>
          <cell r="N3966" t="str">
            <v>FORM SUBMIT</v>
          </cell>
          <cell r="O3966">
            <v>42240</v>
          </cell>
          <cell r="P3966"/>
          <cell r="Q3966">
            <v>225027.22</v>
          </cell>
        </row>
        <row r="3967">
          <cell r="C3967" t="str">
            <v>Duxbury</v>
          </cell>
          <cell r="D3967">
            <v>2015</v>
          </cell>
          <cell r="E3967">
            <v>1</v>
          </cell>
          <cell r="F3967">
            <v>1</v>
          </cell>
          <cell r="G3967" t="str">
            <v>Yes</v>
          </cell>
          <cell r="H3967">
            <v>452979.53</v>
          </cell>
          <cell r="I3967">
            <v>3851.68</v>
          </cell>
          <cell r="J3967">
            <v>232</v>
          </cell>
          <cell r="K3967">
            <v>448895.85000000003</v>
          </cell>
          <cell r="M3967">
            <v>448895.85000000003</v>
          </cell>
          <cell r="N3967" t="str">
            <v>FORM SUBMIT</v>
          </cell>
          <cell r="O3967">
            <v>42264</v>
          </cell>
          <cell r="P3967"/>
          <cell r="Q3967">
            <v>449127.85000000003</v>
          </cell>
        </row>
        <row r="3968">
          <cell r="C3968" t="str">
            <v>East Bridgewater</v>
          </cell>
          <cell r="D3968">
            <v>2015</v>
          </cell>
          <cell r="E3968">
            <v>0</v>
          </cell>
          <cell r="F3968">
            <v>0</v>
          </cell>
          <cell r="G3968" t="str">
            <v>N/A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  <cell r="M3968">
            <v>0</v>
          </cell>
          <cell r="N3968" t="str">
            <v>N/A</v>
          </cell>
          <cell r="O3968" t="str">
            <v/>
          </cell>
          <cell r="P3968"/>
          <cell r="Q3968">
            <v>0</v>
          </cell>
        </row>
        <row r="3969">
          <cell r="C3969" t="str">
            <v>East Brookfield</v>
          </cell>
          <cell r="D3969">
            <v>2015</v>
          </cell>
          <cell r="E3969">
            <v>0</v>
          </cell>
          <cell r="F3969">
            <v>0</v>
          </cell>
          <cell r="G3969" t="str">
            <v>N/A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  <cell r="M3969">
            <v>0</v>
          </cell>
          <cell r="N3969" t="str">
            <v>N/A</v>
          </cell>
          <cell r="O3969" t="str">
            <v/>
          </cell>
          <cell r="P3969"/>
          <cell r="Q3969">
            <v>0</v>
          </cell>
        </row>
        <row r="3970">
          <cell r="C3970" t="str">
            <v>East Longmeadow</v>
          </cell>
          <cell r="D3970">
            <v>2015</v>
          </cell>
          <cell r="E3970">
            <v>1</v>
          </cell>
          <cell r="F3970">
            <v>1</v>
          </cell>
          <cell r="G3970" t="str">
            <v>Yes</v>
          </cell>
          <cell r="H3970">
            <v>241667.56</v>
          </cell>
          <cell r="I3970">
            <v>1416.13</v>
          </cell>
          <cell r="J3970">
            <v>0</v>
          </cell>
          <cell r="K3970">
            <v>240251.43</v>
          </cell>
          <cell r="M3970">
            <v>240251.43</v>
          </cell>
          <cell r="N3970" t="str">
            <v>FORM SUBMIT</v>
          </cell>
          <cell r="O3970">
            <v>42249</v>
          </cell>
          <cell r="P3970"/>
          <cell r="Q3970">
            <v>240251.43</v>
          </cell>
        </row>
        <row r="3971">
          <cell r="C3971" t="str">
            <v>Eastham</v>
          </cell>
          <cell r="D3971">
            <v>2015</v>
          </cell>
          <cell r="E3971">
            <v>3</v>
          </cell>
          <cell r="F3971">
            <v>3</v>
          </cell>
          <cell r="G3971" t="str">
            <v>Yes</v>
          </cell>
          <cell r="H3971">
            <v>560605</v>
          </cell>
          <cell r="I3971">
            <v>2680</v>
          </cell>
          <cell r="J3971">
            <v>0</v>
          </cell>
          <cell r="K3971">
            <v>557925</v>
          </cell>
          <cell r="M3971">
            <v>557925</v>
          </cell>
          <cell r="N3971" t="str">
            <v>FORM SUBMIT</v>
          </cell>
          <cell r="O3971">
            <v>42207</v>
          </cell>
          <cell r="P3971"/>
          <cell r="Q3971">
            <v>557925</v>
          </cell>
        </row>
        <row r="3972">
          <cell r="C3972" t="str">
            <v>Easthampton</v>
          </cell>
          <cell r="D3972">
            <v>2015</v>
          </cell>
          <cell r="E3972">
            <v>3</v>
          </cell>
          <cell r="F3972">
            <v>3</v>
          </cell>
          <cell r="G3972" t="str">
            <v>Yes</v>
          </cell>
          <cell r="H3972">
            <v>381773.83</v>
          </cell>
          <cell r="I3972">
            <v>2313.4499999999998</v>
          </cell>
          <cell r="J3972">
            <v>1253.5899999999999</v>
          </cell>
          <cell r="K3972">
            <v>378206.79</v>
          </cell>
          <cell r="M3972">
            <v>378206.79</v>
          </cell>
          <cell r="N3972" t="str">
            <v>FORM SUBMIT</v>
          </cell>
          <cell r="O3972">
            <v>42240</v>
          </cell>
          <cell r="P3972"/>
          <cell r="Q3972">
            <v>379460.38</v>
          </cell>
        </row>
        <row r="3973">
          <cell r="C3973" t="str">
            <v>Easton</v>
          </cell>
          <cell r="D3973">
            <v>2015</v>
          </cell>
          <cell r="E3973">
            <v>3</v>
          </cell>
          <cell r="F3973">
            <v>3</v>
          </cell>
          <cell r="G3973" t="str">
            <v>Yes</v>
          </cell>
          <cell r="H3973">
            <v>1056162.6299999999</v>
          </cell>
          <cell r="I3973">
            <v>14231.09</v>
          </cell>
          <cell r="J3973">
            <v>0</v>
          </cell>
          <cell r="K3973">
            <v>1041931.5399999999</v>
          </cell>
          <cell r="M3973">
            <v>1041931.5399999999</v>
          </cell>
          <cell r="N3973" t="str">
            <v>FORM SUBMIT</v>
          </cell>
          <cell r="O3973">
            <v>42265</v>
          </cell>
          <cell r="P3973"/>
          <cell r="Q3973">
            <v>1041931.5399999999</v>
          </cell>
        </row>
        <row r="3974">
          <cell r="C3974" t="str">
            <v>Edgartown</v>
          </cell>
          <cell r="D3974">
            <v>2015</v>
          </cell>
          <cell r="E3974">
            <v>3</v>
          </cell>
          <cell r="F3974">
            <v>3</v>
          </cell>
          <cell r="G3974" t="str">
            <v>Yes</v>
          </cell>
          <cell r="H3974">
            <v>665855.21</v>
          </cell>
          <cell r="I3974">
            <v>1749.46</v>
          </cell>
          <cell r="J3974">
            <v>55.26</v>
          </cell>
          <cell r="K3974">
            <v>664050.49</v>
          </cell>
          <cell r="M3974">
            <v>664050.49</v>
          </cell>
          <cell r="N3974" t="str">
            <v>FORM SUBMIT</v>
          </cell>
          <cell r="O3974">
            <v>42268</v>
          </cell>
          <cell r="P3974"/>
          <cell r="Q3974">
            <v>664105.75</v>
          </cell>
        </row>
        <row r="3975">
          <cell r="C3975" t="str">
            <v>Egremont</v>
          </cell>
          <cell r="D3975">
            <v>2015</v>
          </cell>
          <cell r="E3975">
            <v>0</v>
          </cell>
          <cell r="F3975">
            <v>0</v>
          </cell>
          <cell r="G3975" t="str">
            <v>N/A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  <cell r="M3975">
            <v>0</v>
          </cell>
          <cell r="N3975" t="str">
            <v>N/A</v>
          </cell>
          <cell r="O3975" t="str">
            <v/>
          </cell>
          <cell r="P3975"/>
          <cell r="Q3975">
            <v>0</v>
          </cell>
        </row>
        <row r="3976">
          <cell r="C3976" t="str">
            <v>Erving</v>
          </cell>
          <cell r="D3976">
            <v>2015</v>
          </cell>
          <cell r="E3976">
            <v>0</v>
          </cell>
          <cell r="F3976">
            <v>0</v>
          </cell>
          <cell r="G3976" t="str">
            <v>N/A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  <cell r="M3976">
            <v>0</v>
          </cell>
          <cell r="N3976" t="str">
            <v>N/A</v>
          </cell>
          <cell r="O3976" t="str">
            <v/>
          </cell>
          <cell r="P3976"/>
          <cell r="Q3976">
            <v>0</v>
          </cell>
        </row>
        <row r="3977">
          <cell r="C3977" t="str">
            <v>Essex</v>
          </cell>
          <cell r="D3977">
            <v>2015</v>
          </cell>
          <cell r="E3977">
            <v>0.5</v>
          </cell>
          <cell r="F3977">
            <v>0.5</v>
          </cell>
          <cell r="G3977" t="str">
            <v>Yes</v>
          </cell>
          <cell r="H3977">
            <v>45689.98</v>
          </cell>
          <cell r="I3977">
            <v>177.82</v>
          </cell>
          <cell r="J3977">
            <v>0</v>
          </cell>
          <cell r="K3977">
            <v>45512.160000000003</v>
          </cell>
          <cell r="M3977">
            <v>45512.160000000003</v>
          </cell>
          <cell r="N3977" t="str">
            <v>FORM SUBMIT</v>
          </cell>
          <cell r="O3977">
            <v>42264</v>
          </cell>
          <cell r="P3977"/>
          <cell r="Q3977">
            <v>45512.160000000003</v>
          </cell>
        </row>
        <row r="3978">
          <cell r="C3978" t="str">
            <v>Everett</v>
          </cell>
          <cell r="D3978">
            <v>2015</v>
          </cell>
          <cell r="E3978">
            <v>0</v>
          </cell>
          <cell r="F3978">
            <v>0</v>
          </cell>
          <cell r="G3978" t="str">
            <v>N/A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  <cell r="M3978">
            <v>0</v>
          </cell>
          <cell r="N3978" t="str">
            <v>N/A</v>
          </cell>
          <cell r="O3978" t="str">
            <v/>
          </cell>
          <cell r="P3978"/>
          <cell r="Q3978">
            <v>0</v>
          </cell>
        </row>
        <row r="3979">
          <cell r="C3979" t="str">
            <v>Fairhaven</v>
          </cell>
          <cell r="D3979">
            <v>2015</v>
          </cell>
          <cell r="E3979">
            <v>2</v>
          </cell>
          <cell r="F3979">
            <v>2</v>
          </cell>
          <cell r="G3979" t="str">
            <v>Yes</v>
          </cell>
          <cell r="H3979">
            <v>341901.09</v>
          </cell>
          <cell r="I3979">
            <v>603.99</v>
          </cell>
          <cell r="J3979">
            <v>2535.06</v>
          </cell>
          <cell r="K3979">
            <v>338762.04000000004</v>
          </cell>
          <cell r="M3979">
            <v>338762.04000000004</v>
          </cell>
          <cell r="N3979" t="str">
            <v>FORM SUBMIT</v>
          </cell>
          <cell r="O3979">
            <v>42264</v>
          </cell>
          <cell r="P3979"/>
          <cell r="Q3979">
            <v>341297.10000000003</v>
          </cell>
        </row>
        <row r="3980">
          <cell r="C3980" t="str">
            <v>Fall River</v>
          </cell>
          <cell r="D3980">
            <v>2015</v>
          </cell>
          <cell r="E3980">
            <v>1.5</v>
          </cell>
          <cell r="F3980">
            <v>1.5</v>
          </cell>
          <cell r="G3980" t="str">
            <v>Yes</v>
          </cell>
          <cell r="H3980">
            <v>843842</v>
          </cell>
          <cell r="I3980">
            <v>9904</v>
          </cell>
          <cell r="J3980">
            <v>74</v>
          </cell>
          <cell r="K3980">
            <v>833864</v>
          </cell>
          <cell r="M3980">
            <v>833864</v>
          </cell>
          <cell r="N3980" t="str">
            <v>FORM SUBMIT</v>
          </cell>
          <cell r="O3980">
            <v>42263</v>
          </cell>
          <cell r="P3980"/>
          <cell r="Q3980">
            <v>833938</v>
          </cell>
        </row>
        <row r="3981">
          <cell r="C3981" t="str">
            <v>Falmouth</v>
          </cell>
          <cell r="D3981">
            <v>2015</v>
          </cell>
          <cell r="E3981">
            <v>3</v>
          </cell>
          <cell r="F3981">
            <v>3</v>
          </cell>
          <cell r="G3981" t="str">
            <v>Yes</v>
          </cell>
          <cell r="H3981">
            <v>2659606</v>
          </cell>
          <cell r="I3981">
            <v>9277</v>
          </cell>
          <cell r="J3981">
            <v>0</v>
          </cell>
          <cell r="K3981">
            <v>2650329</v>
          </cell>
          <cell r="M3981">
            <v>2650329</v>
          </cell>
          <cell r="N3981" t="str">
            <v>FORM SUBMIT</v>
          </cell>
          <cell r="O3981">
            <v>42286</v>
          </cell>
          <cell r="P3981"/>
          <cell r="Q3981">
            <v>2650329</v>
          </cell>
        </row>
        <row r="3982">
          <cell r="C3982" t="str">
            <v>Fitchburg</v>
          </cell>
          <cell r="D3982">
            <v>2015</v>
          </cell>
          <cell r="E3982">
            <v>0</v>
          </cell>
          <cell r="F3982">
            <v>0</v>
          </cell>
          <cell r="G3982" t="str">
            <v>N/A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  <cell r="M3982">
            <v>0</v>
          </cell>
          <cell r="N3982" t="str">
            <v>N/A</v>
          </cell>
          <cell r="O3982" t="str">
            <v/>
          </cell>
          <cell r="P3982"/>
          <cell r="Q3982">
            <v>0</v>
          </cell>
        </row>
        <row r="3983">
          <cell r="C3983" t="str">
            <v>Florida</v>
          </cell>
          <cell r="D3983">
            <v>2015</v>
          </cell>
          <cell r="E3983">
            <v>0</v>
          </cell>
          <cell r="F3983">
            <v>0</v>
          </cell>
          <cell r="G3983" t="str">
            <v>N/A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  <cell r="M3983">
            <v>0</v>
          </cell>
          <cell r="N3983" t="str">
            <v>N/A</v>
          </cell>
          <cell r="O3983" t="str">
            <v/>
          </cell>
          <cell r="P3983"/>
          <cell r="Q3983">
            <v>0</v>
          </cell>
        </row>
        <row r="3984">
          <cell r="C3984" t="str">
            <v>Foxborough</v>
          </cell>
          <cell r="D3984">
            <v>2015</v>
          </cell>
          <cell r="E3984">
            <v>0</v>
          </cell>
          <cell r="F3984">
            <v>0</v>
          </cell>
          <cell r="G3984" t="str">
            <v>N/A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  <cell r="M3984">
            <v>0</v>
          </cell>
          <cell r="N3984" t="str">
            <v>N/A</v>
          </cell>
          <cell r="O3984" t="str">
            <v/>
          </cell>
          <cell r="P3984"/>
          <cell r="Q3984">
            <v>0</v>
          </cell>
        </row>
        <row r="3985">
          <cell r="C3985" t="str">
            <v>Framingham</v>
          </cell>
          <cell r="D3985">
            <v>2015</v>
          </cell>
          <cell r="E3985">
            <v>0</v>
          </cell>
          <cell r="F3985">
            <v>0</v>
          </cell>
          <cell r="G3985" t="str">
            <v>N/A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  <cell r="M3985">
            <v>0</v>
          </cell>
          <cell r="N3985" t="str">
            <v>N/A</v>
          </cell>
          <cell r="O3985" t="str">
            <v/>
          </cell>
          <cell r="P3985"/>
          <cell r="Q3985">
            <v>0</v>
          </cell>
        </row>
        <row r="3986">
          <cell r="C3986" t="str">
            <v>Franklin</v>
          </cell>
          <cell r="D3986">
            <v>2015</v>
          </cell>
          <cell r="E3986">
            <v>0</v>
          </cell>
          <cell r="F3986">
            <v>0</v>
          </cell>
          <cell r="G3986" t="str">
            <v>N/A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  <cell r="M3986">
            <v>0</v>
          </cell>
          <cell r="N3986" t="str">
            <v>N/A</v>
          </cell>
          <cell r="O3986" t="str">
            <v/>
          </cell>
          <cell r="P3986"/>
          <cell r="Q3986">
            <v>0</v>
          </cell>
        </row>
        <row r="3987">
          <cell r="C3987" t="str">
            <v>Freetown</v>
          </cell>
          <cell r="D3987">
            <v>2015</v>
          </cell>
          <cell r="E3987">
            <v>0</v>
          </cell>
          <cell r="F3987">
            <v>0</v>
          </cell>
          <cell r="G3987" t="str">
            <v>N/A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  <cell r="M3987">
            <v>0</v>
          </cell>
          <cell r="N3987" t="str">
            <v>N/A</v>
          </cell>
          <cell r="O3987" t="str">
            <v/>
          </cell>
          <cell r="P3987"/>
          <cell r="Q3987">
            <v>0</v>
          </cell>
        </row>
        <row r="3988">
          <cell r="C3988" t="str">
            <v>Gardner</v>
          </cell>
          <cell r="D3988">
            <v>2015</v>
          </cell>
          <cell r="E3988">
            <v>0</v>
          </cell>
          <cell r="F3988">
            <v>0</v>
          </cell>
          <cell r="G3988" t="str">
            <v>N/A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  <cell r="M3988">
            <v>0</v>
          </cell>
          <cell r="N3988" t="str">
            <v>N/A</v>
          </cell>
          <cell r="O3988" t="str">
            <v/>
          </cell>
          <cell r="P3988"/>
          <cell r="Q3988">
            <v>0</v>
          </cell>
        </row>
        <row r="3989">
          <cell r="C3989" t="str">
            <v>Aquinnah</v>
          </cell>
          <cell r="D3989">
            <v>2015</v>
          </cell>
          <cell r="E3989">
            <v>3</v>
          </cell>
          <cell r="F3989">
            <v>3</v>
          </cell>
          <cell r="G3989" t="str">
            <v>Yes</v>
          </cell>
          <cell r="H3989">
            <v>94572.74</v>
          </cell>
          <cell r="I3989">
            <v>254.06</v>
          </cell>
          <cell r="J3989">
            <v>147.47999999999999</v>
          </cell>
          <cell r="K3989">
            <v>94171.200000000012</v>
          </cell>
          <cell r="M3989">
            <v>94171.200000000012</v>
          </cell>
          <cell r="N3989" t="str">
            <v>FORM SUBMIT</v>
          </cell>
          <cell r="O3989">
            <v>42258</v>
          </cell>
          <cell r="P3989"/>
          <cell r="Q3989">
            <v>94318.680000000008</v>
          </cell>
        </row>
        <row r="3990">
          <cell r="C3990" t="str">
            <v>Georgetown</v>
          </cell>
          <cell r="D3990">
            <v>2015</v>
          </cell>
          <cell r="E3990">
            <v>3</v>
          </cell>
          <cell r="F3990">
            <v>3</v>
          </cell>
          <cell r="G3990" t="str">
            <v>Yes</v>
          </cell>
          <cell r="H3990">
            <v>403338</v>
          </cell>
          <cell r="I3990">
            <v>2221</v>
          </cell>
          <cell r="J3990">
            <v>963</v>
          </cell>
          <cell r="K3990">
            <v>400154</v>
          </cell>
          <cell r="M3990">
            <v>400154</v>
          </cell>
          <cell r="N3990" t="str">
            <v>FORM SUBMIT</v>
          </cell>
          <cell r="O3990">
            <v>42240</v>
          </cell>
          <cell r="P3990"/>
          <cell r="Q3990">
            <v>401117</v>
          </cell>
        </row>
        <row r="3991">
          <cell r="C3991" t="str">
            <v>Gill</v>
          </cell>
          <cell r="D3991">
            <v>2015</v>
          </cell>
          <cell r="E3991">
            <v>0</v>
          </cell>
          <cell r="F3991">
            <v>0</v>
          </cell>
          <cell r="G3991" t="str">
            <v>N/A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  <cell r="M3991">
            <v>0</v>
          </cell>
          <cell r="N3991" t="str">
            <v>N/A</v>
          </cell>
          <cell r="O3991" t="str">
            <v/>
          </cell>
          <cell r="P3991"/>
          <cell r="Q3991">
            <v>0</v>
          </cell>
        </row>
        <row r="3992">
          <cell r="C3992" t="str">
            <v>Gloucester</v>
          </cell>
          <cell r="D3992">
            <v>2015</v>
          </cell>
          <cell r="E3992">
            <v>1</v>
          </cell>
          <cell r="F3992">
            <v>1</v>
          </cell>
          <cell r="G3992" t="str">
            <v>Yes</v>
          </cell>
          <cell r="H3992">
            <v>562417.12</v>
          </cell>
          <cell r="I3992">
            <v>4084.34</v>
          </cell>
          <cell r="J3992">
            <v>6.23</v>
          </cell>
          <cell r="K3992">
            <v>558326.55000000005</v>
          </cell>
          <cell r="M3992">
            <v>558326.55000000005</v>
          </cell>
          <cell r="N3992" t="str">
            <v>FORM SUBMIT</v>
          </cell>
          <cell r="O3992">
            <v>42251</v>
          </cell>
          <cell r="P3992"/>
          <cell r="Q3992">
            <v>558332.78</v>
          </cell>
        </row>
        <row r="3993">
          <cell r="C3993" t="str">
            <v>Goshen</v>
          </cell>
          <cell r="D3993">
            <v>2015</v>
          </cell>
          <cell r="E3993">
            <v>3</v>
          </cell>
          <cell r="F3993">
            <v>3</v>
          </cell>
          <cell r="G3993" t="str">
            <v>Yes</v>
          </cell>
          <cell r="H3993">
            <v>61519.67</v>
          </cell>
          <cell r="I3993">
            <v>796.32</v>
          </cell>
          <cell r="J3993">
            <v>0</v>
          </cell>
          <cell r="K3993">
            <v>60723.35</v>
          </cell>
          <cell r="M3993">
            <v>60723.35</v>
          </cell>
          <cell r="N3993" t="str">
            <v>FORM SUBMIT</v>
          </cell>
          <cell r="O3993">
            <v>42207</v>
          </cell>
          <cell r="P3993"/>
          <cell r="Q3993">
            <v>60723.35</v>
          </cell>
        </row>
        <row r="3994">
          <cell r="C3994" t="str">
            <v>Gosnold</v>
          </cell>
          <cell r="D3994">
            <v>2015</v>
          </cell>
          <cell r="E3994">
            <v>0</v>
          </cell>
          <cell r="F3994">
            <v>0</v>
          </cell>
          <cell r="G3994" t="str">
            <v>N/A</v>
          </cell>
          <cell r="H3994">
            <v>4130.58</v>
          </cell>
          <cell r="I3994">
            <v>0</v>
          </cell>
          <cell r="J3994">
            <v>0</v>
          </cell>
          <cell r="K3994">
            <v>4130.58</v>
          </cell>
          <cell r="M3994">
            <v>4130.58</v>
          </cell>
          <cell r="N3994" t="str">
            <v>N/A</v>
          </cell>
          <cell r="O3994" t="str">
            <v/>
          </cell>
          <cell r="P3994"/>
          <cell r="Q3994">
            <v>4130.58</v>
          </cell>
        </row>
        <row r="3995">
          <cell r="C3995" t="str">
            <v>Grafton</v>
          </cell>
          <cell r="D3995">
            <v>2015</v>
          </cell>
          <cell r="E3995">
            <v>1.5</v>
          </cell>
          <cell r="F3995">
            <v>1.5</v>
          </cell>
          <cell r="G3995" t="str">
            <v>Yes</v>
          </cell>
          <cell r="H3995">
            <v>362622.13</v>
          </cell>
          <cell r="I3995">
            <v>2044.23</v>
          </cell>
          <cell r="J3995">
            <v>18.48</v>
          </cell>
          <cell r="K3995">
            <v>360559.42000000004</v>
          </cell>
          <cell r="M3995">
            <v>360559.42000000004</v>
          </cell>
          <cell r="N3995" t="str">
            <v>FORM SUBMIT</v>
          </cell>
          <cell r="O3995">
            <v>42233</v>
          </cell>
          <cell r="P3995"/>
          <cell r="Q3995">
            <v>360577.9</v>
          </cell>
        </row>
        <row r="3996">
          <cell r="C3996" t="str">
            <v>Granby</v>
          </cell>
          <cell r="D3996">
            <v>2015</v>
          </cell>
          <cell r="E3996">
            <v>0</v>
          </cell>
          <cell r="F3996">
            <v>0</v>
          </cell>
          <cell r="G3996" t="str">
            <v>N/A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  <cell r="M3996">
            <v>0</v>
          </cell>
          <cell r="N3996" t="str">
            <v>N/A</v>
          </cell>
          <cell r="O3996" t="str">
            <v/>
          </cell>
          <cell r="P3996"/>
          <cell r="Q3996">
            <v>0</v>
          </cell>
        </row>
        <row r="3997">
          <cell r="C3997" t="str">
            <v>Granville</v>
          </cell>
          <cell r="D3997">
            <v>2015</v>
          </cell>
          <cell r="E3997">
            <v>1.5</v>
          </cell>
          <cell r="F3997">
            <v>1.5</v>
          </cell>
          <cell r="G3997" t="str">
            <v>Yes</v>
          </cell>
          <cell r="H3997">
            <v>18809.37</v>
          </cell>
          <cell r="I3997">
            <v>193.84</v>
          </cell>
          <cell r="J3997">
            <v>0</v>
          </cell>
          <cell r="K3997">
            <v>18615.53</v>
          </cell>
          <cell r="M3997">
            <v>18615.53</v>
          </cell>
          <cell r="N3997" t="str">
            <v>FORM SUBMIT</v>
          </cell>
          <cell r="O3997">
            <v>42257</v>
          </cell>
          <cell r="P3997"/>
          <cell r="Q3997">
            <v>18615.53</v>
          </cell>
        </row>
        <row r="3998">
          <cell r="C3998" t="str">
            <v>Great Barrington</v>
          </cell>
          <cell r="D3998">
            <v>2015</v>
          </cell>
          <cell r="E3998">
            <v>3</v>
          </cell>
          <cell r="F3998">
            <v>3</v>
          </cell>
          <cell r="G3998" t="str">
            <v>Yes</v>
          </cell>
          <cell r="H3998">
            <v>419803.79</v>
          </cell>
          <cell r="I3998">
            <v>6462.57</v>
          </cell>
          <cell r="J3998">
            <v>54.99</v>
          </cell>
          <cell r="K3998">
            <v>413286.23</v>
          </cell>
          <cell r="M3998">
            <v>413286.23</v>
          </cell>
          <cell r="N3998" t="str">
            <v>FORM SUBMIT</v>
          </cell>
          <cell r="O3998">
            <v>42208</v>
          </cell>
          <cell r="P3998"/>
          <cell r="Q3998">
            <v>413341.22</v>
          </cell>
        </row>
        <row r="3999">
          <cell r="C3999" t="str">
            <v>Greenfield</v>
          </cell>
          <cell r="D3999">
            <v>2015</v>
          </cell>
          <cell r="E3999">
            <v>0</v>
          </cell>
          <cell r="F3999">
            <v>0</v>
          </cell>
          <cell r="G3999" t="str">
            <v>N/A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  <cell r="M3999">
            <v>0</v>
          </cell>
          <cell r="N3999" t="str">
            <v>N/A</v>
          </cell>
          <cell r="O3999" t="str">
            <v/>
          </cell>
          <cell r="P3999"/>
          <cell r="Q3999">
            <v>0</v>
          </cell>
        </row>
        <row r="4000">
          <cell r="C4000" t="str">
            <v>Groton</v>
          </cell>
          <cell r="D4000">
            <v>2015</v>
          </cell>
          <cell r="E4000">
            <v>3</v>
          </cell>
          <cell r="F4000">
            <v>3</v>
          </cell>
          <cell r="G4000" t="str">
            <v>Yes</v>
          </cell>
          <cell r="H4000">
            <v>614833.28</v>
          </cell>
          <cell r="I4000">
            <v>916.16</v>
          </cell>
          <cell r="J4000">
            <v>28.62</v>
          </cell>
          <cell r="K4000">
            <v>613888.5</v>
          </cell>
          <cell r="M4000">
            <v>613888.5</v>
          </cell>
          <cell r="N4000" t="str">
            <v>FORM SUBMIT</v>
          </cell>
          <cell r="O4000">
            <v>42249</v>
          </cell>
          <cell r="P4000"/>
          <cell r="Q4000">
            <v>613917.12</v>
          </cell>
        </row>
        <row r="4001">
          <cell r="C4001" t="str">
            <v>Groveland</v>
          </cell>
          <cell r="D4001">
            <v>2015</v>
          </cell>
          <cell r="E4001">
            <v>3</v>
          </cell>
          <cell r="F4001">
            <v>3</v>
          </cell>
          <cell r="G4001" t="str">
            <v>Yes</v>
          </cell>
          <cell r="H4001">
            <v>260525.18</v>
          </cell>
          <cell r="I4001">
            <v>2176.0300000000002</v>
          </cell>
          <cell r="J4001">
            <v>0</v>
          </cell>
          <cell r="K4001">
            <v>258349.15</v>
          </cell>
          <cell r="M4001">
            <v>258349.15</v>
          </cell>
          <cell r="N4001" t="str">
            <v>FORM SUBMIT</v>
          </cell>
          <cell r="O4001">
            <v>42261</v>
          </cell>
          <cell r="P4001"/>
          <cell r="Q4001">
            <v>258349.15</v>
          </cell>
        </row>
        <row r="4002">
          <cell r="C4002" t="str">
            <v>Hadley</v>
          </cell>
          <cell r="D4002">
            <v>2015</v>
          </cell>
          <cell r="E4002">
            <v>3</v>
          </cell>
          <cell r="F4002">
            <v>3</v>
          </cell>
          <cell r="G4002" t="str">
            <v>Yes</v>
          </cell>
          <cell r="H4002">
            <v>229845.93</v>
          </cell>
          <cell r="I4002">
            <v>814.77</v>
          </cell>
          <cell r="J4002">
            <v>865.66</v>
          </cell>
          <cell r="K4002">
            <v>228165.5</v>
          </cell>
          <cell r="M4002">
            <v>228165.5</v>
          </cell>
          <cell r="N4002" t="str">
            <v>FORM SUBMIT</v>
          </cell>
          <cell r="O4002">
            <v>42228</v>
          </cell>
          <cell r="P4002"/>
          <cell r="Q4002">
            <v>229031.16</v>
          </cell>
        </row>
        <row r="4003">
          <cell r="C4003" t="str">
            <v>Halifax</v>
          </cell>
          <cell r="D4003">
            <v>2015</v>
          </cell>
          <cell r="E4003">
            <v>0</v>
          </cell>
          <cell r="F4003">
            <v>0</v>
          </cell>
          <cell r="G4003" t="str">
            <v>N/A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  <cell r="M4003">
            <v>0</v>
          </cell>
          <cell r="N4003" t="str">
            <v>N/A</v>
          </cell>
          <cell r="O4003" t="str">
            <v/>
          </cell>
          <cell r="P4003"/>
          <cell r="Q4003">
            <v>0</v>
          </cell>
        </row>
        <row r="4004">
          <cell r="C4004" t="str">
            <v>Hamilton</v>
          </cell>
          <cell r="D4004">
            <v>2015</v>
          </cell>
          <cell r="E4004">
            <v>2</v>
          </cell>
          <cell r="F4004">
            <v>2</v>
          </cell>
          <cell r="G4004" t="str">
            <v>Yes</v>
          </cell>
          <cell r="H4004">
            <v>373940.66</v>
          </cell>
          <cell r="I4004">
            <v>8899.7199999999993</v>
          </cell>
          <cell r="J4004">
            <v>0</v>
          </cell>
          <cell r="K4004">
            <v>365040.94</v>
          </cell>
          <cell r="M4004">
            <v>365040.94</v>
          </cell>
          <cell r="N4004" t="str">
            <v>FORM SUBMIT</v>
          </cell>
          <cell r="O4004">
            <v>42258</v>
          </cell>
          <cell r="P4004"/>
          <cell r="Q4004">
            <v>365040.94</v>
          </cell>
        </row>
        <row r="4005">
          <cell r="C4005" t="str">
            <v>Hampden</v>
          </cell>
          <cell r="D4005">
            <v>2015</v>
          </cell>
          <cell r="E4005">
            <v>1</v>
          </cell>
          <cell r="F4005">
            <v>1</v>
          </cell>
          <cell r="G4005" t="str">
            <v>Yes</v>
          </cell>
          <cell r="H4005">
            <v>61796.37</v>
          </cell>
          <cell r="I4005">
            <v>419.59</v>
          </cell>
          <cell r="J4005">
            <v>45</v>
          </cell>
          <cell r="K4005">
            <v>61331.780000000006</v>
          </cell>
          <cell r="M4005">
            <v>61331.780000000006</v>
          </cell>
          <cell r="N4005" t="str">
            <v>FORM SUBMIT</v>
          </cell>
          <cell r="O4005">
            <v>42261</v>
          </cell>
          <cell r="P4005"/>
          <cell r="Q4005">
            <v>61376.780000000006</v>
          </cell>
        </row>
        <row r="4006">
          <cell r="C4006" t="str">
            <v>Hancock</v>
          </cell>
          <cell r="D4006">
            <v>2015</v>
          </cell>
          <cell r="E4006">
            <v>0</v>
          </cell>
          <cell r="F4006">
            <v>0</v>
          </cell>
          <cell r="G4006" t="str">
            <v>N/A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  <cell r="M4006">
            <v>0</v>
          </cell>
          <cell r="N4006" t="str">
            <v>N/A</v>
          </cell>
          <cell r="O4006" t="str">
            <v/>
          </cell>
          <cell r="P4006"/>
          <cell r="Q4006">
            <v>0</v>
          </cell>
        </row>
        <row r="4007">
          <cell r="C4007" t="str">
            <v>Hanover</v>
          </cell>
          <cell r="D4007">
            <v>2015</v>
          </cell>
          <cell r="E4007">
            <v>3</v>
          </cell>
          <cell r="F4007">
            <v>3</v>
          </cell>
          <cell r="G4007" t="str">
            <v>Yes</v>
          </cell>
          <cell r="H4007">
            <v>909954.78</v>
          </cell>
          <cell r="I4007">
            <v>22110.7</v>
          </cell>
          <cell r="J4007">
            <v>3601.17</v>
          </cell>
          <cell r="K4007">
            <v>884242.91</v>
          </cell>
          <cell r="M4007">
            <v>884242.91</v>
          </cell>
          <cell r="N4007" t="str">
            <v>FORM SUBMIT</v>
          </cell>
          <cell r="O4007">
            <v>42243</v>
          </cell>
          <cell r="P4007"/>
          <cell r="Q4007">
            <v>887844.08000000007</v>
          </cell>
        </row>
        <row r="4008">
          <cell r="C4008" t="str">
            <v>Hanson</v>
          </cell>
          <cell r="D4008">
            <v>2015</v>
          </cell>
          <cell r="E4008">
            <v>1.5</v>
          </cell>
          <cell r="F4008">
            <v>1.5</v>
          </cell>
          <cell r="G4008" t="str">
            <v>Yes</v>
          </cell>
          <cell r="H4008">
            <v>173648.35</v>
          </cell>
          <cell r="I4008">
            <v>2856.83</v>
          </cell>
          <cell r="J4008">
            <v>0</v>
          </cell>
          <cell r="K4008">
            <v>170791.52000000002</v>
          </cell>
          <cell r="M4008">
            <v>170791.52000000002</v>
          </cell>
          <cell r="N4008" t="str">
            <v>FORM SUBMIT</v>
          </cell>
          <cell r="O4008">
            <v>42227</v>
          </cell>
          <cell r="P4008"/>
          <cell r="Q4008">
            <v>170791.52000000002</v>
          </cell>
        </row>
        <row r="4009">
          <cell r="C4009" t="str">
            <v>Hardwick</v>
          </cell>
          <cell r="D4009">
            <v>2015</v>
          </cell>
          <cell r="E4009">
            <v>0</v>
          </cell>
          <cell r="F4009">
            <v>0</v>
          </cell>
          <cell r="G4009" t="str">
            <v>N/A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  <cell r="M4009">
            <v>0</v>
          </cell>
          <cell r="N4009" t="str">
            <v>N/A</v>
          </cell>
          <cell r="O4009" t="str">
            <v/>
          </cell>
          <cell r="P4009"/>
          <cell r="Q4009">
            <v>0</v>
          </cell>
        </row>
        <row r="4010">
          <cell r="C4010" t="str">
            <v>Harvard</v>
          </cell>
          <cell r="D4010">
            <v>2015</v>
          </cell>
          <cell r="E4010">
            <v>1.1000000000000001</v>
          </cell>
          <cell r="F4010">
            <v>1.1000000000000001</v>
          </cell>
          <cell r="G4010" t="str">
            <v>Yes</v>
          </cell>
          <cell r="H4010">
            <v>205087.89</v>
          </cell>
          <cell r="I4010">
            <v>365.11</v>
          </cell>
          <cell r="J4010">
            <v>0</v>
          </cell>
          <cell r="K4010">
            <v>204722.78000000003</v>
          </cell>
          <cell r="M4010">
            <v>204722.78000000003</v>
          </cell>
          <cell r="N4010" t="str">
            <v>FORM SUBMIT</v>
          </cell>
          <cell r="O4010">
            <v>42310</v>
          </cell>
          <cell r="P4010"/>
          <cell r="Q4010">
            <v>204722.78000000003</v>
          </cell>
        </row>
        <row r="4011">
          <cell r="C4011" t="str">
            <v>Harwich</v>
          </cell>
          <cell r="D4011">
            <v>2015</v>
          </cell>
          <cell r="E4011">
            <v>3</v>
          </cell>
          <cell r="F4011">
            <v>3</v>
          </cell>
          <cell r="G4011" t="str">
            <v>Yes</v>
          </cell>
          <cell r="H4011">
            <v>1245341.42</v>
          </cell>
          <cell r="I4011">
            <v>7357.52</v>
          </cell>
          <cell r="J4011">
            <v>0.68</v>
          </cell>
          <cell r="K4011">
            <v>1237983.22</v>
          </cell>
          <cell r="M4011">
            <v>1237983.22</v>
          </cell>
          <cell r="N4011" t="str">
            <v>FORM SUBMIT</v>
          </cell>
          <cell r="O4011">
            <v>42261</v>
          </cell>
          <cell r="P4011"/>
          <cell r="Q4011">
            <v>1237983.8999999999</v>
          </cell>
        </row>
        <row r="4012">
          <cell r="C4012" t="str">
            <v>Hatfield</v>
          </cell>
          <cell r="D4012">
            <v>2015</v>
          </cell>
          <cell r="E4012">
            <v>3</v>
          </cell>
          <cell r="F4012">
            <v>3</v>
          </cell>
          <cell r="G4012" t="str">
            <v>Yes</v>
          </cell>
          <cell r="H4012">
            <v>138950</v>
          </cell>
          <cell r="I4012">
            <v>2291.71</v>
          </cell>
          <cell r="J4012">
            <v>0</v>
          </cell>
          <cell r="K4012">
            <v>136658.29</v>
          </cell>
          <cell r="M4012">
            <v>136658.29</v>
          </cell>
          <cell r="N4012" t="str">
            <v>FORM SUBMIT</v>
          </cell>
          <cell r="O4012">
            <v>42286</v>
          </cell>
          <cell r="P4012"/>
          <cell r="Q4012">
            <v>136658.29</v>
          </cell>
        </row>
        <row r="4013">
          <cell r="C4013" t="str">
            <v>Haverhill</v>
          </cell>
          <cell r="D4013">
            <v>2015</v>
          </cell>
          <cell r="E4013">
            <v>0</v>
          </cell>
          <cell r="F4013">
            <v>0</v>
          </cell>
          <cell r="G4013" t="str">
            <v>N/A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  <cell r="M4013">
            <v>0</v>
          </cell>
          <cell r="N4013" t="str">
            <v>N/A</v>
          </cell>
          <cell r="O4013" t="str">
            <v/>
          </cell>
          <cell r="P4013"/>
          <cell r="Q4013">
            <v>0</v>
          </cell>
        </row>
        <row r="4014">
          <cell r="C4014" t="str">
            <v>Hawley</v>
          </cell>
          <cell r="D4014">
            <v>2015</v>
          </cell>
          <cell r="E4014">
            <v>0</v>
          </cell>
          <cell r="F4014">
            <v>0</v>
          </cell>
          <cell r="G4014" t="str">
            <v>N/A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  <cell r="M4014">
            <v>0</v>
          </cell>
          <cell r="N4014" t="str">
            <v>N/A</v>
          </cell>
          <cell r="O4014" t="str">
            <v/>
          </cell>
          <cell r="P4014"/>
          <cell r="Q4014">
            <v>0</v>
          </cell>
        </row>
        <row r="4015">
          <cell r="C4015" t="str">
            <v>Heath</v>
          </cell>
          <cell r="D4015">
            <v>2015</v>
          </cell>
          <cell r="E4015">
            <v>0</v>
          </cell>
          <cell r="F4015">
            <v>0</v>
          </cell>
          <cell r="G4015" t="str">
            <v>N/A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  <cell r="M4015">
            <v>0</v>
          </cell>
          <cell r="N4015" t="str">
            <v>N/A</v>
          </cell>
          <cell r="O4015" t="str">
            <v/>
          </cell>
          <cell r="P4015"/>
          <cell r="Q4015">
            <v>0</v>
          </cell>
        </row>
        <row r="4016">
          <cell r="C4016" t="str">
            <v>Hingham</v>
          </cell>
          <cell r="D4016">
            <v>2015</v>
          </cell>
          <cell r="E4016">
            <v>1.5</v>
          </cell>
          <cell r="F4016">
            <v>1.5</v>
          </cell>
          <cell r="G4016" t="str">
            <v>Yes</v>
          </cell>
          <cell r="H4016">
            <v>951245.49</v>
          </cell>
          <cell r="I4016">
            <v>15562.47</v>
          </cell>
          <cell r="J4016">
            <v>4.54</v>
          </cell>
          <cell r="K4016">
            <v>935678.48</v>
          </cell>
          <cell r="M4016">
            <v>935678.48</v>
          </cell>
          <cell r="N4016" t="str">
            <v>FORM SUBMIT</v>
          </cell>
          <cell r="O4016">
            <v>42243</v>
          </cell>
          <cell r="P4016"/>
          <cell r="Q4016">
            <v>935683.02</v>
          </cell>
        </row>
        <row r="4017">
          <cell r="C4017" t="str">
            <v>Hinsdale</v>
          </cell>
          <cell r="D4017">
            <v>2015</v>
          </cell>
          <cell r="E4017">
            <v>0</v>
          </cell>
          <cell r="F4017">
            <v>0</v>
          </cell>
          <cell r="G4017" t="str">
            <v>N/A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  <cell r="M4017">
            <v>0</v>
          </cell>
          <cell r="N4017" t="str">
            <v>N/A</v>
          </cell>
          <cell r="O4017" t="str">
            <v/>
          </cell>
          <cell r="P4017"/>
          <cell r="Q4017">
            <v>0</v>
          </cell>
        </row>
        <row r="4018">
          <cell r="C4018" t="str">
            <v>Holbrook</v>
          </cell>
          <cell r="D4018">
            <v>2015</v>
          </cell>
          <cell r="E4018">
            <v>0</v>
          </cell>
          <cell r="F4018">
            <v>0</v>
          </cell>
          <cell r="G4018" t="str">
            <v>N/A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  <cell r="M4018">
            <v>0</v>
          </cell>
          <cell r="N4018" t="str">
            <v>N/A</v>
          </cell>
          <cell r="O4018" t="str">
            <v/>
          </cell>
          <cell r="P4018"/>
          <cell r="Q4018">
            <v>0</v>
          </cell>
        </row>
        <row r="4019">
          <cell r="C4019" t="str">
            <v>Holden</v>
          </cell>
          <cell r="D4019">
            <v>2015</v>
          </cell>
          <cell r="E4019">
            <v>0</v>
          </cell>
          <cell r="F4019">
            <v>0</v>
          </cell>
          <cell r="G4019" t="str">
            <v>N/A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  <cell r="M4019">
            <v>0</v>
          </cell>
          <cell r="N4019" t="str">
            <v>N/A</v>
          </cell>
          <cell r="O4019" t="str">
            <v/>
          </cell>
          <cell r="P4019"/>
          <cell r="Q4019">
            <v>0</v>
          </cell>
        </row>
        <row r="4020">
          <cell r="C4020" t="str">
            <v>Holland</v>
          </cell>
          <cell r="D4020">
            <v>2015</v>
          </cell>
          <cell r="E4020">
            <v>0</v>
          </cell>
          <cell r="F4020">
            <v>0</v>
          </cell>
          <cell r="G4020" t="str">
            <v>N/A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  <cell r="M4020">
            <v>0</v>
          </cell>
          <cell r="N4020" t="str">
            <v>N/A</v>
          </cell>
          <cell r="O4020" t="str">
            <v/>
          </cell>
          <cell r="P4020"/>
          <cell r="Q4020">
            <v>0</v>
          </cell>
        </row>
        <row r="4021">
          <cell r="C4021" t="str">
            <v>Holliston</v>
          </cell>
          <cell r="D4021">
            <v>2015</v>
          </cell>
          <cell r="E4021">
            <v>1.5</v>
          </cell>
          <cell r="F4021">
            <v>1.5</v>
          </cell>
          <cell r="G4021" t="str">
            <v>Yes</v>
          </cell>
          <cell r="H4021">
            <v>451107</v>
          </cell>
          <cell r="I4021">
            <v>3674</v>
          </cell>
          <cell r="J4021">
            <v>0</v>
          </cell>
          <cell r="K4021">
            <v>447433</v>
          </cell>
          <cell r="M4021">
            <v>447433</v>
          </cell>
          <cell r="N4021" t="str">
            <v>FORM SUBMIT</v>
          </cell>
          <cell r="O4021">
            <v>42263</v>
          </cell>
          <cell r="P4021"/>
          <cell r="Q4021">
            <v>447433</v>
          </cell>
        </row>
        <row r="4022">
          <cell r="C4022" t="str">
            <v>Holyoke</v>
          </cell>
          <cell r="D4022">
            <v>2015</v>
          </cell>
          <cell r="E4022">
            <v>0</v>
          </cell>
          <cell r="F4022">
            <v>0</v>
          </cell>
          <cell r="G4022" t="str">
            <v>N/A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  <cell r="M4022">
            <v>0</v>
          </cell>
          <cell r="N4022" t="str">
            <v>N/A</v>
          </cell>
          <cell r="O4022" t="str">
            <v/>
          </cell>
          <cell r="P4022"/>
          <cell r="Q4022">
            <v>0</v>
          </cell>
        </row>
        <row r="4023">
          <cell r="C4023" t="str">
            <v>Hopedale</v>
          </cell>
          <cell r="D4023">
            <v>2015</v>
          </cell>
          <cell r="E4023">
            <v>0</v>
          </cell>
          <cell r="F4023">
            <v>0</v>
          </cell>
          <cell r="G4023" t="str">
            <v>N/A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  <cell r="M4023">
            <v>0</v>
          </cell>
          <cell r="N4023" t="str">
            <v>N/A</v>
          </cell>
          <cell r="O4023" t="str">
            <v/>
          </cell>
          <cell r="P4023"/>
          <cell r="Q4023">
            <v>0</v>
          </cell>
        </row>
        <row r="4024">
          <cell r="C4024" t="str">
            <v>Hopkinton</v>
          </cell>
          <cell r="D4024">
            <v>2015</v>
          </cell>
          <cell r="E4024">
            <v>2</v>
          </cell>
          <cell r="F4024">
            <v>2</v>
          </cell>
          <cell r="G4024" t="str">
            <v>Yes</v>
          </cell>
          <cell r="H4024">
            <v>847978.86</v>
          </cell>
          <cell r="I4024">
            <v>12942.47</v>
          </cell>
          <cell r="J4024">
            <v>0</v>
          </cell>
          <cell r="K4024">
            <v>835036.39</v>
          </cell>
          <cell r="M4024">
            <v>835036.39</v>
          </cell>
          <cell r="N4024" t="str">
            <v>FORM SUBMIT</v>
          </cell>
          <cell r="O4024">
            <v>42262</v>
          </cell>
          <cell r="P4024"/>
          <cell r="Q4024">
            <v>835036.39</v>
          </cell>
        </row>
        <row r="4025">
          <cell r="C4025" t="str">
            <v>Hubbardston</v>
          </cell>
          <cell r="D4025">
            <v>2015</v>
          </cell>
          <cell r="E4025">
            <v>1.5</v>
          </cell>
          <cell r="F4025">
            <v>1.5</v>
          </cell>
          <cell r="G4025" t="str">
            <v>Yes</v>
          </cell>
          <cell r="H4025">
            <v>49411.96</v>
          </cell>
          <cell r="I4025">
            <v>57.41</v>
          </cell>
          <cell r="J4025">
            <v>0</v>
          </cell>
          <cell r="K4025">
            <v>49354.549999999996</v>
          </cell>
          <cell r="M4025">
            <v>49354.549999999996</v>
          </cell>
          <cell r="N4025" t="str">
            <v>FORM SUBMIT</v>
          </cell>
          <cell r="O4025">
            <v>42286</v>
          </cell>
          <cell r="P4025"/>
          <cell r="Q4025">
            <v>49354.549999999996</v>
          </cell>
        </row>
        <row r="4026">
          <cell r="C4026" t="str">
            <v>Hudson</v>
          </cell>
          <cell r="D4026">
            <v>2015</v>
          </cell>
          <cell r="E4026">
            <v>1</v>
          </cell>
          <cell r="F4026">
            <v>1</v>
          </cell>
          <cell r="G4026" t="str">
            <v>Yes</v>
          </cell>
          <cell r="H4026">
            <v>430590.16</v>
          </cell>
          <cell r="I4026">
            <v>2548.5300000000002</v>
          </cell>
          <cell r="J4026">
            <v>1183.93</v>
          </cell>
          <cell r="K4026">
            <v>426857.69999999995</v>
          </cell>
          <cell r="M4026">
            <v>426857.69999999995</v>
          </cell>
          <cell r="N4026" t="str">
            <v>FORM SUBMIT</v>
          </cell>
          <cell r="O4026">
            <v>42262</v>
          </cell>
          <cell r="P4026"/>
          <cell r="Q4026">
            <v>428041.62999999995</v>
          </cell>
        </row>
        <row r="4027">
          <cell r="C4027" t="str">
            <v>Hull</v>
          </cell>
          <cell r="D4027">
            <v>2015</v>
          </cell>
          <cell r="E4027">
            <v>0</v>
          </cell>
          <cell r="F4027">
            <v>0</v>
          </cell>
          <cell r="G4027" t="str">
            <v>N/A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  <cell r="M4027">
            <v>0</v>
          </cell>
          <cell r="N4027" t="str">
            <v>N/A</v>
          </cell>
          <cell r="O4027" t="str">
            <v/>
          </cell>
          <cell r="P4027"/>
          <cell r="Q4027">
            <v>0</v>
          </cell>
        </row>
        <row r="4028">
          <cell r="C4028" t="str">
            <v>Huntington</v>
          </cell>
          <cell r="D4028">
            <v>2015</v>
          </cell>
          <cell r="E4028">
            <v>0</v>
          </cell>
          <cell r="F4028">
            <v>0</v>
          </cell>
          <cell r="G4028" t="str">
            <v>N/A</v>
          </cell>
          <cell r="H4028">
            <v>0</v>
          </cell>
          <cell r="I4028">
            <v>0</v>
          </cell>
          <cell r="J4028">
            <v>0</v>
          </cell>
          <cell r="K4028">
            <v>0</v>
          </cell>
          <cell r="M4028">
            <v>0</v>
          </cell>
          <cell r="N4028" t="str">
            <v>N/A</v>
          </cell>
          <cell r="O4028" t="str">
            <v/>
          </cell>
          <cell r="P4028"/>
          <cell r="Q4028">
            <v>0</v>
          </cell>
        </row>
        <row r="4029">
          <cell r="C4029" t="str">
            <v>Ipswich</v>
          </cell>
          <cell r="D4029">
            <v>2015</v>
          </cell>
          <cell r="E4029">
            <v>0</v>
          </cell>
          <cell r="F4029">
            <v>0</v>
          </cell>
          <cell r="G4029" t="str">
            <v>N/A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  <cell r="M4029">
            <v>0</v>
          </cell>
          <cell r="N4029" t="str">
            <v>N/A</v>
          </cell>
          <cell r="O4029" t="str">
            <v/>
          </cell>
          <cell r="P4029"/>
          <cell r="Q4029">
            <v>0</v>
          </cell>
        </row>
        <row r="4030">
          <cell r="C4030" t="str">
            <v>Kingston</v>
          </cell>
          <cell r="D4030">
            <v>2015</v>
          </cell>
          <cell r="E4030">
            <v>1</v>
          </cell>
          <cell r="F4030">
            <v>1</v>
          </cell>
          <cell r="G4030" t="str">
            <v>Yes</v>
          </cell>
          <cell r="H4030">
            <v>193889.73</v>
          </cell>
          <cell r="I4030">
            <v>2567.3000000000002</v>
          </cell>
          <cell r="J4030">
            <v>0</v>
          </cell>
          <cell r="K4030">
            <v>191322.43000000002</v>
          </cell>
          <cell r="M4030">
            <v>191322.43000000002</v>
          </cell>
          <cell r="N4030" t="str">
            <v>FORM SUBMIT</v>
          </cell>
          <cell r="O4030">
            <v>42247</v>
          </cell>
          <cell r="P4030"/>
          <cell r="Q4030">
            <v>191322.43000000002</v>
          </cell>
        </row>
        <row r="4031">
          <cell r="C4031" t="str">
            <v>Lakeville</v>
          </cell>
          <cell r="D4031">
            <v>2015</v>
          </cell>
          <cell r="E4031">
            <v>0</v>
          </cell>
          <cell r="F4031">
            <v>0</v>
          </cell>
          <cell r="G4031" t="str">
            <v>N/A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  <cell r="M4031">
            <v>0</v>
          </cell>
          <cell r="N4031" t="str">
            <v>N/A</v>
          </cell>
          <cell r="O4031" t="str">
            <v/>
          </cell>
          <cell r="P4031"/>
          <cell r="Q4031">
            <v>0</v>
          </cell>
        </row>
        <row r="4032">
          <cell r="C4032" t="str">
            <v>Lancaster</v>
          </cell>
          <cell r="D4032">
            <v>2015</v>
          </cell>
          <cell r="E4032">
            <v>0</v>
          </cell>
          <cell r="F4032">
            <v>0</v>
          </cell>
          <cell r="G4032" t="str">
            <v>N/A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  <cell r="M4032">
            <v>0</v>
          </cell>
          <cell r="N4032" t="str">
            <v>N/A</v>
          </cell>
          <cell r="O4032" t="str">
            <v/>
          </cell>
          <cell r="P4032"/>
          <cell r="Q4032">
            <v>0</v>
          </cell>
        </row>
        <row r="4033">
          <cell r="C4033" t="str">
            <v>Lanesborough</v>
          </cell>
          <cell r="D4033">
            <v>2015</v>
          </cell>
          <cell r="E4033">
            <v>0</v>
          </cell>
          <cell r="F4033">
            <v>0</v>
          </cell>
          <cell r="G4033" t="str">
            <v>N/A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  <cell r="M4033">
            <v>0</v>
          </cell>
          <cell r="N4033" t="str">
            <v>N/A</v>
          </cell>
          <cell r="O4033" t="str">
            <v/>
          </cell>
          <cell r="P4033"/>
          <cell r="Q4033">
            <v>0</v>
          </cell>
        </row>
        <row r="4034">
          <cell r="C4034" t="str">
            <v>Lawrence</v>
          </cell>
          <cell r="D4034">
            <v>2015</v>
          </cell>
          <cell r="E4034">
            <v>0</v>
          </cell>
          <cell r="F4034">
            <v>0</v>
          </cell>
          <cell r="G4034" t="str">
            <v>N/A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  <cell r="M4034">
            <v>0</v>
          </cell>
          <cell r="N4034" t="str">
            <v>N/A</v>
          </cell>
          <cell r="O4034" t="str">
            <v/>
          </cell>
          <cell r="P4034"/>
          <cell r="Q4034">
            <v>0</v>
          </cell>
        </row>
        <row r="4035">
          <cell r="C4035" t="str">
            <v>Lee</v>
          </cell>
          <cell r="D4035">
            <v>2015</v>
          </cell>
          <cell r="E4035">
            <v>0</v>
          </cell>
          <cell r="F4035">
            <v>0</v>
          </cell>
          <cell r="G4035" t="str">
            <v>N/A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  <cell r="M4035">
            <v>0</v>
          </cell>
          <cell r="N4035" t="str">
            <v>N/A</v>
          </cell>
          <cell r="O4035" t="str">
            <v/>
          </cell>
          <cell r="P4035"/>
          <cell r="Q4035">
            <v>0</v>
          </cell>
        </row>
        <row r="4036">
          <cell r="C4036" t="str">
            <v>Leicester</v>
          </cell>
          <cell r="D4036">
            <v>2015</v>
          </cell>
          <cell r="E4036">
            <v>0</v>
          </cell>
          <cell r="F4036">
            <v>0</v>
          </cell>
          <cell r="G4036" t="str">
            <v>N/A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  <cell r="M4036">
            <v>0</v>
          </cell>
          <cell r="N4036" t="str">
            <v>N/A</v>
          </cell>
          <cell r="O4036" t="str">
            <v/>
          </cell>
          <cell r="P4036"/>
          <cell r="Q4036">
            <v>0</v>
          </cell>
        </row>
        <row r="4037">
          <cell r="C4037" t="str">
            <v>Lenox</v>
          </cell>
          <cell r="D4037">
            <v>2015</v>
          </cell>
          <cell r="E4037">
            <v>3</v>
          </cell>
          <cell r="F4037">
            <v>3</v>
          </cell>
          <cell r="G4037" t="str">
            <v>Yes</v>
          </cell>
          <cell r="H4037">
            <v>317087</v>
          </cell>
          <cell r="I4037">
            <v>2095.48</v>
          </cell>
          <cell r="J4037">
            <v>48.27</v>
          </cell>
          <cell r="K4037">
            <v>314943.25</v>
          </cell>
          <cell r="M4037">
            <v>314943.25</v>
          </cell>
          <cell r="N4037" t="str">
            <v>FORM SUBMIT</v>
          </cell>
          <cell r="O4037">
            <v>42227</v>
          </cell>
          <cell r="P4037"/>
          <cell r="Q4037">
            <v>314991.52</v>
          </cell>
        </row>
        <row r="4038">
          <cell r="C4038" t="str">
            <v>Leominster</v>
          </cell>
          <cell r="D4038">
            <v>2015</v>
          </cell>
          <cell r="E4038">
            <v>0</v>
          </cell>
          <cell r="F4038">
            <v>0</v>
          </cell>
          <cell r="G4038" t="str">
            <v>N/A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  <cell r="M4038">
            <v>0</v>
          </cell>
          <cell r="N4038" t="str">
            <v>N/A</v>
          </cell>
          <cell r="O4038" t="str">
            <v/>
          </cell>
          <cell r="P4038"/>
          <cell r="Q4038">
            <v>0</v>
          </cell>
        </row>
        <row r="4039">
          <cell r="C4039" t="str">
            <v>Leverett</v>
          </cell>
          <cell r="D4039">
            <v>2015</v>
          </cell>
          <cell r="E4039">
            <v>3</v>
          </cell>
          <cell r="F4039">
            <v>3</v>
          </cell>
          <cell r="G4039" t="str">
            <v>Yes</v>
          </cell>
          <cell r="H4039">
            <v>95389.09</v>
          </cell>
          <cell r="I4039">
            <v>1454.59</v>
          </cell>
          <cell r="J4039">
            <v>0</v>
          </cell>
          <cell r="K4039">
            <v>93934.5</v>
          </cell>
          <cell r="M4039">
            <v>93934.5</v>
          </cell>
          <cell r="N4039" t="str">
            <v>FORM SUBMIT</v>
          </cell>
          <cell r="O4039">
            <v>42269</v>
          </cell>
          <cell r="P4039"/>
          <cell r="Q4039">
            <v>93934.5</v>
          </cell>
        </row>
        <row r="4040">
          <cell r="C4040" t="str">
            <v>Lexington</v>
          </cell>
          <cell r="D4040">
            <v>2015</v>
          </cell>
          <cell r="E4040">
            <v>3</v>
          </cell>
          <cell r="F4040">
            <v>3</v>
          </cell>
          <cell r="G4040" t="str">
            <v>Yes</v>
          </cell>
          <cell r="H4040">
            <v>4050385.84</v>
          </cell>
          <cell r="I4040">
            <v>30066.61</v>
          </cell>
          <cell r="J4040">
            <v>7436.46</v>
          </cell>
          <cell r="K4040">
            <v>4012882.77</v>
          </cell>
          <cell r="M4040">
            <v>4012882.77</v>
          </cell>
          <cell r="N4040" t="str">
            <v>FORM SUBMIT</v>
          </cell>
          <cell r="O4040">
            <v>42257</v>
          </cell>
          <cell r="P4040"/>
          <cell r="Q4040">
            <v>4020319.23</v>
          </cell>
        </row>
        <row r="4041">
          <cell r="C4041" t="str">
            <v>Leyden</v>
          </cell>
          <cell r="D4041">
            <v>2015</v>
          </cell>
          <cell r="E4041">
            <v>0</v>
          </cell>
          <cell r="F4041">
            <v>0</v>
          </cell>
          <cell r="G4041" t="str">
            <v>N/A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  <cell r="M4041">
            <v>0</v>
          </cell>
          <cell r="N4041" t="str">
            <v>N/A</v>
          </cell>
          <cell r="O4041" t="str">
            <v/>
          </cell>
          <cell r="P4041"/>
          <cell r="Q4041">
            <v>0</v>
          </cell>
        </row>
        <row r="4042">
          <cell r="C4042" t="str">
            <v>Lincoln</v>
          </cell>
          <cell r="D4042">
            <v>2015</v>
          </cell>
          <cell r="E4042">
            <v>3</v>
          </cell>
          <cell r="F4042">
            <v>3</v>
          </cell>
          <cell r="G4042" t="str">
            <v>Yes</v>
          </cell>
          <cell r="H4042">
            <v>688527.97</v>
          </cell>
          <cell r="I4042">
            <v>1348.14</v>
          </cell>
          <cell r="J4042">
            <v>0</v>
          </cell>
          <cell r="K4042">
            <v>687179.83</v>
          </cell>
          <cell r="M4042">
            <v>687179.83</v>
          </cell>
          <cell r="N4042" t="str">
            <v>FORM SUBMIT</v>
          </cell>
          <cell r="O4042">
            <v>42264</v>
          </cell>
          <cell r="P4042"/>
          <cell r="Q4042">
            <v>687179.83</v>
          </cell>
        </row>
        <row r="4043">
          <cell r="C4043" t="str">
            <v>Littleton</v>
          </cell>
          <cell r="D4043">
            <v>2015</v>
          </cell>
          <cell r="E4043">
            <v>1</v>
          </cell>
          <cell r="F4043">
            <v>1</v>
          </cell>
          <cell r="G4043" t="str">
            <v>Yes</v>
          </cell>
          <cell r="H4043">
            <v>231173.72</v>
          </cell>
          <cell r="I4043">
            <v>1674.03</v>
          </cell>
          <cell r="J4043">
            <v>317.49</v>
          </cell>
          <cell r="K4043">
            <v>229182.2</v>
          </cell>
          <cell r="L4043">
            <v>454968</v>
          </cell>
          <cell r="M4043">
            <v>684150.2</v>
          </cell>
          <cell r="N4043" t="str">
            <v>FORM SUBMIT</v>
          </cell>
          <cell r="O4043">
            <v>42229</v>
          </cell>
          <cell r="P4043"/>
          <cell r="Q4043">
            <v>684467.69</v>
          </cell>
        </row>
        <row r="4044">
          <cell r="C4044" t="str">
            <v>Longmeadow</v>
          </cell>
          <cell r="D4044">
            <v>2015</v>
          </cell>
          <cell r="E4044">
            <v>1</v>
          </cell>
          <cell r="F4044">
            <v>1</v>
          </cell>
          <cell r="G4044" t="str">
            <v>Yes</v>
          </cell>
          <cell r="H4044">
            <v>323373.18</v>
          </cell>
          <cell r="I4044">
            <v>1419.39</v>
          </cell>
          <cell r="J4044">
            <v>8.5500000000000007</v>
          </cell>
          <cell r="K4044">
            <v>321945.24</v>
          </cell>
          <cell r="M4044">
            <v>321945.24</v>
          </cell>
          <cell r="N4044" t="str">
            <v>FORM SUBMIT</v>
          </cell>
          <cell r="O4044">
            <v>42262</v>
          </cell>
          <cell r="P4044"/>
          <cell r="Q4044">
            <v>321953.78999999998</v>
          </cell>
        </row>
        <row r="4045">
          <cell r="C4045" t="str">
            <v>Lowell</v>
          </cell>
          <cell r="D4045">
            <v>2015</v>
          </cell>
          <cell r="E4045">
            <v>0</v>
          </cell>
          <cell r="F4045">
            <v>0</v>
          </cell>
          <cell r="G4045" t="str">
            <v>N/A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  <cell r="M4045">
            <v>0</v>
          </cell>
          <cell r="N4045" t="str">
            <v>N/A</v>
          </cell>
          <cell r="O4045" t="str">
            <v/>
          </cell>
          <cell r="P4045"/>
          <cell r="Q4045">
            <v>0</v>
          </cell>
        </row>
        <row r="4046">
          <cell r="C4046" t="str">
            <v>Ludlow</v>
          </cell>
          <cell r="D4046">
            <v>2015</v>
          </cell>
          <cell r="E4046">
            <v>0</v>
          </cell>
          <cell r="F4046">
            <v>0</v>
          </cell>
          <cell r="G4046" t="str">
            <v>N/A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  <cell r="M4046">
            <v>0</v>
          </cell>
          <cell r="N4046" t="str">
            <v>N/A</v>
          </cell>
          <cell r="O4046" t="str">
            <v/>
          </cell>
          <cell r="P4046"/>
          <cell r="Q4046">
            <v>0</v>
          </cell>
        </row>
        <row r="4047">
          <cell r="C4047" t="str">
            <v>Lunenburg</v>
          </cell>
          <cell r="D4047">
            <v>2015</v>
          </cell>
          <cell r="E4047">
            <v>0</v>
          </cell>
          <cell r="F4047">
            <v>0</v>
          </cell>
          <cell r="G4047" t="str">
            <v>N/A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  <cell r="M4047">
            <v>0</v>
          </cell>
          <cell r="N4047" t="str">
            <v>N/A</v>
          </cell>
          <cell r="O4047" t="str">
            <v/>
          </cell>
          <cell r="P4047"/>
          <cell r="Q4047">
            <v>0</v>
          </cell>
        </row>
        <row r="4048">
          <cell r="C4048" t="str">
            <v>Lynn</v>
          </cell>
          <cell r="D4048">
            <v>2015</v>
          </cell>
          <cell r="E4048">
            <v>0</v>
          </cell>
          <cell r="F4048">
            <v>0</v>
          </cell>
          <cell r="G4048" t="str">
            <v>N/A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  <cell r="M4048">
            <v>0</v>
          </cell>
          <cell r="N4048" t="str">
            <v>N/A</v>
          </cell>
          <cell r="O4048" t="str">
            <v/>
          </cell>
          <cell r="P4048"/>
          <cell r="Q4048">
            <v>0</v>
          </cell>
        </row>
        <row r="4049">
          <cell r="C4049" t="str">
            <v>Lynnfield</v>
          </cell>
          <cell r="D4049">
            <v>2015</v>
          </cell>
          <cell r="E4049">
            <v>0</v>
          </cell>
          <cell r="F4049">
            <v>0</v>
          </cell>
          <cell r="G4049" t="str">
            <v>N/A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  <cell r="M4049">
            <v>0</v>
          </cell>
          <cell r="N4049" t="str">
            <v>N/A</v>
          </cell>
          <cell r="O4049" t="str">
            <v/>
          </cell>
          <cell r="P4049"/>
          <cell r="Q4049">
            <v>0</v>
          </cell>
        </row>
        <row r="4050">
          <cell r="C4050" t="str">
            <v>Malden</v>
          </cell>
          <cell r="D4050">
            <v>2015</v>
          </cell>
          <cell r="E4050">
            <v>0</v>
          </cell>
          <cell r="F4050">
            <v>0</v>
          </cell>
          <cell r="G4050" t="str">
            <v>N/A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  <cell r="M4050">
            <v>0</v>
          </cell>
          <cell r="N4050" t="str">
            <v>N/A</v>
          </cell>
          <cell r="O4050" t="str">
            <v/>
          </cell>
          <cell r="P4050"/>
          <cell r="Q4050">
            <v>0</v>
          </cell>
        </row>
        <row r="4051">
          <cell r="C4051" t="str">
            <v>Manchester By The Sea</v>
          </cell>
          <cell r="D4051">
            <v>2015</v>
          </cell>
          <cell r="E4051">
            <v>3</v>
          </cell>
          <cell r="F4051">
            <v>1.5</v>
          </cell>
          <cell r="G4051" t="str">
            <v>No</v>
          </cell>
          <cell r="H4051">
            <v>625230.73</v>
          </cell>
          <cell r="I4051">
            <v>948.13</v>
          </cell>
          <cell r="J4051">
            <v>76.14</v>
          </cell>
          <cell r="K4051">
            <v>624206.46</v>
          </cell>
          <cell r="M4051">
            <v>624206.46</v>
          </cell>
          <cell r="N4051" t="str">
            <v>FORM SUBMIT</v>
          </cell>
          <cell r="O4051">
            <v>42261</v>
          </cell>
          <cell r="P4051"/>
          <cell r="Q4051">
            <v>624282.6</v>
          </cell>
        </row>
        <row r="4052">
          <cell r="C4052" t="str">
            <v>Mansfield</v>
          </cell>
          <cell r="D4052">
            <v>2015</v>
          </cell>
          <cell r="E4052">
            <v>0</v>
          </cell>
          <cell r="F4052">
            <v>0</v>
          </cell>
          <cell r="G4052" t="str">
            <v>N/A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  <cell r="M4052">
            <v>0</v>
          </cell>
          <cell r="N4052" t="str">
            <v>N/A</v>
          </cell>
          <cell r="O4052" t="str">
            <v/>
          </cell>
          <cell r="P4052"/>
          <cell r="Q4052">
            <v>0</v>
          </cell>
        </row>
        <row r="4053">
          <cell r="C4053" t="str">
            <v>Marblehead</v>
          </cell>
          <cell r="D4053">
            <v>2015</v>
          </cell>
          <cell r="E4053">
            <v>0</v>
          </cell>
          <cell r="F4053">
            <v>0</v>
          </cell>
          <cell r="G4053" t="str">
            <v>N/A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  <cell r="M4053">
            <v>0</v>
          </cell>
          <cell r="N4053" t="str">
            <v>N/A</v>
          </cell>
          <cell r="O4053" t="str">
            <v/>
          </cell>
          <cell r="P4053"/>
          <cell r="Q4053">
            <v>0</v>
          </cell>
        </row>
        <row r="4054">
          <cell r="C4054" t="str">
            <v>Marion</v>
          </cell>
          <cell r="D4054">
            <v>2015</v>
          </cell>
          <cell r="E4054">
            <v>2</v>
          </cell>
          <cell r="F4054">
            <v>2</v>
          </cell>
          <cell r="G4054" t="str">
            <v>Yes</v>
          </cell>
          <cell r="H4054">
            <v>264250.7</v>
          </cell>
          <cell r="I4054">
            <v>2110.1799999999998</v>
          </cell>
          <cell r="J4054">
            <v>0</v>
          </cell>
          <cell r="K4054">
            <v>262140.52000000002</v>
          </cell>
          <cell r="M4054">
            <v>262140.52000000002</v>
          </cell>
          <cell r="N4054" t="str">
            <v>FORM SUBMIT</v>
          </cell>
          <cell r="O4054">
            <v>42261</v>
          </cell>
          <cell r="P4054"/>
          <cell r="Q4054">
            <v>262140.52000000002</v>
          </cell>
        </row>
        <row r="4055">
          <cell r="C4055" t="str">
            <v>Marlborough</v>
          </cell>
          <cell r="D4055">
            <v>2015</v>
          </cell>
          <cell r="E4055">
            <v>0</v>
          </cell>
          <cell r="F4055">
            <v>0</v>
          </cell>
          <cell r="G4055" t="str">
            <v>N/A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  <cell r="M4055">
            <v>0</v>
          </cell>
          <cell r="N4055" t="str">
            <v>N/A</v>
          </cell>
          <cell r="O4055" t="str">
            <v/>
          </cell>
          <cell r="P4055"/>
          <cell r="Q4055">
            <v>0</v>
          </cell>
        </row>
        <row r="4056">
          <cell r="C4056" t="str">
            <v>Marshfield</v>
          </cell>
          <cell r="D4056">
            <v>2015</v>
          </cell>
          <cell r="E4056">
            <v>3</v>
          </cell>
          <cell r="F4056">
            <v>3</v>
          </cell>
          <cell r="G4056" t="str">
            <v>Yes</v>
          </cell>
          <cell r="H4056">
            <v>1275683.95</v>
          </cell>
          <cell r="I4056">
            <v>28654.07</v>
          </cell>
          <cell r="J4056">
            <v>0</v>
          </cell>
          <cell r="K4056">
            <v>1247029.8799999999</v>
          </cell>
          <cell r="M4056">
            <v>1247029.8799999999</v>
          </cell>
          <cell r="N4056" t="str">
            <v>FORM SUBMIT</v>
          </cell>
          <cell r="O4056">
            <v>42241</v>
          </cell>
          <cell r="P4056"/>
          <cell r="Q4056">
            <v>1247029.8799999999</v>
          </cell>
        </row>
        <row r="4057">
          <cell r="C4057" t="str">
            <v>Mashpee</v>
          </cell>
          <cell r="D4057">
            <v>2015</v>
          </cell>
          <cell r="E4057">
            <v>3</v>
          </cell>
          <cell r="F4057">
            <v>3</v>
          </cell>
          <cell r="G4057" t="str">
            <v>Yes</v>
          </cell>
          <cell r="H4057">
            <v>1241652.93</v>
          </cell>
          <cell r="I4057">
            <v>7073.37</v>
          </cell>
          <cell r="J4057">
            <v>0</v>
          </cell>
          <cell r="K4057">
            <v>1234579.5599999998</v>
          </cell>
          <cell r="M4057">
            <v>1234579.5599999998</v>
          </cell>
          <cell r="N4057" t="str">
            <v>FORM SUBMIT</v>
          </cell>
          <cell r="O4057">
            <v>42214</v>
          </cell>
          <cell r="P4057"/>
          <cell r="Q4057">
            <v>1234579.5599999998</v>
          </cell>
        </row>
        <row r="4058">
          <cell r="C4058" t="str">
            <v>Mattapoisett</v>
          </cell>
          <cell r="D4058">
            <v>2015</v>
          </cell>
          <cell r="E4058">
            <v>1</v>
          </cell>
          <cell r="F4058">
            <v>1</v>
          </cell>
          <cell r="G4058" t="str">
            <v>Yes</v>
          </cell>
          <cell r="H4058">
            <v>151639</v>
          </cell>
          <cell r="I4058">
            <v>1179</v>
          </cell>
          <cell r="J4058">
            <v>0</v>
          </cell>
          <cell r="K4058">
            <v>150460</v>
          </cell>
          <cell r="M4058">
            <v>150460</v>
          </cell>
          <cell r="N4058" t="str">
            <v>FORM SUBMIT</v>
          </cell>
          <cell r="O4058">
            <v>42241</v>
          </cell>
          <cell r="P4058"/>
          <cell r="Q4058">
            <v>150460</v>
          </cell>
        </row>
        <row r="4059">
          <cell r="C4059" t="str">
            <v>Maynard</v>
          </cell>
          <cell r="D4059">
            <v>2015</v>
          </cell>
          <cell r="E4059">
            <v>1.5</v>
          </cell>
          <cell r="F4059">
            <v>1.5</v>
          </cell>
          <cell r="G4059" t="str">
            <v>Yes</v>
          </cell>
          <cell r="H4059">
            <v>225902.7</v>
          </cell>
          <cell r="I4059">
            <v>4109.29</v>
          </cell>
          <cell r="J4059">
            <v>0</v>
          </cell>
          <cell r="K4059">
            <v>221793.41</v>
          </cell>
          <cell r="M4059">
            <v>221793.41</v>
          </cell>
          <cell r="N4059" t="str">
            <v>FORM SUBMIT</v>
          </cell>
          <cell r="O4059">
            <v>42261</v>
          </cell>
          <cell r="P4059"/>
          <cell r="Q4059">
            <v>221793.41</v>
          </cell>
        </row>
        <row r="4060">
          <cell r="C4060" t="str">
            <v>Medfield</v>
          </cell>
          <cell r="D4060">
            <v>2015</v>
          </cell>
          <cell r="E4060">
            <v>0</v>
          </cell>
          <cell r="F4060">
            <v>0</v>
          </cell>
          <cell r="G4060" t="str">
            <v>N/A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  <cell r="M4060">
            <v>0</v>
          </cell>
          <cell r="N4060" t="str">
            <v>N/A</v>
          </cell>
          <cell r="O4060" t="str">
            <v/>
          </cell>
          <cell r="P4060"/>
          <cell r="Q4060">
            <v>0</v>
          </cell>
        </row>
        <row r="4061">
          <cell r="C4061" t="str">
            <v>Medford</v>
          </cell>
          <cell r="D4061">
            <v>2015</v>
          </cell>
          <cell r="E4061">
            <v>0</v>
          </cell>
          <cell r="F4061">
            <v>0</v>
          </cell>
          <cell r="G4061" t="str">
            <v>N/A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  <cell r="M4061">
            <v>0</v>
          </cell>
          <cell r="N4061" t="str">
            <v>N/A</v>
          </cell>
          <cell r="O4061" t="str">
            <v/>
          </cell>
          <cell r="P4061"/>
          <cell r="Q4061">
            <v>0</v>
          </cell>
        </row>
        <row r="4062">
          <cell r="C4062" t="str">
            <v>Medway</v>
          </cell>
          <cell r="D4062">
            <v>2015</v>
          </cell>
          <cell r="E4062">
            <v>3</v>
          </cell>
          <cell r="F4062">
            <v>3</v>
          </cell>
          <cell r="G4062" t="str">
            <v>Yes</v>
          </cell>
          <cell r="H4062">
            <v>642968</v>
          </cell>
          <cell r="I4062">
            <v>9927</v>
          </cell>
          <cell r="J4062">
            <v>164</v>
          </cell>
          <cell r="K4062">
            <v>632877</v>
          </cell>
          <cell r="M4062">
            <v>632877</v>
          </cell>
          <cell r="N4062" t="str">
            <v>FORM SUBMIT</v>
          </cell>
          <cell r="O4062">
            <v>42262</v>
          </cell>
          <cell r="P4062"/>
          <cell r="Q4062">
            <v>633041</v>
          </cell>
        </row>
        <row r="4063">
          <cell r="C4063" t="str">
            <v>Melrose</v>
          </cell>
          <cell r="D4063">
            <v>2015</v>
          </cell>
          <cell r="E4063">
            <v>0</v>
          </cell>
          <cell r="F4063">
            <v>0</v>
          </cell>
          <cell r="G4063" t="str">
            <v>N/A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  <cell r="M4063">
            <v>0</v>
          </cell>
          <cell r="N4063" t="str">
            <v>N/A</v>
          </cell>
          <cell r="O4063" t="str">
            <v/>
          </cell>
          <cell r="P4063"/>
          <cell r="Q4063">
            <v>0</v>
          </cell>
        </row>
        <row r="4064">
          <cell r="C4064" t="str">
            <v>Mendon</v>
          </cell>
          <cell r="D4064">
            <v>2015</v>
          </cell>
          <cell r="E4064">
            <v>3</v>
          </cell>
          <cell r="F4064">
            <v>3</v>
          </cell>
          <cell r="G4064" t="str">
            <v>Yes</v>
          </cell>
          <cell r="H4064">
            <v>261101.8</v>
          </cell>
          <cell r="I4064">
            <v>1167.32</v>
          </cell>
          <cell r="J4064">
            <v>0</v>
          </cell>
          <cell r="K4064">
            <v>259934.47999999998</v>
          </cell>
          <cell r="M4064">
            <v>259934.47999999998</v>
          </cell>
          <cell r="N4064" t="str">
            <v>FORM SUBMIT</v>
          </cell>
          <cell r="O4064">
            <v>42248</v>
          </cell>
          <cell r="P4064"/>
          <cell r="Q4064">
            <v>259934.47999999998</v>
          </cell>
        </row>
        <row r="4065">
          <cell r="C4065" t="str">
            <v>Merrimac</v>
          </cell>
          <cell r="D4065">
            <v>2015</v>
          </cell>
          <cell r="E4065">
            <v>0</v>
          </cell>
          <cell r="F4065">
            <v>0</v>
          </cell>
          <cell r="G4065" t="str">
            <v>N/A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  <cell r="M4065">
            <v>0</v>
          </cell>
          <cell r="N4065" t="str">
            <v>N/A</v>
          </cell>
          <cell r="O4065" t="str">
            <v/>
          </cell>
          <cell r="P4065"/>
          <cell r="Q4065">
            <v>0</v>
          </cell>
        </row>
        <row r="4066">
          <cell r="C4066" t="str">
            <v>Methuen</v>
          </cell>
          <cell r="D4066">
            <v>2015</v>
          </cell>
          <cell r="E4066">
            <v>0</v>
          </cell>
          <cell r="F4066">
            <v>0</v>
          </cell>
          <cell r="G4066" t="str">
            <v>N/A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  <cell r="M4066">
            <v>0</v>
          </cell>
          <cell r="N4066" t="str">
            <v>N/A</v>
          </cell>
          <cell r="O4066" t="str">
            <v/>
          </cell>
          <cell r="P4066"/>
          <cell r="Q4066">
            <v>0</v>
          </cell>
        </row>
        <row r="4067">
          <cell r="C4067" t="str">
            <v>Middleborough</v>
          </cell>
          <cell r="D4067">
            <v>2015</v>
          </cell>
          <cell r="E4067">
            <v>1</v>
          </cell>
          <cell r="F4067">
            <v>1</v>
          </cell>
          <cell r="G4067" t="str">
            <v>Yes</v>
          </cell>
          <cell r="H4067">
            <v>230169.36</v>
          </cell>
          <cell r="I4067">
            <v>1958.16</v>
          </cell>
          <cell r="J4067">
            <v>2600.8000000000002</v>
          </cell>
          <cell r="K4067">
            <v>225610.4</v>
          </cell>
          <cell r="M4067">
            <v>225610.4</v>
          </cell>
          <cell r="N4067" t="str">
            <v>FORM SUBMIT</v>
          </cell>
          <cell r="O4067">
            <v>42233</v>
          </cell>
          <cell r="P4067"/>
          <cell r="Q4067">
            <v>228211.19999999998</v>
          </cell>
        </row>
        <row r="4068">
          <cell r="C4068" t="str">
            <v>Middlefield</v>
          </cell>
          <cell r="D4068">
            <v>2015</v>
          </cell>
          <cell r="E4068">
            <v>0</v>
          </cell>
          <cell r="F4068">
            <v>0</v>
          </cell>
          <cell r="G4068" t="str">
            <v>N/A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  <cell r="M4068">
            <v>0</v>
          </cell>
          <cell r="N4068" t="str">
            <v>N/A</v>
          </cell>
          <cell r="O4068" t="str">
            <v/>
          </cell>
          <cell r="P4068"/>
          <cell r="Q4068">
            <v>0</v>
          </cell>
        </row>
        <row r="4069">
          <cell r="C4069" t="str">
            <v>Middleton</v>
          </cell>
          <cell r="D4069">
            <v>2015</v>
          </cell>
          <cell r="E4069">
            <v>1</v>
          </cell>
          <cell r="F4069">
            <v>1</v>
          </cell>
          <cell r="G4069" t="str">
            <v>Yes</v>
          </cell>
          <cell r="H4069">
            <v>184527.48</v>
          </cell>
          <cell r="I4069">
            <v>862.14</v>
          </cell>
          <cell r="J4069">
            <v>45.69</v>
          </cell>
          <cell r="K4069">
            <v>183619.65</v>
          </cell>
          <cell r="M4069">
            <v>183619.65</v>
          </cell>
          <cell r="N4069" t="str">
            <v>FORM SUBMIT</v>
          </cell>
          <cell r="O4069">
            <v>42258</v>
          </cell>
          <cell r="P4069"/>
          <cell r="Q4069">
            <v>183665.34</v>
          </cell>
        </row>
        <row r="4070">
          <cell r="C4070" t="str">
            <v>Milford</v>
          </cell>
          <cell r="D4070">
            <v>2015</v>
          </cell>
          <cell r="E4070">
            <v>0</v>
          </cell>
          <cell r="F4070">
            <v>0</v>
          </cell>
          <cell r="G4070" t="str">
            <v>N/A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  <cell r="M4070">
            <v>0</v>
          </cell>
          <cell r="N4070" t="str">
            <v>N/A</v>
          </cell>
          <cell r="O4070" t="str">
            <v/>
          </cell>
          <cell r="P4070"/>
          <cell r="Q4070">
            <v>0</v>
          </cell>
        </row>
        <row r="4071">
          <cell r="C4071" t="str">
            <v>Millbury</v>
          </cell>
          <cell r="D4071">
            <v>2015</v>
          </cell>
          <cell r="E4071">
            <v>0</v>
          </cell>
          <cell r="F4071">
            <v>0</v>
          </cell>
          <cell r="G4071" t="str">
            <v>N/A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  <cell r="M4071">
            <v>0</v>
          </cell>
          <cell r="N4071" t="str">
            <v>N/A</v>
          </cell>
          <cell r="O4071" t="str">
            <v/>
          </cell>
          <cell r="P4071"/>
          <cell r="Q4071">
            <v>0</v>
          </cell>
        </row>
        <row r="4072">
          <cell r="C4072" t="str">
            <v>Millis</v>
          </cell>
          <cell r="D4072">
            <v>2015</v>
          </cell>
          <cell r="E4072">
            <v>1</v>
          </cell>
          <cell r="F4072">
            <v>1</v>
          </cell>
          <cell r="G4072" t="str">
            <v>Yes</v>
          </cell>
          <cell r="H4072">
            <v>126347.9</v>
          </cell>
          <cell r="I4072">
            <v>506.29</v>
          </cell>
          <cell r="J4072">
            <v>0</v>
          </cell>
          <cell r="K4072">
            <v>125841.61</v>
          </cell>
          <cell r="M4072">
            <v>125841.61</v>
          </cell>
          <cell r="N4072" t="str">
            <v>FORM SUBMIT</v>
          </cell>
          <cell r="O4072">
            <v>42263</v>
          </cell>
          <cell r="P4072"/>
          <cell r="Q4072">
            <v>125841.61</v>
          </cell>
        </row>
        <row r="4073">
          <cell r="C4073" t="str">
            <v>Millville</v>
          </cell>
          <cell r="D4073">
            <v>2015</v>
          </cell>
          <cell r="E4073">
            <v>0</v>
          </cell>
          <cell r="F4073">
            <v>0</v>
          </cell>
          <cell r="G4073" t="str">
            <v>N/A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  <cell r="M4073">
            <v>0</v>
          </cell>
          <cell r="N4073" t="str">
            <v>N/A</v>
          </cell>
          <cell r="O4073" t="str">
            <v/>
          </cell>
          <cell r="P4073"/>
          <cell r="Q4073">
            <v>0</v>
          </cell>
        </row>
        <row r="4074">
          <cell r="C4074" t="str">
            <v>Milton</v>
          </cell>
          <cell r="D4074">
            <v>2015</v>
          </cell>
          <cell r="E4074">
            <v>0</v>
          </cell>
          <cell r="F4074">
            <v>0</v>
          </cell>
          <cell r="G4074" t="str">
            <v>N/A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  <cell r="M4074">
            <v>0</v>
          </cell>
          <cell r="N4074" t="str">
            <v>N/A</v>
          </cell>
          <cell r="O4074" t="str">
            <v/>
          </cell>
          <cell r="P4074"/>
          <cell r="Q4074">
            <v>0</v>
          </cell>
        </row>
        <row r="4075">
          <cell r="C4075" t="str">
            <v>Monroe</v>
          </cell>
          <cell r="D4075">
            <v>2015</v>
          </cell>
          <cell r="E4075">
            <v>0</v>
          </cell>
          <cell r="F4075">
            <v>0</v>
          </cell>
          <cell r="G4075" t="str">
            <v>N/A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  <cell r="M4075">
            <v>0</v>
          </cell>
          <cell r="N4075" t="str">
            <v>N/A</v>
          </cell>
          <cell r="O4075" t="str">
            <v/>
          </cell>
          <cell r="P4075"/>
          <cell r="Q4075">
            <v>0</v>
          </cell>
        </row>
        <row r="4076">
          <cell r="C4076" t="str">
            <v>Monson</v>
          </cell>
          <cell r="D4076">
            <v>2015</v>
          </cell>
          <cell r="E4076">
            <v>3</v>
          </cell>
          <cell r="F4076">
            <v>3</v>
          </cell>
          <cell r="G4076" t="str">
            <v>Yes</v>
          </cell>
          <cell r="H4076">
            <v>184899.82</v>
          </cell>
          <cell r="I4076">
            <v>1881.12</v>
          </cell>
          <cell r="J4076">
            <v>0</v>
          </cell>
          <cell r="K4076">
            <v>183018.7</v>
          </cell>
          <cell r="M4076">
            <v>183018.7</v>
          </cell>
          <cell r="N4076" t="str">
            <v>FORM SUBMIT</v>
          </cell>
          <cell r="O4076">
            <v>42265</v>
          </cell>
          <cell r="P4076"/>
          <cell r="Q4076">
            <v>183018.7</v>
          </cell>
        </row>
        <row r="4077">
          <cell r="C4077" t="str">
            <v>Montague</v>
          </cell>
          <cell r="D4077">
            <v>2015</v>
          </cell>
          <cell r="E4077">
            <v>0</v>
          </cell>
          <cell r="F4077">
            <v>0</v>
          </cell>
          <cell r="G4077" t="str">
            <v>N/A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  <cell r="M4077">
            <v>0</v>
          </cell>
          <cell r="N4077" t="str">
            <v>N/A</v>
          </cell>
          <cell r="O4077" t="str">
            <v/>
          </cell>
          <cell r="P4077"/>
          <cell r="Q4077">
            <v>0</v>
          </cell>
        </row>
        <row r="4078">
          <cell r="C4078" t="str">
            <v>Monterey</v>
          </cell>
          <cell r="D4078">
            <v>2015</v>
          </cell>
          <cell r="E4078">
            <v>0</v>
          </cell>
          <cell r="F4078">
            <v>0</v>
          </cell>
          <cell r="G4078" t="str">
            <v>Yes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  <cell r="M4078">
            <v>0</v>
          </cell>
          <cell r="N4078" t="str">
            <v>FORM ENTERED</v>
          </cell>
          <cell r="O4078">
            <v>42302</v>
          </cell>
          <cell r="P4078"/>
          <cell r="Q4078">
            <v>0</v>
          </cell>
        </row>
        <row r="4079">
          <cell r="C4079" t="str">
            <v>Montgomery</v>
          </cell>
          <cell r="D4079">
            <v>2015</v>
          </cell>
          <cell r="E4079">
            <v>0</v>
          </cell>
          <cell r="F4079">
            <v>0</v>
          </cell>
          <cell r="G4079" t="str">
            <v>N/A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  <cell r="M4079">
            <v>0</v>
          </cell>
          <cell r="N4079" t="str">
            <v>N/A</v>
          </cell>
          <cell r="O4079" t="str">
            <v/>
          </cell>
          <cell r="P4079"/>
          <cell r="Q4079">
            <v>0</v>
          </cell>
        </row>
        <row r="4080">
          <cell r="C4080" t="str">
            <v>Mount Washington</v>
          </cell>
          <cell r="D4080">
            <v>2015</v>
          </cell>
          <cell r="E4080">
            <v>0</v>
          </cell>
          <cell r="F4080">
            <v>0</v>
          </cell>
          <cell r="G4080" t="str">
            <v>Yes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  <cell r="M4080">
            <v>0</v>
          </cell>
          <cell r="N4080" t="str">
            <v>FORM ENTERED</v>
          </cell>
          <cell r="O4080">
            <v>42302</v>
          </cell>
          <cell r="P4080"/>
          <cell r="Q4080">
            <v>0</v>
          </cell>
        </row>
        <row r="4081">
          <cell r="C4081" t="str">
            <v>Nahant</v>
          </cell>
          <cell r="D4081">
            <v>2015</v>
          </cell>
          <cell r="E4081">
            <v>3</v>
          </cell>
          <cell r="F4081">
            <v>3</v>
          </cell>
          <cell r="G4081" t="str">
            <v>Yes</v>
          </cell>
          <cell r="H4081">
            <v>197986.48</v>
          </cell>
          <cell r="I4081">
            <v>9887.9</v>
          </cell>
          <cell r="J4081">
            <v>705.65</v>
          </cell>
          <cell r="K4081">
            <v>187392.93000000002</v>
          </cell>
          <cell r="M4081">
            <v>187392.93000000002</v>
          </cell>
          <cell r="N4081" t="str">
            <v>FORM SUBMIT</v>
          </cell>
          <cell r="O4081">
            <v>42223</v>
          </cell>
          <cell r="P4081"/>
          <cell r="Q4081">
            <v>188098.58000000002</v>
          </cell>
        </row>
        <row r="4082">
          <cell r="C4082" t="str">
            <v>Nantucket</v>
          </cell>
          <cell r="D4082">
            <v>2015</v>
          </cell>
          <cell r="E4082">
            <v>3</v>
          </cell>
          <cell r="F4082">
            <v>3</v>
          </cell>
          <cell r="G4082" t="str">
            <v>Yes</v>
          </cell>
          <cell r="H4082">
            <v>1835449.52</v>
          </cell>
          <cell r="I4082">
            <v>10911.9</v>
          </cell>
          <cell r="J4082">
            <v>1086.01</v>
          </cell>
          <cell r="K4082">
            <v>1823451.61</v>
          </cell>
          <cell r="M4082">
            <v>1823451.61</v>
          </cell>
          <cell r="N4082" t="str">
            <v>FORM SUBMIT</v>
          </cell>
          <cell r="O4082">
            <v>42264</v>
          </cell>
          <cell r="P4082"/>
          <cell r="Q4082">
            <v>1824537.62</v>
          </cell>
        </row>
        <row r="4083">
          <cell r="C4083" t="str">
            <v>Natick</v>
          </cell>
          <cell r="D4083">
            <v>2015</v>
          </cell>
          <cell r="E4083">
            <v>0</v>
          </cell>
          <cell r="F4083">
            <v>0</v>
          </cell>
          <cell r="G4083" t="str">
            <v>N/A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  <cell r="M4083">
            <v>0</v>
          </cell>
          <cell r="N4083" t="str">
            <v>N/A</v>
          </cell>
          <cell r="O4083" t="str">
            <v/>
          </cell>
          <cell r="P4083"/>
          <cell r="Q4083">
            <v>0</v>
          </cell>
        </row>
        <row r="4084">
          <cell r="C4084" t="str">
            <v>Needham</v>
          </cell>
          <cell r="D4084">
            <v>2015</v>
          </cell>
          <cell r="E4084">
            <v>2</v>
          </cell>
          <cell r="F4084">
            <v>2</v>
          </cell>
          <cell r="G4084" t="str">
            <v>Yes</v>
          </cell>
          <cell r="H4084">
            <v>1966719.2</v>
          </cell>
          <cell r="I4084">
            <v>11450.68</v>
          </cell>
          <cell r="J4084">
            <v>841.39</v>
          </cell>
          <cell r="K4084">
            <v>1954427.1300000001</v>
          </cell>
          <cell r="M4084">
            <v>1954427.1300000001</v>
          </cell>
          <cell r="N4084" t="str">
            <v>FORM SUBMIT</v>
          </cell>
          <cell r="O4084">
            <v>42263</v>
          </cell>
          <cell r="P4084"/>
          <cell r="Q4084">
            <v>1955268.52</v>
          </cell>
        </row>
        <row r="4085">
          <cell r="C4085" t="str">
            <v>New Ashford</v>
          </cell>
          <cell r="D4085">
            <v>2015</v>
          </cell>
          <cell r="E4085">
            <v>0</v>
          </cell>
          <cell r="F4085">
            <v>0</v>
          </cell>
          <cell r="G4085" t="str">
            <v>N/A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  <cell r="M4085">
            <v>0</v>
          </cell>
          <cell r="N4085" t="str">
            <v>N/A</v>
          </cell>
          <cell r="O4085" t="str">
            <v/>
          </cell>
          <cell r="P4085"/>
          <cell r="Q4085">
            <v>0</v>
          </cell>
        </row>
        <row r="4086">
          <cell r="C4086" t="str">
            <v>New Bedford</v>
          </cell>
          <cell r="D4086">
            <v>2015</v>
          </cell>
          <cell r="E4086">
            <v>0</v>
          </cell>
          <cell r="F4086">
            <v>0</v>
          </cell>
          <cell r="G4086" t="str">
            <v>N/A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  <cell r="M4086">
            <v>0</v>
          </cell>
          <cell r="N4086" t="str">
            <v>N/A</v>
          </cell>
          <cell r="O4086" t="str">
            <v/>
          </cell>
          <cell r="P4086"/>
          <cell r="Q4086">
            <v>0</v>
          </cell>
        </row>
        <row r="4087">
          <cell r="C4087" t="str">
            <v>New Braintree</v>
          </cell>
          <cell r="D4087">
            <v>2015</v>
          </cell>
          <cell r="E4087">
            <v>0</v>
          </cell>
          <cell r="F4087">
            <v>0</v>
          </cell>
          <cell r="G4087" t="str">
            <v>N/A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  <cell r="M4087">
            <v>0</v>
          </cell>
          <cell r="N4087" t="str">
            <v>N/A</v>
          </cell>
          <cell r="O4087" t="str">
            <v/>
          </cell>
          <cell r="P4087"/>
          <cell r="Q4087">
            <v>0</v>
          </cell>
        </row>
        <row r="4088">
          <cell r="C4088" t="str">
            <v>New Marlborough</v>
          </cell>
          <cell r="D4088">
            <v>2015</v>
          </cell>
          <cell r="E4088">
            <v>0</v>
          </cell>
          <cell r="F4088">
            <v>0</v>
          </cell>
          <cell r="G4088" t="str">
            <v>N/A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  <cell r="M4088">
            <v>0</v>
          </cell>
          <cell r="N4088" t="str">
            <v>N/A</v>
          </cell>
          <cell r="O4088" t="str">
            <v/>
          </cell>
          <cell r="P4088"/>
          <cell r="Q4088">
            <v>0</v>
          </cell>
        </row>
        <row r="4089">
          <cell r="C4089" t="str">
            <v>New Salem</v>
          </cell>
          <cell r="D4089">
            <v>2015</v>
          </cell>
          <cell r="E4089">
            <v>0</v>
          </cell>
          <cell r="F4089">
            <v>0</v>
          </cell>
          <cell r="G4089" t="str">
            <v>N/A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  <cell r="M4089">
            <v>0</v>
          </cell>
          <cell r="N4089" t="str">
            <v>N/A</v>
          </cell>
          <cell r="O4089" t="str">
            <v/>
          </cell>
          <cell r="P4089"/>
          <cell r="Q4089">
            <v>0</v>
          </cell>
        </row>
        <row r="4090">
          <cell r="C4090" t="str">
            <v>Newbury</v>
          </cell>
          <cell r="D4090">
            <v>2015</v>
          </cell>
          <cell r="E4090">
            <v>0</v>
          </cell>
          <cell r="F4090">
            <v>0</v>
          </cell>
          <cell r="G4090" t="str">
            <v>N/A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  <cell r="M4090">
            <v>0</v>
          </cell>
          <cell r="N4090" t="str">
            <v>N/A</v>
          </cell>
          <cell r="O4090" t="str">
            <v/>
          </cell>
          <cell r="P4090"/>
          <cell r="Q4090">
            <v>0</v>
          </cell>
        </row>
        <row r="4091">
          <cell r="C4091" t="str">
            <v>Newburyport</v>
          </cell>
          <cell r="D4091">
            <v>2015</v>
          </cell>
          <cell r="E4091">
            <v>2</v>
          </cell>
          <cell r="F4091">
            <v>2</v>
          </cell>
          <cell r="G4091" t="str">
            <v>Yes</v>
          </cell>
          <cell r="H4091">
            <v>760818.67</v>
          </cell>
          <cell r="I4091">
            <v>10844.98</v>
          </cell>
          <cell r="J4091">
            <v>28.89</v>
          </cell>
          <cell r="K4091">
            <v>749944.8</v>
          </cell>
          <cell r="M4091">
            <v>749944.8</v>
          </cell>
          <cell r="N4091" t="str">
            <v>FORM SUBMIT</v>
          </cell>
          <cell r="O4091">
            <v>42261</v>
          </cell>
          <cell r="P4091"/>
          <cell r="Q4091">
            <v>749973.69000000006</v>
          </cell>
        </row>
        <row r="4092">
          <cell r="C4092" t="str">
            <v>Newton</v>
          </cell>
          <cell r="D4092">
            <v>2015</v>
          </cell>
          <cell r="E4092">
            <v>1</v>
          </cell>
          <cell r="F4092">
            <v>1</v>
          </cell>
          <cell r="G4092" t="str">
            <v>Yes</v>
          </cell>
          <cell r="H4092">
            <v>2836924.14</v>
          </cell>
          <cell r="I4092">
            <v>4059.3</v>
          </cell>
          <cell r="J4092">
            <v>240.21</v>
          </cell>
          <cell r="K4092">
            <v>2832624.6300000004</v>
          </cell>
          <cell r="M4092">
            <v>2832624.6300000004</v>
          </cell>
          <cell r="N4092" t="str">
            <v>FORM SUBMIT</v>
          </cell>
          <cell r="O4092">
            <v>42199</v>
          </cell>
          <cell r="P4092"/>
          <cell r="Q4092">
            <v>2832864.8400000003</v>
          </cell>
        </row>
        <row r="4093">
          <cell r="C4093" t="str">
            <v>Norfolk</v>
          </cell>
          <cell r="D4093">
            <v>2015</v>
          </cell>
          <cell r="E4093">
            <v>1</v>
          </cell>
          <cell r="F4093">
            <v>1</v>
          </cell>
          <cell r="G4093" t="str">
            <v>Yes</v>
          </cell>
          <cell r="H4093">
            <v>204343.42</v>
          </cell>
          <cell r="I4093">
            <v>2710.87</v>
          </cell>
          <cell r="J4093">
            <v>32.04</v>
          </cell>
          <cell r="K4093">
            <v>201600.51</v>
          </cell>
          <cell r="M4093">
            <v>201600.51</v>
          </cell>
          <cell r="N4093" t="str">
            <v>FORM SUBMIT</v>
          </cell>
          <cell r="O4093">
            <v>42229</v>
          </cell>
          <cell r="P4093"/>
          <cell r="Q4093">
            <v>201632.55000000002</v>
          </cell>
        </row>
        <row r="4094">
          <cell r="C4094" t="str">
            <v>North Adams</v>
          </cell>
          <cell r="D4094">
            <v>2015</v>
          </cell>
          <cell r="E4094">
            <v>0</v>
          </cell>
          <cell r="F4094">
            <v>0</v>
          </cell>
          <cell r="G4094" t="str">
            <v>N/A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  <cell r="M4094">
            <v>0</v>
          </cell>
          <cell r="N4094" t="str">
            <v>N/A</v>
          </cell>
          <cell r="O4094" t="str">
            <v/>
          </cell>
          <cell r="P4094"/>
          <cell r="Q4094">
            <v>0</v>
          </cell>
        </row>
        <row r="4095">
          <cell r="C4095" t="str">
            <v>North Andover</v>
          </cell>
          <cell r="D4095">
            <v>2015</v>
          </cell>
          <cell r="E4095">
            <v>3</v>
          </cell>
          <cell r="F4095">
            <v>3</v>
          </cell>
          <cell r="G4095" t="str">
            <v>Yes</v>
          </cell>
          <cell r="H4095">
            <v>1483257.15</v>
          </cell>
          <cell r="I4095">
            <v>7110.01</v>
          </cell>
          <cell r="J4095">
            <v>1111.8900000000001</v>
          </cell>
          <cell r="K4095">
            <v>1475035.25</v>
          </cell>
          <cell r="M4095">
            <v>1475035.25</v>
          </cell>
          <cell r="N4095" t="str">
            <v>FORM SUBMIT</v>
          </cell>
          <cell r="O4095">
            <v>42242</v>
          </cell>
          <cell r="P4095"/>
          <cell r="Q4095">
            <v>1476147.14</v>
          </cell>
        </row>
        <row r="4096">
          <cell r="C4096" t="str">
            <v>North Attleborough</v>
          </cell>
          <cell r="D4096">
            <v>2015</v>
          </cell>
          <cell r="E4096">
            <v>0</v>
          </cell>
          <cell r="F4096">
            <v>0</v>
          </cell>
          <cell r="G4096" t="str">
            <v>N/A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  <cell r="M4096">
            <v>0</v>
          </cell>
          <cell r="N4096" t="str">
            <v>N/A</v>
          </cell>
          <cell r="O4096" t="str">
            <v/>
          </cell>
          <cell r="P4096"/>
          <cell r="Q4096">
            <v>0</v>
          </cell>
        </row>
        <row r="4097">
          <cell r="C4097" t="str">
            <v>North Brookfield</v>
          </cell>
          <cell r="D4097">
            <v>2015</v>
          </cell>
          <cell r="E4097">
            <v>0</v>
          </cell>
          <cell r="F4097">
            <v>0</v>
          </cell>
          <cell r="G4097" t="str">
            <v>N/A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  <cell r="M4097">
            <v>0</v>
          </cell>
          <cell r="N4097" t="str">
            <v>N/A</v>
          </cell>
          <cell r="O4097" t="str">
            <v/>
          </cell>
          <cell r="P4097"/>
          <cell r="Q4097">
            <v>0</v>
          </cell>
        </row>
        <row r="4098">
          <cell r="C4098" t="str">
            <v>North Reading</v>
          </cell>
          <cell r="D4098">
            <v>2015</v>
          </cell>
          <cell r="E4098">
            <v>0</v>
          </cell>
          <cell r="F4098">
            <v>0</v>
          </cell>
          <cell r="G4098" t="str">
            <v>N/A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  <cell r="M4098">
            <v>0</v>
          </cell>
          <cell r="N4098" t="str">
            <v>N/A</v>
          </cell>
          <cell r="O4098" t="str">
            <v/>
          </cell>
          <cell r="P4098"/>
          <cell r="Q4098">
            <v>0</v>
          </cell>
        </row>
        <row r="4099">
          <cell r="C4099" t="str">
            <v>Northampton</v>
          </cell>
          <cell r="D4099">
            <v>2015</v>
          </cell>
          <cell r="E4099">
            <v>3</v>
          </cell>
          <cell r="F4099">
            <v>3</v>
          </cell>
          <cell r="G4099" t="str">
            <v>Yes</v>
          </cell>
          <cell r="H4099">
            <v>1087701.5900000001</v>
          </cell>
          <cell r="I4099">
            <v>24678.16</v>
          </cell>
          <cell r="J4099">
            <v>0</v>
          </cell>
          <cell r="K4099">
            <v>1063023.4300000002</v>
          </cell>
          <cell r="M4099">
            <v>1063023.4300000002</v>
          </cell>
          <cell r="N4099" t="str">
            <v>FORM SUBMIT</v>
          </cell>
          <cell r="O4099">
            <v>42249</v>
          </cell>
          <cell r="P4099"/>
          <cell r="Q4099">
            <v>1063023.4300000002</v>
          </cell>
        </row>
        <row r="4100">
          <cell r="C4100" t="str">
            <v>Northborough</v>
          </cell>
          <cell r="D4100">
            <v>2015</v>
          </cell>
          <cell r="E4100">
            <v>1.5</v>
          </cell>
          <cell r="F4100">
            <v>1.5</v>
          </cell>
          <cell r="G4100" t="str">
            <v>Yes</v>
          </cell>
          <cell r="H4100">
            <v>494779.9</v>
          </cell>
          <cell r="I4100">
            <v>4742.47</v>
          </cell>
          <cell r="J4100">
            <v>419.99</v>
          </cell>
          <cell r="K4100">
            <v>489617.44000000006</v>
          </cell>
          <cell r="M4100">
            <v>489617.44000000006</v>
          </cell>
          <cell r="N4100" t="str">
            <v>FORM SUBMIT</v>
          </cell>
          <cell r="O4100">
            <v>42251</v>
          </cell>
          <cell r="P4100"/>
          <cell r="Q4100">
            <v>490037.43000000005</v>
          </cell>
        </row>
        <row r="4101">
          <cell r="C4101" t="str">
            <v>Northbridge</v>
          </cell>
          <cell r="D4101">
            <v>2015</v>
          </cell>
          <cell r="E4101">
            <v>0</v>
          </cell>
          <cell r="F4101">
            <v>0</v>
          </cell>
          <cell r="G4101" t="str">
            <v>N/A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  <cell r="M4101">
            <v>0</v>
          </cell>
          <cell r="N4101" t="str">
            <v>N/A</v>
          </cell>
          <cell r="O4101" t="str">
            <v/>
          </cell>
          <cell r="P4101"/>
          <cell r="Q4101">
            <v>0</v>
          </cell>
        </row>
        <row r="4102">
          <cell r="C4102" t="str">
            <v>Northfield</v>
          </cell>
          <cell r="D4102">
            <v>2015</v>
          </cell>
          <cell r="E4102">
            <v>0.5</v>
          </cell>
          <cell r="F4102">
            <v>0.5</v>
          </cell>
          <cell r="G4102" t="str">
            <v>Yes</v>
          </cell>
          <cell r="H4102">
            <v>20817.189999999999</v>
          </cell>
          <cell r="I4102">
            <v>427.06</v>
          </cell>
          <cell r="J4102">
            <v>0</v>
          </cell>
          <cell r="K4102">
            <v>20390.129999999997</v>
          </cell>
          <cell r="M4102">
            <v>20390.129999999997</v>
          </cell>
          <cell r="N4102" t="str">
            <v>FORM SUBMIT</v>
          </cell>
          <cell r="O4102">
            <v>42249</v>
          </cell>
          <cell r="P4102"/>
          <cell r="Q4102">
            <v>20390.129999999997</v>
          </cell>
        </row>
        <row r="4103">
          <cell r="C4103" t="str">
            <v>Norton</v>
          </cell>
          <cell r="D4103">
            <v>2015</v>
          </cell>
          <cell r="E4103">
            <v>0</v>
          </cell>
          <cell r="F4103">
            <v>0</v>
          </cell>
          <cell r="G4103" t="str">
            <v>N/A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  <cell r="M4103">
            <v>0</v>
          </cell>
          <cell r="N4103" t="str">
            <v>N/A</v>
          </cell>
          <cell r="O4103" t="str">
            <v/>
          </cell>
          <cell r="P4103"/>
          <cell r="Q4103">
            <v>0</v>
          </cell>
        </row>
        <row r="4104">
          <cell r="C4104" t="str">
            <v>Norwell</v>
          </cell>
          <cell r="D4104">
            <v>2015</v>
          </cell>
          <cell r="E4104">
            <v>3</v>
          </cell>
          <cell r="F4104">
            <v>3</v>
          </cell>
          <cell r="G4104" t="str">
            <v>Yes</v>
          </cell>
          <cell r="H4104">
            <v>960012.35</v>
          </cell>
          <cell r="I4104">
            <v>2867.7</v>
          </cell>
          <cell r="J4104">
            <v>2626.55</v>
          </cell>
          <cell r="K4104">
            <v>954518.1</v>
          </cell>
          <cell r="M4104">
            <v>954518.1</v>
          </cell>
          <cell r="N4104" t="str">
            <v>FORM SUBMIT</v>
          </cell>
          <cell r="O4104">
            <v>42255</v>
          </cell>
          <cell r="P4104"/>
          <cell r="Q4104">
            <v>957144.65</v>
          </cell>
        </row>
        <row r="4105">
          <cell r="C4105" t="str">
            <v>Norwood</v>
          </cell>
          <cell r="D4105">
            <v>2015</v>
          </cell>
          <cell r="E4105">
            <v>0</v>
          </cell>
          <cell r="F4105">
            <v>0</v>
          </cell>
          <cell r="G4105" t="str">
            <v>N/A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  <cell r="M4105">
            <v>0</v>
          </cell>
          <cell r="N4105" t="str">
            <v>N/A</v>
          </cell>
          <cell r="O4105" t="str">
            <v/>
          </cell>
          <cell r="P4105"/>
          <cell r="Q4105">
            <v>0</v>
          </cell>
        </row>
        <row r="4106">
          <cell r="C4106" t="str">
            <v>Oak Bluffs</v>
          </cell>
          <cell r="D4106">
            <v>2015</v>
          </cell>
          <cell r="E4106">
            <v>3</v>
          </cell>
          <cell r="F4106">
            <v>3</v>
          </cell>
          <cell r="G4106" t="str">
            <v>Yes</v>
          </cell>
          <cell r="H4106">
            <v>487345.72</v>
          </cell>
          <cell r="I4106">
            <v>3139</v>
          </cell>
          <cell r="J4106">
            <v>141</v>
          </cell>
          <cell r="K4106">
            <v>484065.72</v>
          </cell>
          <cell r="M4106">
            <v>484065.72</v>
          </cell>
          <cell r="N4106" t="str">
            <v>FORM SUBMIT</v>
          </cell>
          <cell r="O4106">
            <v>42248</v>
          </cell>
          <cell r="P4106"/>
          <cell r="Q4106">
            <v>484206.72</v>
          </cell>
        </row>
        <row r="4107">
          <cell r="C4107" t="str">
            <v>Oakham</v>
          </cell>
          <cell r="D4107">
            <v>2015</v>
          </cell>
          <cell r="E4107">
            <v>0</v>
          </cell>
          <cell r="F4107">
            <v>0</v>
          </cell>
          <cell r="G4107" t="str">
            <v>N/A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  <cell r="M4107">
            <v>0</v>
          </cell>
          <cell r="N4107" t="str">
            <v>N/A</v>
          </cell>
          <cell r="O4107" t="str">
            <v/>
          </cell>
          <cell r="P4107"/>
          <cell r="Q4107">
            <v>0</v>
          </cell>
        </row>
        <row r="4108">
          <cell r="C4108" t="str">
            <v>Orange</v>
          </cell>
          <cell r="D4108">
            <v>2015</v>
          </cell>
          <cell r="E4108">
            <v>0</v>
          </cell>
          <cell r="F4108">
            <v>0</v>
          </cell>
          <cell r="G4108" t="str">
            <v>N/A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M4108">
            <v>0</v>
          </cell>
          <cell r="N4108" t="str">
            <v>N/A</v>
          </cell>
          <cell r="O4108" t="str">
            <v/>
          </cell>
          <cell r="P4108"/>
          <cell r="Q4108">
            <v>0</v>
          </cell>
        </row>
        <row r="4109">
          <cell r="C4109" t="str">
            <v>Orleans</v>
          </cell>
          <cell r="D4109">
            <v>2015</v>
          </cell>
          <cell r="E4109">
            <v>3</v>
          </cell>
          <cell r="F4109">
            <v>3</v>
          </cell>
          <cell r="G4109" t="str">
            <v>Yes</v>
          </cell>
          <cell r="H4109">
            <v>687738.78</v>
          </cell>
          <cell r="I4109">
            <v>1904.12</v>
          </cell>
          <cell r="J4109">
            <v>20.22</v>
          </cell>
          <cell r="K4109">
            <v>685814.44000000006</v>
          </cell>
          <cell r="M4109">
            <v>685814.44000000006</v>
          </cell>
          <cell r="N4109" t="str">
            <v>FORM ENTERED</v>
          </cell>
          <cell r="O4109">
            <v>42227</v>
          </cell>
          <cell r="P4109"/>
          <cell r="Q4109">
            <v>685834.66</v>
          </cell>
        </row>
        <row r="4110">
          <cell r="C4110" t="str">
            <v>Otis</v>
          </cell>
          <cell r="D4110">
            <v>2015</v>
          </cell>
          <cell r="E4110">
            <v>0</v>
          </cell>
          <cell r="F4110">
            <v>0</v>
          </cell>
          <cell r="G4110" t="str">
            <v>N/A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  <cell r="M4110">
            <v>0</v>
          </cell>
          <cell r="N4110" t="str">
            <v>N/A</v>
          </cell>
          <cell r="O4110" t="str">
            <v/>
          </cell>
          <cell r="P4110"/>
          <cell r="Q4110">
            <v>0</v>
          </cell>
        </row>
        <row r="4111">
          <cell r="C4111" t="str">
            <v>Oxford</v>
          </cell>
          <cell r="D4111">
            <v>2015</v>
          </cell>
          <cell r="E4111">
            <v>0</v>
          </cell>
          <cell r="F4111">
            <v>0</v>
          </cell>
          <cell r="G4111" t="str">
            <v>N/A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  <cell r="M4111">
            <v>0</v>
          </cell>
          <cell r="N4111" t="str">
            <v>N/A</v>
          </cell>
          <cell r="O4111" t="str">
            <v/>
          </cell>
          <cell r="P4111"/>
          <cell r="Q4111">
            <v>0</v>
          </cell>
        </row>
        <row r="4112">
          <cell r="C4112" t="str">
            <v>Palmer</v>
          </cell>
          <cell r="D4112">
            <v>2015</v>
          </cell>
          <cell r="E4112">
            <v>0</v>
          </cell>
          <cell r="F4112">
            <v>0</v>
          </cell>
          <cell r="G4112" t="str">
            <v>N/A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  <cell r="M4112">
            <v>0</v>
          </cell>
          <cell r="N4112" t="str">
            <v>N/A</v>
          </cell>
          <cell r="O4112" t="str">
            <v/>
          </cell>
          <cell r="P4112"/>
          <cell r="Q4112">
            <v>0</v>
          </cell>
        </row>
        <row r="4113">
          <cell r="C4113" t="str">
            <v>Paxton</v>
          </cell>
          <cell r="D4113">
            <v>2015</v>
          </cell>
          <cell r="E4113">
            <v>0</v>
          </cell>
          <cell r="F4113">
            <v>0</v>
          </cell>
          <cell r="G4113" t="str">
            <v>N/A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  <cell r="M4113">
            <v>0</v>
          </cell>
          <cell r="N4113" t="str">
            <v>N/A</v>
          </cell>
          <cell r="O4113" t="str">
            <v/>
          </cell>
          <cell r="P4113"/>
          <cell r="Q4113">
            <v>0</v>
          </cell>
        </row>
        <row r="4114">
          <cell r="C4114" t="str">
            <v>Peabody</v>
          </cell>
          <cell r="D4114">
            <v>2015</v>
          </cell>
          <cell r="E4114">
            <v>1</v>
          </cell>
          <cell r="F4114">
            <v>1</v>
          </cell>
          <cell r="G4114" t="str">
            <v>Yes</v>
          </cell>
          <cell r="H4114">
            <v>757696.63</v>
          </cell>
          <cell r="I4114">
            <v>7538.61</v>
          </cell>
          <cell r="J4114">
            <v>3663.69</v>
          </cell>
          <cell r="K4114">
            <v>746494.33000000007</v>
          </cell>
          <cell r="M4114">
            <v>746494.33000000007</v>
          </cell>
          <cell r="N4114" t="str">
            <v>FORM SUBMIT</v>
          </cell>
          <cell r="O4114">
            <v>42255</v>
          </cell>
          <cell r="P4114"/>
          <cell r="Q4114">
            <v>750158.02</v>
          </cell>
        </row>
        <row r="4115">
          <cell r="C4115" t="str">
            <v>Pelham</v>
          </cell>
          <cell r="D4115">
            <v>2015</v>
          </cell>
          <cell r="E4115">
            <v>3</v>
          </cell>
          <cell r="F4115">
            <v>3</v>
          </cell>
          <cell r="G4115" t="str">
            <v>Yes</v>
          </cell>
          <cell r="H4115">
            <v>68575.44</v>
          </cell>
          <cell r="I4115">
            <v>1115.06</v>
          </cell>
          <cell r="J4115">
            <v>0</v>
          </cell>
          <cell r="K4115">
            <v>67460.38</v>
          </cell>
          <cell r="M4115">
            <v>67460.38</v>
          </cell>
          <cell r="N4115" t="str">
            <v>FORM ENTERED</v>
          </cell>
          <cell r="O4115">
            <v>42228</v>
          </cell>
          <cell r="P4115"/>
          <cell r="Q4115">
            <v>67460.38</v>
          </cell>
        </row>
        <row r="4116">
          <cell r="C4116" t="str">
            <v>Pembroke</v>
          </cell>
          <cell r="D4116">
            <v>2015</v>
          </cell>
          <cell r="E4116">
            <v>1</v>
          </cell>
          <cell r="F4116">
            <v>1</v>
          </cell>
          <cell r="G4116" t="str">
            <v>Yes</v>
          </cell>
          <cell r="H4116">
            <v>253676.79999999999</v>
          </cell>
          <cell r="I4116">
            <v>6011.66</v>
          </cell>
          <cell r="J4116">
            <v>0</v>
          </cell>
          <cell r="K4116">
            <v>247665.13999999998</v>
          </cell>
          <cell r="M4116">
            <v>247665.13999999998</v>
          </cell>
          <cell r="N4116" t="str">
            <v>FORM SUBMIT</v>
          </cell>
          <cell r="O4116">
            <v>42268</v>
          </cell>
          <cell r="P4116"/>
          <cell r="Q4116">
            <v>247665.13999999998</v>
          </cell>
        </row>
        <row r="4117">
          <cell r="C4117" t="str">
            <v>Pepperell</v>
          </cell>
          <cell r="D4117">
            <v>2015</v>
          </cell>
          <cell r="E4117">
            <v>0</v>
          </cell>
          <cell r="F4117">
            <v>0</v>
          </cell>
          <cell r="G4117" t="str">
            <v>N/A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  <cell r="M4117">
            <v>0</v>
          </cell>
          <cell r="N4117" t="str">
            <v>N/A</v>
          </cell>
          <cell r="O4117" t="str">
            <v/>
          </cell>
          <cell r="P4117"/>
          <cell r="Q4117">
            <v>0</v>
          </cell>
        </row>
        <row r="4118">
          <cell r="C4118" t="str">
            <v>Peru</v>
          </cell>
          <cell r="D4118">
            <v>2015</v>
          </cell>
          <cell r="E4118">
            <v>0</v>
          </cell>
          <cell r="F4118">
            <v>0</v>
          </cell>
          <cell r="G4118" t="str">
            <v>N/A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  <cell r="M4118">
            <v>0</v>
          </cell>
          <cell r="N4118" t="str">
            <v>N/A</v>
          </cell>
          <cell r="O4118" t="str">
            <v/>
          </cell>
          <cell r="P4118"/>
          <cell r="Q4118">
            <v>0</v>
          </cell>
        </row>
        <row r="4119">
          <cell r="C4119" t="str">
            <v>Petersham</v>
          </cell>
          <cell r="D4119">
            <v>2015</v>
          </cell>
          <cell r="E4119">
            <v>0</v>
          </cell>
          <cell r="F4119">
            <v>0</v>
          </cell>
          <cell r="G4119" t="str">
            <v>N/A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  <cell r="M4119">
            <v>0</v>
          </cell>
          <cell r="N4119" t="str">
            <v>N/A</v>
          </cell>
          <cell r="O4119" t="str">
            <v/>
          </cell>
          <cell r="P4119"/>
          <cell r="Q4119">
            <v>0</v>
          </cell>
        </row>
        <row r="4120">
          <cell r="C4120" t="str">
            <v>Phillipston</v>
          </cell>
          <cell r="D4120">
            <v>2015</v>
          </cell>
          <cell r="E4120">
            <v>3</v>
          </cell>
          <cell r="F4120">
            <v>3</v>
          </cell>
          <cell r="G4120" t="str">
            <v>Yes</v>
          </cell>
          <cell r="H4120">
            <v>41338.79</v>
          </cell>
          <cell r="I4120">
            <v>466.65</v>
          </cell>
          <cell r="J4120">
            <v>0.55000000000000004</v>
          </cell>
          <cell r="K4120">
            <v>40871.589999999997</v>
          </cell>
          <cell r="M4120">
            <v>40871.589999999997</v>
          </cell>
          <cell r="N4120" t="str">
            <v>FORM SUBMIT</v>
          </cell>
          <cell r="O4120">
            <v>42257</v>
          </cell>
          <cell r="P4120"/>
          <cell r="Q4120">
            <v>40872.14</v>
          </cell>
        </row>
        <row r="4121">
          <cell r="C4121" t="str">
            <v>Pittsfield</v>
          </cell>
          <cell r="D4121">
            <v>2015</v>
          </cell>
          <cell r="E4121">
            <v>0</v>
          </cell>
          <cell r="F4121">
            <v>0</v>
          </cell>
          <cell r="G4121" t="str">
            <v>N/A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  <cell r="M4121">
            <v>0</v>
          </cell>
          <cell r="N4121" t="str">
            <v>N/A</v>
          </cell>
          <cell r="O4121" t="str">
            <v/>
          </cell>
          <cell r="P4121"/>
          <cell r="Q4121">
            <v>0</v>
          </cell>
        </row>
        <row r="4122">
          <cell r="C4122" t="str">
            <v>Plainfield</v>
          </cell>
          <cell r="D4122">
            <v>2015</v>
          </cell>
          <cell r="E4122">
            <v>0</v>
          </cell>
          <cell r="F4122">
            <v>0</v>
          </cell>
          <cell r="G4122" t="str">
            <v>Yes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  <cell r="M4122">
            <v>0</v>
          </cell>
          <cell r="N4122" t="str">
            <v>FORM ENTERED</v>
          </cell>
          <cell r="O4122">
            <v>42318</v>
          </cell>
          <cell r="P4122"/>
          <cell r="Q4122">
            <v>0</v>
          </cell>
        </row>
        <row r="4123">
          <cell r="C4123" t="str">
            <v>Plainville</v>
          </cell>
          <cell r="D4123">
            <v>2015</v>
          </cell>
          <cell r="E4123">
            <v>0</v>
          </cell>
          <cell r="F4123">
            <v>0</v>
          </cell>
          <cell r="G4123" t="str">
            <v>N/A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  <cell r="M4123">
            <v>0</v>
          </cell>
          <cell r="N4123" t="str">
            <v>N/A</v>
          </cell>
          <cell r="O4123" t="str">
            <v/>
          </cell>
          <cell r="P4123"/>
          <cell r="Q4123">
            <v>0</v>
          </cell>
        </row>
        <row r="4124">
          <cell r="C4124" t="str">
            <v>Plymouth</v>
          </cell>
          <cell r="D4124">
            <v>2015</v>
          </cell>
          <cell r="E4124">
            <v>1.5</v>
          </cell>
          <cell r="F4124">
            <v>1.5</v>
          </cell>
          <cell r="G4124" t="str">
            <v>Yes</v>
          </cell>
          <cell r="H4124">
            <v>2013404.22</v>
          </cell>
          <cell r="I4124">
            <v>11439.64</v>
          </cell>
          <cell r="J4124">
            <v>1857.01</v>
          </cell>
          <cell r="K4124">
            <v>2000107.57</v>
          </cell>
          <cell r="M4124">
            <v>2000107.57</v>
          </cell>
          <cell r="N4124" t="str">
            <v>FORM SUBMIT</v>
          </cell>
          <cell r="O4124">
            <v>42262</v>
          </cell>
          <cell r="P4124"/>
          <cell r="Q4124">
            <v>2001964.58</v>
          </cell>
        </row>
        <row r="4125">
          <cell r="C4125" t="str">
            <v>Plympton</v>
          </cell>
          <cell r="D4125">
            <v>2015</v>
          </cell>
          <cell r="E4125">
            <v>1.5</v>
          </cell>
          <cell r="F4125">
            <v>1.5</v>
          </cell>
          <cell r="G4125" t="str">
            <v>Yes</v>
          </cell>
          <cell r="H4125">
            <v>80446.97</v>
          </cell>
          <cell r="I4125">
            <v>514.30999999999995</v>
          </cell>
          <cell r="J4125">
            <v>14.74</v>
          </cell>
          <cell r="K4125">
            <v>79917.919999999998</v>
          </cell>
          <cell r="M4125">
            <v>79917.919999999998</v>
          </cell>
          <cell r="N4125" t="str">
            <v>FORM SUBMIT</v>
          </cell>
          <cell r="O4125">
            <v>42271</v>
          </cell>
          <cell r="P4125"/>
          <cell r="Q4125">
            <v>79932.66</v>
          </cell>
        </row>
        <row r="4126">
          <cell r="C4126" t="str">
            <v>Princeton</v>
          </cell>
          <cell r="D4126">
            <v>2015</v>
          </cell>
          <cell r="E4126">
            <v>0</v>
          </cell>
          <cell r="F4126">
            <v>0</v>
          </cell>
          <cell r="G4126" t="str">
            <v>N/A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  <cell r="M4126">
            <v>0</v>
          </cell>
          <cell r="N4126" t="str">
            <v>N/A</v>
          </cell>
          <cell r="O4126" t="str">
            <v/>
          </cell>
          <cell r="P4126"/>
          <cell r="Q4126">
            <v>0</v>
          </cell>
        </row>
        <row r="4127">
          <cell r="C4127" t="str">
            <v>Provincetown</v>
          </cell>
          <cell r="D4127">
            <v>2015</v>
          </cell>
          <cell r="E4127">
            <v>3</v>
          </cell>
          <cell r="F4127">
            <v>3</v>
          </cell>
          <cell r="G4127" t="str">
            <v>Yes</v>
          </cell>
          <cell r="H4127">
            <v>454922.94</v>
          </cell>
          <cell r="I4127">
            <v>5112.22</v>
          </cell>
          <cell r="J4127">
            <v>574.59</v>
          </cell>
          <cell r="K4127">
            <v>449236.13</v>
          </cell>
          <cell r="M4127">
            <v>449236.13</v>
          </cell>
          <cell r="N4127" t="str">
            <v>FORM SUBMIT</v>
          </cell>
          <cell r="O4127">
            <v>42235</v>
          </cell>
          <cell r="P4127"/>
          <cell r="Q4127">
            <v>449810.72000000003</v>
          </cell>
        </row>
        <row r="4128">
          <cell r="C4128" t="str">
            <v>Quincy</v>
          </cell>
          <cell r="D4128">
            <v>2015</v>
          </cell>
          <cell r="E4128">
            <v>0.01</v>
          </cell>
          <cell r="F4128">
            <v>1</v>
          </cell>
          <cell r="G4128" t="str">
            <v>No</v>
          </cell>
          <cell r="H4128">
            <v>1531844.58</v>
          </cell>
          <cell r="I4128">
            <v>13452.71</v>
          </cell>
          <cell r="J4128">
            <v>11396.7</v>
          </cell>
          <cell r="K4128">
            <v>1506995.1700000002</v>
          </cell>
          <cell r="M4128">
            <v>1506995.1700000002</v>
          </cell>
          <cell r="N4128" t="str">
            <v>FORM SUBMIT</v>
          </cell>
          <cell r="O4128">
            <v>42265</v>
          </cell>
          <cell r="P4128"/>
          <cell r="Q4128">
            <v>1518391.87</v>
          </cell>
        </row>
        <row r="4129">
          <cell r="C4129" t="str">
            <v>Randolph</v>
          </cell>
          <cell r="D4129">
            <v>2015</v>
          </cell>
          <cell r="E4129">
            <v>2</v>
          </cell>
          <cell r="F4129">
            <v>2</v>
          </cell>
          <cell r="G4129" t="str">
            <v>Yes</v>
          </cell>
          <cell r="H4129">
            <v>707611.63</v>
          </cell>
          <cell r="I4129">
            <v>7287.04</v>
          </cell>
          <cell r="J4129">
            <v>1096.3</v>
          </cell>
          <cell r="K4129">
            <v>699228.28999999992</v>
          </cell>
          <cell r="M4129">
            <v>699228.28999999992</v>
          </cell>
          <cell r="N4129" t="str">
            <v>FORM ENTERED</v>
          </cell>
          <cell r="O4129">
            <v>42258</v>
          </cell>
          <cell r="P4129"/>
          <cell r="Q4129">
            <v>700324.59</v>
          </cell>
        </row>
        <row r="4130">
          <cell r="C4130" t="str">
            <v>Raynham</v>
          </cell>
          <cell r="D4130">
            <v>2015</v>
          </cell>
          <cell r="E4130">
            <v>0</v>
          </cell>
          <cell r="F4130">
            <v>0</v>
          </cell>
          <cell r="G4130" t="str">
            <v>N/A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  <cell r="M4130">
            <v>0</v>
          </cell>
          <cell r="N4130" t="str">
            <v>N/A</v>
          </cell>
          <cell r="O4130" t="str">
            <v/>
          </cell>
          <cell r="P4130"/>
          <cell r="Q4130">
            <v>0</v>
          </cell>
        </row>
        <row r="4131">
          <cell r="C4131" t="str">
            <v>Reading</v>
          </cell>
          <cell r="D4131">
            <v>2015</v>
          </cell>
          <cell r="E4131">
            <v>0</v>
          </cell>
          <cell r="F4131">
            <v>0</v>
          </cell>
          <cell r="G4131" t="str">
            <v>N/A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  <cell r="M4131">
            <v>0</v>
          </cell>
          <cell r="N4131" t="str">
            <v>N/A</v>
          </cell>
          <cell r="O4131" t="str">
            <v/>
          </cell>
          <cell r="P4131"/>
          <cell r="Q4131">
            <v>0</v>
          </cell>
        </row>
        <row r="4132">
          <cell r="C4132" t="str">
            <v>Rehoboth</v>
          </cell>
          <cell r="D4132">
            <v>2015</v>
          </cell>
          <cell r="E4132">
            <v>1</v>
          </cell>
          <cell r="F4132">
            <v>1</v>
          </cell>
          <cell r="G4132" t="str">
            <v>Yes</v>
          </cell>
          <cell r="H4132">
            <v>189336.25</v>
          </cell>
          <cell r="I4132">
            <v>3638.14</v>
          </cell>
          <cell r="J4132">
            <v>-117.61</v>
          </cell>
          <cell r="K4132">
            <v>185815.71999999997</v>
          </cell>
          <cell r="M4132">
            <v>185815.71999999997</v>
          </cell>
          <cell r="N4132" t="str">
            <v>FORM SUBMIT</v>
          </cell>
          <cell r="O4132">
            <v>42265</v>
          </cell>
          <cell r="P4132"/>
          <cell r="Q4132">
            <v>185698.11</v>
          </cell>
        </row>
        <row r="4133">
          <cell r="C4133" t="str">
            <v>Revere</v>
          </cell>
          <cell r="D4133">
            <v>2015</v>
          </cell>
          <cell r="E4133">
            <v>0</v>
          </cell>
          <cell r="F4133">
            <v>0</v>
          </cell>
          <cell r="G4133" t="str">
            <v>N/A</v>
          </cell>
          <cell r="H4133">
            <v>0</v>
          </cell>
          <cell r="I4133">
            <v>0</v>
          </cell>
          <cell r="J4133">
            <v>0</v>
          </cell>
          <cell r="K4133">
            <v>0</v>
          </cell>
          <cell r="M4133">
            <v>0</v>
          </cell>
          <cell r="N4133" t="str">
            <v>N/A</v>
          </cell>
          <cell r="O4133" t="str">
            <v/>
          </cell>
          <cell r="P4133"/>
          <cell r="Q4133">
            <v>0</v>
          </cell>
        </row>
        <row r="4134">
          <cell r="C4134" t="str">
            <v>Richmond</v>
          </cell>
          <cell r="D4134">
            <v>2015</v>
          </cell>
          <cell r="E4134">
            <v>0</v>
          </cell>
          <cell r="F4134">
            <v>0</v>
          </cell>
          <cell r="G4134" t="str">
            <v>Yes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  <cell r="M4134">
            <v>0</v>
          </cell>
          <cell r="N4134" t="str">
            <v>FORM ENTERED</v>
          </cell>
          <cell r="O4134">
            <v>42217</v>
          </cell>
          <cell r="P4134"/>
          <cell r="Q4134">
            <v>0</v>
          </cell>
        </row>
        <row r="4135">
          <cell r="C4135" t="str">
            <v>Rochester</v>
          </cell>
          <cell r="D4135">
            <v>2015</v>
          </cell>
          <cell r="E4135">
            <v>0</v>
          </cell>
          <cell r="F4135">
            <v>0</v>
          </cell>
          <cell r="G4135" t="str">
            <v>N/A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  <cell r="M4135">
            <v>0</v>
          </cell>
          <cell r="N4135" t="str">
            <v>N/A</v>
          </cell>
          <cell r="O4135" t="str">
            <v/>
          </cell>
          <cell r="P4135"/>
          <cell r="Q4135">
            <v>0</v>
          </cell>
        </row>
        <row r="4136">
          <cell r="C4136" t="str">
            <v>Rockland</v>
          </cell>
          <cell r="D4136">
            <v>2015</v>
          </cell>
          <cell r="E4136">
            <v>0</v>
          </cell>
          <cell r="F4136">
            <v>0</v>
          </cell>
          <cell r="G4136" t="str">
            <v>N/A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  <cell r="M4136">
            <v>0</v>
          </cell>
          <cell r="N4136" t="str">
            <v>N/A</v>
          </cell>
          <cell r="O4136" t="str">
            <v/>
          </cell>
          <cell r="P4136"/>
          <cell r="Q4136">
            <v>0</v>
          </cell>
        </row>
        <row r="4137">
          <cell r="C4137" t="str">
            <v>Rockport</v>
          </cell>
          <cell r="D4137">
            <v>2015</v>
          </cell>
          <cell r="E4137">
            <v>3</v>
          </cell>
          <cell r="F4137">
            <v>3</v>
          </cell>
          <cell r="G4137" t="str">
            <v>Yes</v>
          </cell>
          <cell r="H4137">
            <v>465264.09</v>
          </cell>
          <cell r="I4137">
            <v>4914.16</v>
          </cell>
          <cell r="J4137">
            <v>683.44</v>
          </cell>
          <cell r="K4137">
            <v>459666.49000000005</v>
          </cell>
          <cell r="M4137">
            <v>459666.49000000005</v>
          </cell>
          <cell r="N4137" t="str">
            <v>FORM SUBMIT</v>
          </cell>
          <cell r="O4137">
            <v>42262</v>
          </cell>
          <cell r="P4137"/>
          <cell r="Q4137">
            <v>460349.93000000005</v>
          </cell>
        </row>
        <row r="4138">
          <cell r="C4138" t="str">
            <v>Rowe</v>
          </cell>
          <cell r="D4138">
            <v>2015</v>
          </cell>
          <cell r="E4138">
            <v>0</v>
          </cell>
          <cell r="F4138">
            <v>0</v>
          </cell>
          <cell r="G4138" t="str">
            <v>N/A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  <cell r="M4138">
            <v>0</v>
          </cell>
          <cell r="N4138" t="str">
            <v>N/A</v>
          </cell>
          <cell r="O4138" t="str">
            <v/>
          </cell>
          <cell r="P4138"/>
          <cell r="Q4138">
            <v>0</v>
          </cell>
        </row>
        <row r="4139">
          <cell r="C4139" t="str">
            <v>Rowley</v>
          </cell>
          <cell r="D4139">
            <v>2015</v>
          </cell>
          <cell r="E4139">
            <v>3</v>
          </cell>
          <cell r="F4139">
            <v>3</v>
          </cell>
          <cell r="G4139" t="str">
            <v>Yes</v>
          </cell>
          <cell r="H4139">
            <v>385037.96</v>
          </cell>
          <cell r="I4139">
            <v>7281.71</v>
          </cell>
          <cell r="J4139">
            <v>0</v>
          </cell>
          <cell r="K4139">
            <v>377756.25</v>
          </cell>
          <cell r="M4139">
            <v>377756.25</v>
          </cell>
          <cell r="N4139" t="str">
            <v>FORM SUBMIT</v>
          </cell>
          <cell r="O4139">
            <v>42248</v>
          </cell>
          <cell r="P4139"/>
          <cell r="Q4139">
            <v>377756.25</v>
          </cell>
        </row>
        <row r="4140">
          <cell r="C4140" t="str">
            <v>Royalston</v>
          </cell>
          <cell r="D4140">
            <v>2015</v>
          </cell>
          <cell r="E4140">
            <v>3</v>
          </cell>
          <cell r="F4140">
            <v>3</v>
          </cell>
          <cell r="G4140" t="str">
            <v>Yes</v>
          </cell>
          <cell r="H4140">
            <v>16924.240000000002</v>
          </cell>
          <cell r="I4140">
            <v>33.83</v>
          </cell>
          <cell r="J4140">
            <v>0</v>
          </cell>
          <cell r="K4140">
            <v>16890.41</v>
          </cell>
          <cell r="M4140">
            <v>16890.41</v>
          </cell>
          <cell r="N4140" t="str">
            <v>FORM SUBMIT</v>
          </cell>
          <cell r="O4140">
            <v>42284</v>
          </cell>
          <cell r="P4140"/>
          <cell r="Q4140">
            <v>16890.41</v>
          </cell>
        </row>
        <row r="4141">
          <cell r="C4141" t="str">
            <v>Russell</v>
          </cell>
          <cell r="D4141">
            <v>2015</v>
          </cell>
          <cell r="E4141">
            <v>0</v>
          </cell>
          <cell r="F4141">
            <v>0</v>
          </cell>
          <cell r="G4141" t="str">
            <v>N/A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  <cell r="M4141">
            <v>0</v>
          </cell>
          <cell r="N4141" t="str">
            <v>N/A</v>
          </cell>
          <cell r="O4141" t="str">
            <v/>
          </cell>
          <cell r="P4141"/>
          <cell r="Q4141">
            <v>0</v>
          </cell>
        </row>
        <row r="4142">
          <cell r="C4142" t="str">
            <v>Rutland</v>
          </cell>
          <cell r="D4142">
            <v>2015</v>
          </cell>
          <cell r="E4142">
            <v>0</v>
          </cell>
          <cell r="F4142">
            <v>0</v>
          </cell>
          <cell r="G4142" t="str">
            <v>N/A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  <cell r="M4142">
            <v>0</v>
          </cell>
          <cell r="N4142" t="str">
            <v>N/A</v>
          </cell>
          <cell r="O4142" t="str">
            <v/>
          </cell>
          <cell r="P4142"/>
          <cell r="Q4142">
            <v>0</v>
          </cell>
        </row>
        <row r="4143">
          <cell r="C4143" t="str">
            <v>Salem</v>
          </cell>
          <cell r="D4143">
            <v>2015</v>
          </cell>
          <cell r="E4143">
            <v>1</v>
          </cell>
          <cell r="F4143">
            <v>1</v>
          </cell>
          <cell r="G4143" t="str">
            <v>Yes</v>
          </cell>
          <cell r="H4143">
            <v>528224.84</v>
          </cell>
          <cell r="I4143">
            <v>4061.01</v>
          </cell>
          <cell r="J4143">
            <v>11.26</v>
          </cell>
          <cell r="K4143">
            <v>524152.56999999995</v>
          </cell>
          <cell r="L4143">
            <v>0</v>
          </cell>
          <cell r="M4143">
            <v>524152.56999999995</v>
          </cell>
          <cell r="N4143" t="str">
            <v>FORM SUBMIT</v>
          </cell>
          <cell r="O4143">
            <v>42286</v>
          </cell>
          <cell r="P4143"/>
          <cell r="Q4143">
            <v>524163.82999999996</v>
          </cell>
        </row>
        <row r="4144">
          <cell r="C4144" t="str">
            <v>Salisbury</v>
          </cell>
          <cell r="D4144">
            <v>2015</v>
          </cell>
          <cell r="E4144">
            <v>0</v>
          </cell>
          <cell r="F4144">
            <v>0</v>
          </cell>
          <cell r="G4144" t="str">
            <v>N/A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  <cell r="M4144">
            <v>0</v>
          </cell>
          <cell r="N4144" t="str">
            <v>N/A</v>
          </cell>
          <cell r="O4144" t="str">
            <v/>
          </cell>
          <cell r="P4144"/>
          <cell r="Q4144">
            <v>0</v>
          </cell>
        </row>
        <row r="4145">
          <cell r="C4145" t="str">
            <v>Sandisfield</v>
          </cell>
          <cell r="D4145">
            <v>2015</v>
          </cell>
          <cell r="E4145">
            <v>0</v>
          </cell>
          <cell r="F4145">
            <v>0</v>
          </cell>
          <cell r="G4145" t="str">
            <v>N/A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  <cell r="M4145">
            <v>0</v>
          </cell>
          <cell r="N4145" t="str">
            <v>N/A</v>
          </cell>
          <cell r="O4145" t="str">
            <v/>
          </cell>
          <cell r="P4145"/>
          <cell r="Q4145">
            <v>0</v>
          </cell>
        </row>
        <row r="4146">
          <cell r="C4146" t="str">
            <v>Sandwich</v>
          </cell>
          <cell r="D4146">
            <v>2015</v>
          </cell>
          <cell r="E4146">
            <v>3</v>
          </cell>
          <cell r="F4146">
            <v>3</v>
          </cell>
          <cell r="G4146" t="str">
            <v>Yes</v>
          </cell>
          <cell r="H4146">
            <v>1543822.7</v>
          </cell>
          <cell r="I4146">
            <v>6197.53</v>
          </cell>
          <cell r="J4146">
            <v>98.86</v>
          </cell>
          <cell r="K4146">
            <v>1537526.3099999998</v>
          </cell>
          <cell r="M4146">
            <v>1537526.3099999998</v>
          </cell>
          <cell r="N4146" t="str">
            <v>FORM SUBMIT</v>
          </cell>
          <cell r="O4146">
            <v>42275</v>
          </cell>
          <cell r="P4146"/>
          <cell r="Q4146">
            <v>1537625.17</v>
          </cell>
        </row>
        <row r="4147">
          <cell r="C4147" t="str">
            <v>Saugus</v>
          </cell>
          <cell r="D4147">
            <v>2015</v>
          </cell>
          <cell r="E4147">
            <v>0</v>
          </cell>
          <cell r="F4147">
            <v>0</v>
          </cell>
          <cell r="G4147" t="str">
            <v>N/A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  <cell r="M4147">
            <v>0</v>
          </cell>
          <cell r="N4147" t="str">
            <v>N/A</v>
          </cell>
          <cell r="O4147" t="str">
            <v/>
          </cell>
          <cell r="P4147"/>
          <cell r="Q4147">
            <v>0</v>
          </cell>
        </row>
        <row r="4148">
          <cell r="C4148" t="str">
            <v>Savoy</v>
          </cell>
          <cell r="D4148">
            <v>2015</v>
          </cell>
          <cell r="E4148">
            <v>0</v>
          </cell>
          <cell r="F4148">
            <v>0</v>
          </cell>
          <cell r="G4148" t="str">
            <v>N/A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  <cell r="M4148">
            <v>0</v>
          </cell>
          <cell r="N4148" t="str">
            <v>N/A</v>
          </cell>
          <cell r="O4148" t="str">
            <v/>
          </cell>
          <cell r="P4148"/>
          <cell r="Q4148">
            <v>0</v>
          </cell>
        </row>
        <row r="4149">
          <cell r="C4149" t="str">
            <v>Scituate</v>
          </cell>
          <cell r="D4149">
            <v>2015</v>
          </cell>
          <cell r="E4149">
            <v>3</v>
          </cell>
          <cell r="F4149">
            <v>3</v>
          </cell>
          <cell r="G4149" t="str">
            <v>Yes</v>
          </cell>
          <cell r="H4149">
            <v>1224067.22</v>
          </cell>
          <cell r="I4149">
            <v>20699.78</v>
          </cell>
          <cell r="J4149">
            <v>1405.06</v>
          </cell>
          <cell r="K4149">
            <v>1201962.3799999999</v>
          </cell>
          <cell r="M4149">
            <v>1201962.3799999999</v>
          </cell>
          <cell r="N4149" t="str">
            <v>FORM SUBMIT</v>
          </cell>
          <cell r="O4149">
            <v>42223</v>
          </cell>
          <cell r="P4149"/>
          <cell r="Q4149">
            <v>1203367.44</v>
          </cell>
        </row>
        <row r="4150">
          <cell r="C4150" t="str">
            <v>Seekonk</v>
          </cell>
          <cell r="D4150">
            <v>2015</v>
          </cell>
          <cell r="E4150">
            <v>1.25</v>
          </cell>
          <cell r="F4150">
            <v>1.25</v>
          </cell>
          <cell r="G4150" t="str">
            <v>Yes</v>
          </cell>
          <cell r="H4150">
            <v>316094.03999999998</v>
          </cell>
          <cell r="I4150">
            <v>3509.95</v>
          </cell>
          <cell r="J4150">
            <v>23729.759999999998</v>
          </cell>
          <cell r="K4150">
            <v>288854.32999999996</v>
          </cell>
          <cell r="M4150">
            <v>288854.32999999996</v>
          </cell>
          <cell r="N4150" t="str">
            <v>FORM SUBMIT</v>
          </cell>
          <cell r="O4150">
            <v>42229</v>
          </cell>
          <cell r="P4150"/>
          <cell r="Q4150">
            <v>312584.08999999997</v>
          </cell>
        </row>
        <row r="4151">
          <cell r="C4151" t="str">
            <v>Sharon</v>
          </cell>
          <cell r="D4151">
            <v>2015</v>
          </cell>
          <cell r="E4151">
            <v>1</v>
          </cell>
          <cell r="F4151">
            <v>1</v>
          </cell>
          <cell r="G4151" t="str">
            <v>Yes</v>
          </cell>
          <cell r="H4151">
            <v>466642.58</v>
          </cell>
          <cell r="I4151">
            <v>2152.94</v>
          </cell>
          <cell r="J4151">
            <v>73.849999999999994</v>
          </cell>
          <cell r="K4151">
            <v>464415.79000000004</v>
          </cell>
          <cell r="M4151">
            <v>464415.79000000004</v>
          </cell>
          <cell r="N4151" t="str">
            <v>FORM SUBMIT</v>
          </cell>
          <cell r="O4151">
            <v>42258</v>
          </cell>
          <cell r="P4151"/>
          <cell r="Q4151">
            <v>464489.64</v>
          </cell>
        </row>
        <row r="4152">
          <cell r="C4152" t="str">
            <v>Sheffield</v>
          </cell>
          <cell r="D4152">
            <v>2015</v>
          </cell>
          <cell r="E4152">
            <v>0</v>
          </cell>
          <cell r="F4152">
            <v>0</v>
          </cell>
          <cell r="G4152" t="str">
            <v>N/A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M4152">
            <v>0</v>
          </cell>
          <cell r="N4152" t="str">
            <v>N/A</v>
          </cell>
          <cell r="O4152" t="str">
            <v/>
          </cell>
          <cell r="P4152"/>
          <cell r="Q4152">
            <v>0</v>
          </cell>
        </row>
        <row r="4153">
          <cell r="C4153" t="str">
            <v>Shelburne</v>
          </cell>
          <cell r="D4153">
            <v>2015</v>
          </cell>
          <cell r="E4153">
            <v>0</v>
          </cell>
          <cell r="F4153">
            <v>0</v>
          </cell>
          <cell r="G4153" t="str">
            <v>N/A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  <cell r="M4153">
            <v>0</v>
          </cell>
          <cell r="N4153" t="str">
            <v>N/A</v>
          </cell>
          <cell r="O4153" t="str">
            <v/>
          </cell>
          <cell r="P4153"/>
          <cell r="Q4153">
            <v>0</v>
          </cell>
        </row>
        <row r="4154">
          <cell r="C4154" t="str">
            <v>Sherborn</v>
          </cell>
          <cell r="D4154">
            <v>2015</v>
          </cell>
          <cell r="E4154">
            <v>0</v>
          </cell>
          <cell r="F4154">
            <v>0</v>
          </cell>
          <cell r="G4154" t="str">
            <v>Yes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M4154">
            <v>0</v>
          </cell>
          <cell r="N4154" t="str">
            <v>FORM SUBMIT</v>
          </cell>
          <cell r="O4154">
            <v>42205</v>
          </cell>
          <cell r="P4154"/>
          <cell r="Q4154">
            <v>0</v>
          </cell>
        </row>
        <row r="4155">
          <cell r="C4155" t="str">
            <v>Shirley</v>
          </cell>
          <cell r="D4155">
            <v>2015</v>
          </cell>
          <cell r="E4155">
            <v>0</v>
          </cell>
          <cell r="F4155">
            <v>0</v>
          </cell>
          <cell r="G4155" t="str">
            <v>N/A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  <cell r="M4155">
            <v>0</v>
          </cell>
          <cell r="N4155" t="str">
            <v>N/A</v>
          </cell>
          <cell r="O4155" t="str">
            <v/>
          </cell>
          <cell r="P4155"/>
          <cell r="Q4155">
            <v>0</v>
          </cell>
        </row>
        <row r="4156">
          <cell r="C4156" t="str">
            <v>Shrewsbury</v>
          </cell>
          <cell r="D4156">
            <v>2015</v>
          </cell>
          <cell r="E4156">
            <v>0</v>
          </cell>
          <cell r="F4156">
            <v>0</v>
          </cell>
          <cell r="G4156" t="str">
            <v>N/A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  <cell r="M4156">
            <v>0</v>
          </cell>
          <cell r="N4156" t="str">
            <v>N/A</v>
          </cell>
          <cell r="O4156" t="str">
            <v/>
          </cell>
          <cell r="P4156"/>
          <cell r="Q4156">
            <v>0</v>
          </cell>
        </row>
        <row r="4157">
          <cell r="C4157" t="str">
            <v>Shutesbury</v>
          </cell>
          <cell r="D4157">
            <v>2015</v>
          </cell>
          <cell r="E4157">
            <v>1.5</v>
          </cell>
          <cell r="F4157">
            <v>1.5</v>
          </cell>
          <cell r="G4157" t="str">
            <v>Yes</v>
          </cell>
          <cell r="H4157">
            <v>39004.9</v>
          </cell>
          <cell r="I4157">
            <v>492.03</v>
          </cell>
          <cell r="J4157">
            <v>0</v>
          </cell>
          <cell r="K4157">
            <v>38512.870000000003</v>
          </cell>
          <cell r="M4157">
            <v>38512.870000000003</v>
          </cell>
          <cell r="N4157" t="str">
            <v>FORM SUBMIT</v>
          </cell>
          <cell r="O4157">
            <v>42271</v>
          </cell>
          <cell r="P4157"/>
          <cell r="Q4157">
            <v>38512.870000000003</v>
          </cell>
        </row>
        <row r="4158">
          <cell r="C4158" t="str">
            <v>Somerset</v>
          </cell>
          <cell r="D4158">
            <v>2015</v>
          </cell>
          <cell r="E4158">
            <v>1</v>
          </cell>
          <cell r="F4158">
            <v>1</v>
          </cell>
          <cell r="G4158" t="str">
            <v>Yes</v>
          </cell>
          <cell r="H4158">
            <v>78273.33</v>
          </cell>
          <cell r="I4158">
            <v>689.21</v>
          </cell>
          <cell r="J4158">
            <v>0</v>
          </cell>
          <cell r="K4158">
            <v>77584.12</v>
          </cell>
          <cell r="M4158">
            <v>77584.12</v>
          </cell>
          <cell r="N4158" t="str">
            <v>FORM SUBMIT</v>
          </cell>
          <cell r="O4158">
            <v>42263</v>
          </cell>
          <cell r="P4158"/>
          <cell r="Q4158">
            <v>77584.12</v>
          </cell>
        </row>
        <row r="4159">
          <cell r="C4159" t="str">
            <v>Somerville</v>
          </cell>
          <cell r="D4159">
            <v>2015</v>
          </cell>
          <cell r="E4159">
            <v>1.5</v>
          </cell>
          <cell r="F4159">
            <v>1.5</v>
          </cell>
          <cell r="G4159" t="str">
            <v>Yes</v>
          </cell>
          <cell r="H4159">
            <v>1447223.9</v>
          </cell>
          <cell r="I4159">
            <v>14413.86</v>
          </cell>
          <cell r="J4159">
            <v>179.89</v>
          </cell>
          <cell r="K4159">
            <v>1432630.15</v>
          </cell>
          <cell r="L4159">
            <v>1200000</v>
          </cell>
          <cell r="M4159">
            <v>2632630.15</v>
          </cell>
          <cell r="N4159" t="str">
            <v>FORM SUBMIT</v>
          </cell>
          <cell r="O4159">
            <v>42263</v>
          </cell>
          <cell r="P4159"/>
          <cell r="Q4159">
            <v>2632810.04</v>
          </cell>
        </row>
        <row r="4160">
          <cell r="C4160" t="str">
            <v>South Hadley</v>
          </cell>
          <cell r="D4160">
            <v>2015</v>
          </cell>
          <cell r="E4160">
            <v>0</v>
          </cell>
          <cell r="F4160">
            <v>0</v>
          </cell>
          <cell r="G4160" t="str">
            <v>N/A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  <cell r="M4160">
            <v>0</v>
          </cell>
          <cell r="N4160" t="str">
            <v>N/A</v>
          </cell>
          <cell r="O4160" t="str">
            <v/>
          </cell>
          <cell r="P4160"/>
          <cell r="Q4160">
            <v>0</v>
          </cell>
        </row>
        <row r="4161">
          <cell r="C4161" t="str">
            <v>Southampton</v>
          </cell>
          <cell r="D4161">
            <v>2015</v>
          </cell>
          <cell r="E4161">
            <v>3</v>
          </cell>
          <cell r="F4161">
            <v>3</v>
          </cell>
          <cell r="G4161" t="str">
            <v>Yes</v>
          </cell>
          <cell r="H4161">
            <v>187837.9</v>
          </cell>
          <cell r="I4161">
            <v>1556.66</v>
          </cell>
          <cell r="J4161">
            <v>0</v>
          </cell>
          <cell r="K4161">
            <v>186281.24</v>
          </cell>
          <cell r="M4161">
            <v>186281.24</v>
          </cell>
          <cell r="N4161" t="str">
            <v>FORM ENTERED</v>
          </cell>
          <cell r="O4161">
            <v>42261</v>
          </cell>
          <cell r="P4161"/>
          <cell r="Q4161">
            <v>186281.24</v>
          </cell>
        </row>
        <row r="4162">
          <cell r="C4162" t="str">
            <v>Southborough</v>
          </cell>
          <cell r="D4162">
            <v>2015</v>
          </cell>
          <cell r="E4162">
            <v>1</v>
          </cell>
          <cell r="F4162">
            <v>1</v>
          </cell>
          <cell r="G4162" t="str">
            <v>Yes</v>
          </cell>
          <cell r="H4162">
            <v>291729.44</v>
          </cell>
          <cell r="I4162">
            <v>1359.27</v>
          </cell>
          <cell r="J4162">
            <v>0</v>
          </cell>
          <cell r="K4162">
            <v>290370.17</v>
          </cell>
          <cell r="M4162">
            <v>290370.17</v>
          </cell>
          <cell r="N4162" t="str">
            <v>FORM SUBMIT</v>
          </cell>
          <cell r="O4162">
            <v>42138</v>
          </cell>
          <cell r="P4162"/>
          <cell r="Q4162">
            <v>290370.17</v>
          </cell>
        </row>
        <row r="4163">
          <cell r="C4163" t="str">
            <v>Southbridge</v>
          </cell>
          <cell r="D4163">
            <v>2015</v>
          </cell>
          <cell r="E4163">
            <v>0</v>
          </cell>
          <cell r="F4163">
            <v>0</v>
          </cell>
          <cell r="G4163" t="str">
            <v>N/A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  <cell r="M4163">
            <v>0</v>
          </cell>
          <cell r="N4163" t="str">
            <v>N/A</v>
          </cell>
          <cell r="O4163" t="str">
            <v/>
          </cell>
          <cell r="P4163"/>
          <cell r="Q4163">
            <v>0</v>
          </cell>
        </row>
        <row r="4164">
          <cell r="C4164" t="str">
            <v>Southwick</v>
          </cell>
          <cell r="D4164">
            <v>2015</v>
          </cell>
          <cell r="E4164">
            <v>3</v>
          </cell>
          <cell r="F4164">
            <v>3</v>
          </cell>
          <cell r="G4164" t="str">
            <v>Yes</v>
          </cell>
          <cell r="H4164">
            <v>284467.01</v>
          </cell>
          <cell r="I4164">
            <v>3082.68</v>
          </cell>
          <cell r="J4164">
            <v>3469.19</v>
          </cell>
          <cell r="K4164">
            <v>277915.14</v>
          </cell>
          <cell r="M4164">
            <v>277915.14</v>
          </cell>
          <cell r="N4164" t="str">
            <v>FORM SUBMIT</v>
          </cell>
          <cell r="O4164">
            <v>42261</v>
          </cell>
          <cell r="P4164"/>
          <cell r="Q4164">
            <v>281384.33</v>
          </cell>
        </row>
        <row r="4165">
          <cell r="C4165" t="str">
            <v>Spencer</v>
          </cell>
          <cell r="D4165">
            <v>2015</v>
          </cell>
          <cell r="E4165">
            <v>0</v>
          </cell>
          <cell r="F4165">
            <v>0</v>
          </cell>
          <cell r="G4165" t="str">
            <v>N/A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  <cell r="M4165">
            <v>0</v>
          </cell>
          <cell r="N4165" t="str">
            <v>N/A</v>
          </cell>
          <cell r="O4165" t="str">
            <v/>
          </cell>
          <cell r="P4165"/>
          <cell r="Q4165">
            <v>0</v>
          </cell>
        </row>
        <row r="4166">
          <cell r="C4166" t="str">
            <v>Springfield</v>
          </cell>
          <cell r="D4166">
            <v>2015</v>
          </cell>
          <cell r="E4166">
            <v>0</v>
          </cell>
          <cell r="F4166">
            <v>0</v>
          </cell>
          <cell r="G4166" t="str">
            <v>N/A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  <cell r="M4166">
            <v>0</v>
          </cell>
          <cell r="N4166" t="str">
            <v>N/A</v>
          </cell>
          <cell r="O4166" t="str">
            <v/>
          </cell>
          <cell r="P4166"/>
          <cell r="Q4166">
            <v>0</v>
          </cell>
        </row>
        <row r="4167">
          <cell r="C4167" t="str">
            <v>Sterling</v>
          </cell>
          <cell r="D4167">
            <v>2015</v>
          </cell>
          <cell r="E4167">
            <v>0</v>
          </cell>
          <cell r="F4167">
            <v>0</v>
          </cell>
          <cell r="G4167" t="str">
            <v>N/A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  <cell r="M4167">
            <v>0</v>
          </cell>
          <cell r="N4167" t="str">
            <v>N/A</v>
          </cell>
          <cell r="O4167" t="str">
            <v/>
          </cell>
          <cell r="P4167"/>
          <cell r="Q4167">
            <v>0</v>
          </cell>
        </row>
        <row r="4168">
          <cell r="C4168" t="str">
            <v>Stockbridge</v>
          </cell>
          <cell r="D4168">
            <v>2015</v>
          </cell>
          <cell r="E4168">
            <v>3</v>
          </cell>
          <cell r="F4168">
            <v>3</v>
          </cell>
          <cell r="G4168" t="str">
            <v>Yes</v>
          </cell>
          <cell r="H4168">
            <v>169644.4</v>
          </cell>
          <cell r="I4168">
            <v>1923.65</v>
          </cell>
          <cell r="J4168">
            <v>0</v>
          </cell>
          <cell r="K4168">
            <v>167720.75</v>
          </cell>
          <cell r="M4168">
            <v>167720.75</v>
          </cell>
          <cell r="N4168" t="str">
            <v>FORM SUBMIT</v>
          </cell>
          <cell r="O4168">
            <v>42233</v>
          </cell>
          <cell r="P4168"/>
          <cell r="Q4168">
            <v>167720.75</v>
          </cell>
        </row>
        <row r="4169">
          <cell r="C4169" t="str">
            <v>Stoneham</v>
          </cell>
          <cell r="D4169">
            <v>2015</v>
          </cell>
          <cell r="E4169">
            <v>0</v>
          </cell>
          <cell r="F4169">
            <v>0</v>
          </cell>
          <cell r="G4169" t="str">
            <v>N/A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  <cell r="M4169">
            <v>0</v>
          </cell>
          <cell r="N4169" t="str">
            <v>N/A</v>
          </cell>
          <cell r="O4169" t="str">
            <v/>
          </cell>
          <cell r="P4169"/>
          <cell r="Q4169">
            <v>0</v>
          </cell>
        </row>
        <row r="4170">
          <cell r="C4170" t="str">
            <v>Stoughton</v>
          </cell>
          <cell r="D4170">
            <v>2015</v>
          </cell>
          <cell r="E4170">
            <v>1.5</v>
          </cell>
          <cell r="F4170">
            <v>1.5</v>
          </cell>
          <cell r="G4170" t="str">
            <v>Yes</v>
          </cell>
          <cell r="H4170">
            <v>606047.1</v>
          </cell>
          <cell r="I4170">
            <v>1445.23</v>
          </cell>
          <cell r="J4170">
            <v>0</v>
          </cell>
          <cell r="K4170">
            <v>604601.87</v>
          </cell>
          <cell r="M4170">
            <v>604601.87</v>
          </cell>
          <cell r="N4170" t="str">
            <v>FORM SUBMIT</v>
          </cell>
          <cell r="O4170">
            <v>42286</v>
          </cell>
          <cell r="P4170"/>
          <cell r="Q4170">
            <v>604601.87</v>
          </cell>
        </row>
        <row r="4171">
          <cell r="C4171" t="str">
            <v>Stow</v>
          </cell>
          <cell r="D4171">
            <v>2015</v>
          </cell>
          <cell r="E4171">
            <v>3</v>
          </cell>
          <cell r="F4171">
            <v>3</v>
          </cell>
          <cell r="G4171" t="str">
            <v>Yes</v>
          </cell>
          <cell r="H4171">
            <v>528020.62</v>
          </cell>
          <cell r="I4171">
            <v>9059.2000000000007</v>
          </cell>
          <cell r="J4171">
            <v>237.46</v>
          </cell>
          <cell r="K4171">
            <v>518723.95999999996</v>
          </cell>
          <cell r="M4171">
            <v>518723.95999999996</v>
          </cell>
          <cell r="N4171" t="str">
            <v>FORM SUBMIT</v>
          </cell>
          <cell r="O4171">
            <v>42268</v>
          </cell>
          <cell r="P4171"/>
          <cell r="Q4171">
            <v>518961.42</v>
          </cell>
        </row>
        <row r="4172">
          <cell r="C4172" t="str">
            <v>Sturbridge</v>
          </cell>
          <cell r="D4172">
            <v>2015</v>
          </cell>
          <cell r="E4172">
            <v>3</v>
          </cell>
          <cell r="F4172">
            <v>3</v>
          </cell>
          <cell r="G4172" t="str">
            <v>Yes</v>
          </cell>
          <cell r="H4172">
            <v>402144.24</v>
          </cell>
          <cell r="I4172">
            <v>2023.15</v>
          </cell>
          <cell r="J4172">
            <v>201.28</v>
          </cell>
          <cell r="K4172">
            <v>399919.80999999994</v>
          </cell>
          <cell r="M4172">
            <v>399919.80999999994</v>
          </cell>
          <cell r="N4172" t="str">
            <v>FORM SUBMIT</v>
          </cell>
          <cell r="O4172">
            <v>42305</v>
          </cell>
          <cell r="P4172"/>
          <cell r="Q4172">
            <v>400121.08999999997</v>
          </cell>
        </row>
        <row r="4173">
          <cell r="C4173" t="str">
            <v>Sudbury</v>
          </cell>
          <cell r="D4173">
            <v>2015</v>
          </cell>
          <cell r="E4173">
            <v>3</v>
          </cell>
          <cell r="F4173">
            <v>3</v>
          </cell>
          <cell r="G4173" t="str">
            <v>Yes</v>
          </cell>
          <cell r="H4173">
            <v>1705823.54</v>
          </cell>
          <cell r="I4173">
            <v>36427.32</v>
          </cell>
          <cell r="J4173">
            <v>552.75</v>
          </cell>
          <cell r="K4173">
            <v>1668843.47</v>
          </cell>
          <cell r="M4173">
            <v>1668843.47</v>
          </cell>
          <cell r="N4173" t="str">
            <v>FORM SUBMIT</v>
          </cell>
          <cell r="O4173">
            <v>42241</v>
          </cell>
          <cell r="P4173"/>
          <cell r="Q4173">
            <v>1669396.22</v>
          </cell>
        </row>
        <row r="4174">
          <cell r="C4174" t="str">
            <v>Sunderland</v>
          </cell>
          <cell r="D4174">
            <v>2015</v>
          </cell>
          <cell r="E4174">
            <v>3</v>
          </cell>
          <cell r="F4174">
            <v>3</v>
          </cell>
          <cell r="G4174" t="str">
            <v>Yes</v>
          </cell>
          <cell r="H4174">
            <v>98413.47</v>
          </cell>
          <cell r="I4174">
            <v>590.9</v>
          </cell>
          <cell r="J4174">
            <v>0</v>
          </cell>
          <cell r="K4174">
            <v>97822.57</v>
          </cell>
          <cell r="M4174">
            <v>97822.57</v>
          </cell>
          <cell r="N4174" t="str">
            <v>FORM SUBMIT</v>
          </cell>
          <cell r="O4174">
            <v>42269</v>
          </cell>
          <cell r="P4174"/>
          <cell r="Q4174">
            <v>97822.57</v>
          </cell>
        </row>
        <row r="4175">
          <cell r="C4175" t="str">
            <v>Sutton</v>
          </cell>
          <cell r="D4175">
            <v>2015</v>
          </cell>
          <cell r="E4175">
            <v>0</v>
          </cell>
          <cell r="F4175">
            <v>0</v>
          </cell>
          <cell r="G4175" t="str">
            <v>N/A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  <cell r="M4175">
            <v>0</v>
          </cell>
          <cell r="N4175" t="str">
            <v>N/A</v>
          </cell>
          <cell r="O4175" t="str">
            <v/>
          </cell>
          <cell r="P4175"/>
          <cell r="Q4175">
            <v>0</v>
          </cell>
        </row>
        <row r="4176">
          <cell r="C4176" t="str">
            <v>Swampscott</v>
          </cell>
          <cell r="D4176">
            <v>2015</v>
          </cell>
          <cell r="E4176">
            <v>0</v>
          </cell>
          <cell r="F4176">
            <v>0</v>
          </cell>
          <cell r="G4176" t="str">
            <v>N/A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  <cell r="M4176">
            <v>0</v>
          </cell>
          <cell r="N4176" t="str">
            <v>N/A</v>
          </cell>
          <cell r="O4176" t="str">
            <v/>
          </cell>
          <cell r="P4176"/>
          <cell r="Q4176">
            <v>0</v>
          </cell>
        </row>
        <row r="4177">
          <cell r="C4177" t="str">
            <v>Swansea</v>
          </cell>
          <cell r="D4177">
            <v>2015</v>
          </cell>
          <cell r="E4177">
            <v>1.5</v>
          </cell>
          <cell r="F4177">
            <v>1.5</v>
          </cell>
          <cell r="G4177" t="str">
            <v>Yes</v>
          </cell>
          <cell r="H4177">
            <v>273199.18</v>
          </cell>
          <cell r="I4177">
            <v>3081.81</v>
          </cell>
          <cell r="J4177">
            <v>283.89999999999998</v>
          </cell>
          <cell r="K4177">
            <v>269833.46999999997</v>
          </cell>
          <cell r="M4177">
            <v>269833.46999999997</v>
          </cell>
          <cell r="N4177" t="str">
            <v>FORM SUBMIT</v>
          </cell>
          <cell r="O4177">
            <v>42228</v>
          </cell>
          <cell r="P4177"/>
          <cell r="Q4177">
            <v>270117.37</v>
          </cell>
        </row>
        <row r="4178">
          <cell r="C4178" t="str">
            <v>Taunton</v>
          </cell>
          <cell r="D4178">
            <v>2015</v>
          </cell>
          <cell r="E4178">
            <v>0</v>
          </cell>
          <cell r="F4178">
            <v>0</v>
          </cell>
          <cell r="G4178" t="str">
            <v>N/A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  <cell r="M4178">
            <v>0</v>
          </cell>
          <cell r="N4178" t="str">
            <v>N/A</v>
          </cell>
          <cell r="O4178" t="str">
            <v/>
          </cell>
          <cell r="P4178"/>
          <cell r="Q4178">
            <v>0</v>
          </cell>
        </row>
        <row r="4179">
          <cell r="C4179" t="str">
            <v>Templeton</v>
          </cell>
          <cell r="D4179">
            <v>2015</v>
          </cell>
          <cell r="E4179">
            <v>3</v>
          </cell>
          <cell r="F4179">
            <v>3</v>
          </cell>
          <cell r="G4179" t="str">
            <v>Yes</v>
          </cell>
          <cell r="H4179">
            <v>116001.60000000001</v>
          </cell>
          <cell r="I4179">
            <v>4564.49</v>
          </cell>
          <cell r="J4179">
            <v>98.33</v>
          </cell>
          <cell r="K4179">
            <v>111338.78</v>
          </cell>
          <cell r="M4179">
            <v>111338.78</v>
          </cell>
          <cell r="N4179" t="str">
            <v>FORM ENTERED</v>
          </cell>
          <cell r="O4179">
            <v>41898</v>
          </cell>
          <cell r="P4179"/>
          <cell r="Q4179">
            <v>111437.11</v>
          </cell>
        </row>
        <row r="4180">
          <cell r="C4180" t="str">
            <v>Tewksbury</v>
          </cell>
          <cell r="D4180">
            <v>2015</v>
          </cell>
          <cell r="E4180">
            <v>1.5</v>
          </cell>
          <cell r="F4180">
            <v>1.5</v>
          </cell>
          <cell r="G4180" t="str">
            <v>Yes</v>
          </cell>
          <cell r="H4180">
            <v>753662.74</v>
          </cell>
          <cell r="I4180">
            <v>3324.7</v>
          </cell>
          <cell r="J4180">
            <v>0</v>
          </cell>
          <cell r="K4180">
            <v>750338.04</v>
          </cell>
          <cell r="M4180">
            <v>750338.04</v>
          </cell>
          <cell r="N4180" t="str">
            <v>FORM SUBMIT</v>
          </cell>
          <cell r="O4180">
            <v>42263</v>
          </cell>
          <cell r="P4180"/>
          <cell r="Q4180">
            <v>750338.04</v>
          </cell>
        </row>
        <row r="4181">
          <cell r="C4181" t="str">
            <v>Tisbury</v>
          </cell>
          <cell r="D4181">
            <v>2015</v>
          </cell>
          <cell r="E4181">
            <v>3</v>
          </cell>
          <cell r="F4181">
            <v>3</v>
          </cell>
          <cell r="G4181" t="str">
            <v>Yes</v>
          </cell>
          <cell r="H4181">
            <v>561099</v>
          </cell>
          <cell r="I4181">
            <v>5420</v>
          </cell>
          <cell r="J4181">
            <v>653</v>
          </cell>
          <cell r="K4181">
            <v>555026</v>
          </cell>
          <cell r="M4181">
            <v>555026</v>
          </cell>
          <cell r="N4181" t="str">
            <v>FORM SUBMIT</v>
          </cell>
          <cell r="O4181">
            <v>42262</v>
          </cell>
          <cell r="P4181"/>
          <cell r="Q4181">
            <v>555679</v>
          </cell>
        </row>
        <row r="4182">
          <cell r="C4182" t="str">
            <v>Tolland</v>
          </cell>
          <cell r="D4182">
            <v>2015</v>
          </cell>
          <cell r="E4182">
            <v>0</v>
          </cell>
          <cell r="F4182">
            <v>0</v>
          </cell>
          <cell r="G4182" t="str">
            <v>N/A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  <cell r="M4182">
            <v>0</v>
          </cell>
          <cell r="N4182" t="str">
            <v>N/A</v>
          </cell>
          <cell r="O4182" t="str">
            <v/>
          </cell>
          <cell r="P4182"/>
          <cell r="Q4182">
            <v>0</v>
          </cell>
        </row>
        <row r="4183">
          <cell r="C4183" t="str">
            <v>Topsfield</v>
          </cell>
          <cell r="D4183">
            <v>2015</v>
          </cell>
          <cell r="E4183">
            <v>0</v>
          </cell>
          <cell r="F4183">
            <v>0</v>
          </cell>
          <cell r="G4183" t="str">
            <v>N/A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  <cell r="M4183">
            <v>0</v>
          </cell>
          <cell r="N4183" t="str">
            <v>N/A</v>
          </cell>
          <cell r="O4183" t="str">
            <v/>
          </cell>
          <cell r="P4183"/>
          <cell r="Q4183">
            <v>0</v>
          </cell>
        </row>
        <row r="4184">
          <cell r="C4184" t="str">
            <v>Townsend</v>
          </cell>
          <cell r="D4184">
            <v>2015</v>
          </cell>
          <cell r="E4184">
            <v>0</v>
          </cell>
          <cell r="F4184">
            <v>0</v>
          </cell>
          <cell r="G4184" t="str">
            <v>N/A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  <cell r="M4184">
            <v>0</v>
          </cell>
          <cell r="N4184" t="str">
            <v>N/A</v>
          </cell>
          <cell r="O4184" t="str">
            <v/>
          </cell>
          <cell r="P4184"/>
          <cell r="Q4184">
            <v>0</v>
          </cell>
        </row>
        <row r="4185">
          <cell r="C4185" t="str">
            <v>Truro</v>
          </cell>
          <cell r="D4185">
            <v>2015</v>
          </cell>
          <cell r="E4185">
            <v>3</v>
          </cell>
          <cell r="F4185">
            <v>3</v>
          </cell>
          <cell r="G4185" t="str">
            <v>Yes</v>
          </cell>
          <cell r="H4185">
            <v>398456.01</v>
          </cell>
          <cell r="I4185">
            <v>1614.12</v>
          </cell>
          <cell r="J4185">
            <v>24.28</v>
          </cell>
          <cell r="K4185">
            <v>396817.61</v>
          </cell>
          <cell r="M4185">
            <v>396817.61</v>
          </cell>
          <cell r="N4185" t="str">
            <v>FORM SUBMIT</v>
          </cell>
          <cell r="O4185">
            <v>42262</v>
          </cell>
          <cell r="P4185"/>
          <cell r="Q4185">
            <v>396841.89</v>
          </cell>
        </row>
        <row r="4186">
          <cell r="C4186" t="str">
            <v>Tyngsborough</v>
          </cell>
          <cell r="D4186">
            <v>2015</v>
          </cell>
          <cell r="E4186">
            <v>3</v>
          </cell>
          <cell r="F4186">
            <v>3</v>
          </cell>
          <cell r="G4186" t="str">
            <v>Yes</v>
          </cell>
          <cell r="H4186">
            <v>477974</v>
          </cell>
          <cell r="I4186">
            <v>7644.83</v>
          </cell>
          <cell r="J4186">
            <v>0</v>
          </cell>
          <cell r="K4186">
            <v>470329.17</v>
          </cell>
          <cell r="M4186">
            <v>470329.17</v>
          </cell>
          <cell r="N4186" t="str">
            <v>FORM SUBMIT</v>
          </cell>
          <cell r="O4186">
            <v>42317</v>
          </cell>
          <cell r="P4186"/>
          <cell r="Q4186">
            <v>470329.17</v>
          </cell>
        </row>
        <row r="4187">
          <cell r="C4187" t="str">
            <v>Tyringham</v>
          </cell>
          <cell r="D4187">
            <v>2015</v>
          </cell>
          <cell r="E4187">
            <v>0</v>
          </cell>
          <cell r="F4187">
            <v>0</v>
          </cell>
          <cell r="G4187" t="str">
            <v>N/A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  <cell r="M4187">
            <v>0</v>
          </cell>
          <cell r="N4187" t="str">
            <v>N/A</v>
          </cell>
          <cell r="O4187" t="str">
            <v/>
          </cell>
          <cell r="P4187"/>
          <cell r="Q4187">
            <v>0</v>
          </cell>
        </row>
        <row r="4188">
          <cell r="C4188" t="str">
            <v>Upton</v>
          </cell>
          <cell r="D4188">
            <v>2015</v>
          </cell>
          <cell r="E4188">
            <v>3</v>
          </cell>
          <cell r="F4188">
            <v>3</v>
          </cell>
          <cell r="G4188" t="str">
            <v>Yes</v>
          </cell>
          <cell r="H4188">
            <v>347577.75</v>
          </cell>
          <cell r="I4188">
            <v>2781.17</v>
          </cell>
          <cell r="J4188">
            <v>13.1</v>
          </cell>
          <cell r="K4188">
            <v>344783.48000000004</v>
          </cell>
          <cell r="M4188">
            <v>344783.48000000004</v>
          </cell>
          <cell r="N4188" t="str">
            <v>FORM SUBMIT</v>
          </cell>
          <cell r="O4188">
            <v>42257</v>
          </cell>
          <cell r="P4188"/>
          <cell r="Q4188">
            <v>344796.58</v>
          </cell>
        </row>
        <row r="4189">
          <cell r="C4189" t="str">
            <v>Uxbridge</v>
          </cell>
          <cell r="D4189">
            <v>2015</v>
          </cell>
          <cell r="E4189">
            <v>0</v>
          </cell>
          <cell r="F4189">
            <v>0</v>
          </cell>
          <cell r="G4189" t="str">
            <v>N/A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  <cell r="M4189">
            <v>0</v>
          </cell>
          <cell r="N4189" t="str">
            <v>N/A</v>
          </cell>
          <cell r="O4189" t="str">
            <v/>
          </cell>
          <cell r="P4189"/>
          <cell r="Q4189">
            <v>0</v>
          </cell>
        </row>
        <row r="4190">
          <cell r="C4190" t="str">
            <v>Wakefield</v>
          </cell>
          <cell r="D4190">
            <v>2015</v>
          </cell>
          <cell r="E4190">
            <v>0</v>
          </cell>
          <cell r="F4190">
            <v>0</v>
          </cell>
          <cell r="G4190" t="str">
            <v>N/A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  <cell r="M4190">
            <v>0</v>
          </cell>
          <cell r="N4190" t="str">
            <v>N/A</v>
          </cell>
          <cell r="O4190" t="str">
            <v/>
          </cell>
          <cell r="P4190"/>
          <cell r="Q4190">
            <v>0</v>
          </cell>
        </row>
        <row r="4191">
          <cell r="C4191" t="str">
            <v>Wales</v>
          </cell>
          <cell r="D4191">
            <v>2015</v>
          </cell>
          <cell r="E4191">
            <v>0</v>
          </cell>
          <cell r="F4191">
            <v>0</v>
          </cell>
          <cell r="G4191" t="str">
            <v>N/A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  <cell r="M4191">
            <v>0</v>
          </cell>
          <cell r="N4191" t="str">
            <v>N/A</v>
          </cell>
          <cell r="O4191" t="str">
            <v/>
          </cell>
          <cell r="P4191"/>
          <cell r="Q4191">
            <v>0</v>
          </cell>
        </row>
        <row r="4192">
          <cell r="C4192" t="str">
            <v>Walpole</v>
          </cell>
          <cell r="D4192">
            <v>2015</v>
          </cell>
          <cell r="E4192">
            <v>0</v>
          </cell>
          <cell r="F4192">
            <v>0</v>
          </cell>
          <cell r="G4192" t="str">
            <v>N/A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  <cell r="M4192">
            <v>0</v>
          </cell>
          <cell r="N4192" t="str">
            <v>N/A</v>
          </cell>
          <cell r="O4192" t="str">
            <v/>
          </cell>
          <cell r="P4192"/>
          <cell r="Q4192">
            <v>0</v>
          </cell>
        </row>
        <row r="4193">
          <cell r="C4193" t="str">
            <v>Waltham</v>
          </cell>
          <cell r="D4193">
            <v>2015</v>
          </cell>
          <cell r="E4193">
            <v>2</v>
          </cell>
          <cell r="F4193">
            <v>2</v>
          </cell>
          <cell r="G4193" t="str">
            <v>Yes</v>
          </cell>
          <cell r="H4193">
            <v>2635418.96</v>
          </cell>
          <cell r="I4193">
            <v>32443.8</v>
          </cell>
          <cell r="J4193">
            <v>41.93</v>
          </cell>
          <cell r="K4193">
            <v>2602933.23</v>
          </cell>
          <cell r="M4193">
            <v>2602933.23</v>
          </cell>
          <cell r="N4193" t="str">
            <v>FORM SUBMIT</v>
          </cell>
          <cell r="O4193">
            <v>42255</v>
          </cell>
          <cell r="P4193"/>
          <cell r="Q4193">
            <v>2602975.16</v>
          </cell>
        </row>
        <row r="4194">
          <cell r="C4194" t="str">
            <v>Ware</v>
          </cell>
          <cell r="D4194">
            <v>2015</v>
          </cell>
          <cell r="E4194">
            <v>0</v>
          </cell>
          <cell r="F4194">
            <v>0</v>
          </cell>
          <cell r="G4194" t="str">
            <v>N/A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  <cell r="M4194">
            <v>0</v>
          </cell>
          <cell r="N4194" t="str">
            <v>N/A</v>
          </cell>
          <cell r="O4194" t="str">
            <v/>
          </cell>
          <cell r="P4194"/>
          <cell r="Q4194">
            <v>0</v>
          </cell>
        </row>
        <row r="4195">
          <cell r="C4195" t="str">
            <v>Wareham</v>
          </cell>
          <cell r="D4195">
            <v>2015</v>
          </cell>
          <cell r="E4195">
            <v>3</v>
          </cell>
          <cell r="F4195">
            <v>3</v>
          </cell>
          <cell r="G4195" t="str">
            <v>Yes</v>
          </cell>
          <cell r="H4195">
            <v>643556.63</v>
          </cell>
          <cell r="I4195">
            <v>7931.25</v>
          </cell>
          <cell r="J4195">
            <v>732.28</v>
          </cell>
          <cell r="K4195">
            <v>634893.1</v>
          </cell>
          <cell r="M4195">
            <v>634893.1</v>
          </cell>
          <cell r="N4195" t="str">
            <v>FORM ENTERED</v>
          </cell>
          <cell r="O4195">
            <v>42283</v>
          </cell>
          <cell r="P4195"/>
          <cell r="Q4195">
            <v>635625.38</v>
          </cell>
        </row>
        <row r="4196">
          <cell r="C4196" t="str">
            <v>Warren</v>
          </cell>
          <cell r="D4196">
            <v>2015</v>
          </cell>
          <cell r="E4196">
            <v>0</v>
          </cell>
          <cell r="F4196">
            <v>0</v>
          </cell>
          <cell r="G4196" t="str">
            <v>N/A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  <cell r="M4196">
            <v>0</v>
          </cell>
          <cell r="N4196" t="str">
            <v>N/A</v>
          </cell>
          <cell r="O4196" t="str">
            <v/>
          </cell>
          <cell r="P4196"/>
          <cell r="Q4196">
            <v>0</v>
          </cell>
        </row>
        <row r="4197">
          <cell r="C4197" t="str">
            <v>Warwick</v>
          </cell>
          <cell r="D4197">
            <v>2015</v>
          </cell>
          <cell r="E4197">
            <v>0</v>
          </cell>
          <cell r="F4197">
            <v>0</v>
          </cell>
          <cell r="G4197" t="str">
            <v>N/A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  <cell r="M4197">
            <v>0</v>
          </cell>
          <cell r="N4197" t="str">
            <v>N/A</v>
          </cell>
          <cell r="O4197" t="str">
            <v/>
          </cell>
          <cell r="P4197"/>
          <cell r="Q4197">
            <v>0</v>
          </cell>
        </row>
        <row r="4198">
          <cell r="C4198" t="str">
            <v>Washington</v>
          </cell>
          <cell r="D4198">
            <v>2015</v>
          </cell>
          <cell r="E4198">
            <v>0</v>
          </cell>
          <cell r="F4198">
            <v>0</v>
          </cell>
          <cell r="G4198" t="str">
            <v>N/A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  <cell r="M4198">
            <v>0</v>
          </cell>
          <cell r="N4198" t="str">
            <v>N/A</v>
          </cell>
          <cell r="O4198" t="str">
            <v/>
          </cell>
          <cell r="P4198"/>
          <cell r="Q4198">
            <v>0</v>
          </cell>
        </row>
        <row r="4199">
          <cell r="C4199" t="str">
            <v>Watertown</v>
          </cell>
          <cell r="D4199">
            <v>2015</v>
          </cell>
          <cell r="E4199">
            <v>0</v>
          </cell>
          <cell r="F4199">
            <v>0</v>
          </cell>
          <cell r="G4199" t="str">
            <v>N/A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  <cell r="M4199">
            <v>0</v>
          </cell>
          <cell r="N4199" t="str">
            <v>N/A</v>
          </cell>
          <cell r="O4199" t="str">
            <v/>
          </cell>
          <cell r="P4199"/>
          <cell r="Q4199">
            <v>0</v>
          </cell>
        </row>
        <row r="4200">
          <cell r="C4200" t="str">
            <v>Wayland</v>
          </cell>
          <cell r="D4200">
            <v>2015</v>
          </cell>
          <cell r="E4200">
            <v>1.5</v>
          </cell>
          <cell r="F4200">
            <v>1.5</v>
          </cell>
          <cell r="G4200" t="str">
            <v>Yes</v>
          </cell>
          <cell r="H4200">
            <v>749006.35</v>
          </cell>
          <cell r="I4200">
            <v>6758.63</v>
          </cell>
          <cell r="J4200">
            <v>14.89</v>
          </cell>
          <cell r="K4200">
            <v>742232.83</v>
          </cell>
          <cell r="M4200">
            <v>742232.83</v>
          </cell>
          <cell r="N4200" t="str">
            <v>FORM SUBMIT</v>
          </cell>
          <cell r="O4200">
            <v>42257</v>
          </cell>
          <cell r="P4200"/>
          <cell r="Q4200">
            <v>742247.72</v>
          </cell>
        </row>
        <row r="4201">
          <cell r="C4201" t="str">
            <v>Webster</v>
          </cell>
          <cell r="D4201">
            <v>2015</v>
          </cell>
          <cell r="E4201">
            <v>0</v>
          </cell>
          <cell r="F4201">
            <v>0</v>
          </cell>
          <cell r="G4201" t="str">
            <v>N/A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M4201">
            <v>0</v>
          </cell>
          <cell r="N4201" t="str">
            <v>N/A</v>
          </cell>
          <cell r="O4201" t="str">
            <v/>
          </cell>
          <cell r="P4201"/>
          <cell r="Q4201">
            <v>0</v>
          </cell>
        </row>
        <row r="4202">
          <cell r="C4202" t="str">
            <v>Wellesley</v>
          </cell>
          <cell r="D4202">
            <v>2015</v>
          </cell>
          <cell r="E4202">
            <v>1</v>
          </cell>
          <cell r="F4202">
            <v>1</v>
          </cell>
          <cell r="G4202" t="str">
            <v>Yes</v>
          </cell>
          <cell r="H4202">
            <v>1095643</v>
          </cell>
          <cell r="I4202">
            <v>10146</v>
          </cell>
          <cell r="J4202">
            <v>1382</v>
          </cell>
          <cell r="K4202">
            <v>1084115</v>
          </cell>
          <cell r="M4202">
            <v>1084115</v>
          </cell>
          <cell r="N4202" t="str">
            <v>FORM SUBMIT</v>
          </cell>
          <cell r="O4202">
            <v>42249</v>
          </cell>
          <cell r="P4202"/>
          <cell r="Q4202">
            <v>1085497</v>
          </cell>
        </row>
        <row r="4203">
          <cell r="C4203" t="str">
            <v>Wellfleet</v>
          </cell>
          <cell r="D4203">
            <v>2015</v>
          </cell>
          <cell r="E4203">
            <v>3</v>
          </cell>
          <cell r="F4203">
            <v>3</v>
          </cell>
          <cell r="G4203" t="str">
            <v>Yes</v>
          </cell>
          <cell r="H4203">
            <v>436228.3</v>
          </cell>
          <cell r="I4203">
            <v>1377.81</v>
          </cell>
          <cell r="J4203">
            <v>0</v>
          </cell>
          <cell r="K4203">
            <v>434850.49</v>
          </cell>
          <cell r="M4203">
            <v>434850.49</v>
          </cell>
          <cell r="N4203" t="str">
            <v>FORM SUBMIT</v>
          </cell>
          <cell r="O4203">
            <v>42257</v>
          </cell>
          <cell r="P4203"/>
          <cell r="Q4203">
            <v>434850.49</v>
          </cell>
        </row>
        <row r="4204">
          <cell r="C4204" t="str">
            <v>Wendell</v>
          </cell>
          <cell r="D4204">
            <v>2015</v>
          </cell>
          <cell r="E4204">
            <v>0</v>
          </cell>
          <cell r="F4204">
            <v>0</v>
          </cell>
          <cell r="G4204" t="str">
            <v>N/A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  <cell r="M4204">
            <v>0</v>
          </cell>
          <cell r="N4204" t="str">
            <v>N/A</v>
          </cell>
          <cell r="O4204" t="str">
            <v/>
          </cell>
          <cell r="P4204"/>
          <cell r="Q4204">
            <v>0</v>
          </cell>
        </row>
        <row r="4205">
          <cell r="C4205" t="str">
            <v>Wenham</v>
          </cell>
          <cell r="D4205">
            <v>2015</v>
          </cell>
          <cell r="E4205">
            <v>3</v>
          </cell>
          <cell r="F4205">
            <v>3</v>
          </cell>
          <cell r="G4205" t="str">
            <v>Yes</v>
          </cell>
          <cell r="H4205">
            <v>321109.86</v>
          </cell>
          <cell r="I4205">
            <v>10891.72</v>
          </cell>
          <cell r="J4205">
            <v>326.93</v>
          </cell>
          <cell r="K4205">
            <v>309891.21000000002</v>
          </cell>
          <cell r="M4205">
            <v>309891.21000000002</v>
          </cell>
          <cell r="N4205" t="str">
            <v>FORM SUBMIT</v>
          </cell>
          <cell r="O4205">
            <v>42257</v>
          </cell>
          <cell r="P4205"/>
          <cell r="Q4205">
            <v>310218.14</v>
          </cell>
        </row>
        <row r="4206">
          <cell r="C4206" t="str">
            <v>West Boylston</v>
          </cell>
          <cell r="D4206">
            <v>2015</v>
          </cell>
          <cell r="E4206">
            <v>2</v>
          </cell>
          <cell r="F4206">
            <v>2</v>
          </cell>
          <cell r="G4206" t="str">
            <v>Yes</v>
          </cell>
          <cell r="H4206">
            <v>185908.15</v>
          </cell>
          <cell r="I4206">
            <v>2291.0300000000002</v>
          </cell>
          <cell r="J4206">
            <v>0</v>
          </cell>
          <cell r="K4206">
            <v>183617.12</v>
          </cell>
          <cell r="M4206">
            <v>183617.12</v>
          </cell>
          <cell r="N4206" t="str">
            <v>FORM SUBMIT</v>
          </cell>
          <cell r="O4206">
            <v>42248</v>
          </cell>
          <cell r="P4206"/>
          <cell r="Q4206">
            <v>183617.12</v>
          </cell>
        </row>
        <row r="4207">
          <cell r="C4207" t="str">
            <v>West Bridgewater</v>
          </cell>
          <cell r="D4207">
            <v>2015</v>
          </cell>
          <cell r="E4207">
            <v>1</v>
          </cell>
          <cell r="F4207">
            <v>1</v>
          </cell>
          <cell r="G4207" t="str">
            <v>Yes</v>
          </cell>
          <cell r="H4207">
            <v>162262.34</v>
          </cell>
          <cell r="I4207">
            <v>1709.85</v>
          </cell>
          <cell r="J4207">
            <v>855.37</v>
          </cell>
          <cell r="K4207">
            <v>159697.12</v>
          </cell>
          <cell r="M4207">
            <v>159697.12</v>
          </cell>
          <cell r="N4207" t="str">
            <v>FORM SUBMIT</v>
          </cell>
          <cell r="O4207">
            <v>42222</v>
          </cell>
          <cell r="P4207"/>
          <cell r="Q4207">
            <v>160552.49</v>
          </cell>
        </row>
        <row r="4208">
          <cell r="C4208" t="str">
            <v>West Brookfield</v>
          </cell>
          <cell r="D4208">
            <v>2015</v>
          </cell>
          <cell r="E4208">
            <v>0</v>
          </cell>
          <cell r="F4208">
            <v>0</v>
          </cell>
          <cell r="G4208" t="str">
            <v>N/A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  <cell r="M4208">
            <v>0</v>
          </cell>
          <cell r="N4208" t="str">
            <v>N/A</v>
          </cell>
          <cell r="O4208" t="str">
            <v/>
          </cell>
          <cell r="P4208"/>
          <cell r="Q4208">
            <v>0</v>
          </cell>
        </row>
        <row r="4209">
          <cell r="C4209" t="str">
            <v>West Newbury</v>
          </cell>
          <cell r="D4209">
            <v>2015</v>
          </cell>
          <cell r="E4209">
            <v>3</v>
          </cell>
          <cell r="F4209">
            <v>3</v>
          </cell>
          <cell r="G4209" t="str">
            <v>Yes</v>
          </cell>
          <cell r="H4209">
            <v>281052.53000000003</v>
          </cell>
          <cell r="I4209">
            <v>4780.29</v>
          </cell>
          <cell r="J4209">
            <v>0</v>
          </cell>
          <cell r="K4209">
            <v>276272.24000000005</v>
          </cell>
          <cell r="M4209">
            <v>276272.24000000005</v>
          </cell>
          <cell r="N4209" t="str">
            <v>FORM SUBMIT</v>
          </cell>
          <cell r="O4209">
            <v>42251</v>
          </cell>
          <cell r="P4209"/>
          <cell r="Q4209">
            <v>276272.24000000005</v>
          </cell>
        </row>
        <row r="4210">
          <cell r="C4210" t="str">
            <v>West Springfield</v>
          </cell>
          <cell r="D4210">
            <v>2015</v>
          </cell>
          <cell r="E4210">
            <v>1</v>
          </cell>
          <cell r="F4210">
            <v>1</v>
          </cell>
          <cell r="G4210" t="str">
            <v>Yes</v>
          </cell>
          <cell r="H4210">
            <v>354882.76</v>
          </cell>
          <cell r="I4210">
            <v>3402.31</v>
          </cell>
          <cell r="J4210">
            <v>0</v>
          </cell>
          <cell r="K4210">
            <v>351480.45</v>
          </cell>
          <cell r="M4210">
            <v>351480.45</v>
          </cell>
          <cell r="N4210" t="str">
            <v>FORM SUBMIT</v>
          </cell>
          <cell r="O4210">
            <v>42264</v>
          </cell>
          <cell r="P4210"/>
          <cell r="Q4210">
            <v>351480.45</v>
          </cell>
        </row>
        <row r="4211">
          <cell r="C4211" t="str">
            <v>West Stockbridge</v>
          </cell>
          <cell r="D4211">
            <v>2015</v>
          </cell>
          <cell r="E4211">
            <v>0</v>
          </cell>
          <cell r="F4211">
            <v>0</v>
          </cell>
          <cell r="G4211" t="str">
            <v>N/A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  <cell r="M4211">
            <v>0</v>
          </cell>
          <cell r="N4211" t="str">
            <v>N/A</v>
          </cell>
          <cell r="O4211" t="str">
            <v/>
          </cell>
          <cell r="P4211"/>
          <cell r="Q4211">
            <v>0</v>
          </cell>
        </row>
        <row r="4212">
          <cell r="C4212" t="str">
            <v>West Tisbury</v>
          </cell>
          <cell r="D4212">
            <v>2015</v>
          </cell>
          <cell r="E4212">
            <v>3</v>
          </cell>
          <cell r="F4212">
            <v>3</v>
          </cell>
          <cell r="G4212" t="str">
            <v>Yes</v>
          </cell>
          <cell r="H4212">
            <v>363205.94</v>
          </cell>
          <cell r="I4212">
            <v>1052.76</v>
          </cell>
          <cell r="J4212">
            <v>65.709999999999994</v>
          </cell>
          <cell r="K4212">
            <v>362087.47</v>
          </cell>
          <cell r="M4212">
            <v>362087.47</v>
          </cell>
          <cell r="N4212" t="str">
            <v>FORM SUBMIT</v>
          </cell>
          <cell r="O4212">
            <v>42257</v>
          </cell>
          <cell r="P4212"/>
          <cell r="Q4212">
            <v>362153.18</v>
          </cell>
        </row>
        <row r="4213">
          <cell r="C4213" t="str">
            <v>Westborough</v>
          </cell>
          <cell r="D4213">
            <v>2015</v>
          </cell>
          <cell r="E4213">
            <v>0</v>
          </cell>
          <cell r="F4213">
            <v>0</v>
          </cell>
          <cell r="G4213" t="str">
            <v>N/A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  <cell r="M4213">
            <v>0</v>
          </cell>
          <cell r="N4213" t="str">
            <v>N/A</v>
          </cell>
          <cell r="O4213" t="str">
            <v/>
          </cell>
          <cell r="P4213"/>
          <cell r="Q4213">
            <v>0</v>
          </cell>
        </row>
        <row r="4214">
          <cell r="C4214" t="str">
            <v>Westfield</v>
          </cell>
          <cell r="D4214">
            <v>2015</v>
          </cell>
          <cell r="E4214">
            <v>1</v>
          </cell>
          <cell r="F4214">
            <v>1</v>
          </cell>
          <cell r="G4214" t="str">
            <v>Yes</v>
          </cell>
          <cell r="H4214">
            <v>407371.77</v>
          </cell>
          <cell r="I4214">
            <v>3288.93</v>
          </cell>
          <cell r="J4214">
            <v>306.98</v>
          </cell>
          <cell r="K4214">
            <v>403775.86000000004</v>
          </cell>
          <cell r="M4214">
            <v>403775.86000000004</v>
          </cell>
          <cell r="N4214" t="str">
            <v>FORM SUBMIT</v>
          </cell>
          <cell r="O4214">
            <v>42261</v>
          </cell>
          <cell r="P4214"/>
          <cell r="Q4214">
            <v>404082.84</v>
          </cell>
        </row>
        <row r="4215">
          <cell r="C4215" t="str">
            <v>Westford</v>
          </cell>
          <cell r="D4215">
            <v>2015</v>
          </cell>
          <cell r="E4215">
            <v>3</v>
          </cell>
          <cell r="F4215">
            <v>3</v>
          </cell>
          <cell r="G4215" t="str">
            <v>Yes</v>
          </cell>
          <cell r="H4215">
            <v>1595815.08</v>
          </cell>
          <cell r="I4215">
            <v>25273.27</v>
          </cell>
          <cell r="J4215">
            <v>0</v>
          </cell>
          <cell r="K4215">
            <v>1570541.81</v>
          </cell>
          <cell r="M4215">
            <v>1570541.81</v>
          </cell>
          <cell r="N4215" t="str">
            <v>FORM SUBMIT</v>
          </cell>
          <cell r="O4215">
            <v>42256</v>
          </cell>
          <cell r="P4215"/>
          <cell r="Q4215">
            <v>1570541.81</v>
          </cell>
        </row>
        <row r="4216">
          <cell r="C4216" t="str">
            <v>Westhampton</v>
          </cell>
          <cell r="D4216">
            <v>2015</v>
          </cell>
          <cell r="E4216">
            <v>0</v>
          </cell>
          <cell r="F4216">
            <v>0</v>
          </cell>
          <cell r="G4216" t="str">
            <v>N/A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  <cell r="M4216">
            <v>0</v>
          </cell>
          <cell r="N4216" t="str">
            <v>N/A</v>
          </cell>
          <cell r="O4216" t="str">
            <v/>
          </cell>
          <cell r="P4216"/>
          <cell r="Q4216">
            <v>0</v>
          </cell>
        </row>
        <row r="4217">
          <cell r="C4217" t="str">
            <v>Westminster</v>
          </cell>
          <cell r="D4217">
            <v>2015</v>
          </cell>
          <cell r="E4217">
            <v>0</v>
          </cell>
          <cell r="F4217">
            <v>0</v>
          </cell>
          <cell r="G4217" t="str">
            <v>N/A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  <cell r="M4217">
            <v>0</v>
          </cell>
          <cell r="N4217" t="str">
            <v>N/A</v>
          </cell>
          <cell r="O4217" t="str">
            <v/>
          </cell>
          <cell r="P4217"/>
          <cell r="Q4217">
            <v>0</v>
          </cell>
        </row>
        <row r="4218">
          <cell r="C4218" t="str">
            <v>Weston</v>
          </cell>
          <cell r="D4218">
            <v>2015</v>
          </cell>
          <cell r="E4218">
            <v>3</v>
          </cell>
          <cell r="F4218">
            <v>3</v>
          </cell>
          <cell r="G4218" t="str">
            <v>Yes</v>
          </cell>
          <cell r="H4218">
            <v>1910611.39</v>
          </cell>
          <cell r="I4218">
            <v>14370.51</v>
          </cell>
          <cell r="J4218">
            <v>443.53</v>
          </cell>
          <cell r="K4218">
            <v>1895797.3499999999</v>
          </cell>
          <cell r="M4218">
            <v>1895797.3499999999</v>
          </cell>
          <cell r="N4218" t="str">
            <v>FORM SUBMIT</v>
          </cell>
          <cell r="O4218">
            <v>42262</v>
          </cell>
          <cell r="P4218"/>
          <cell r="Q4218">
            <v>1896240.88</v>
          </cell>
        </row>
        <row r="4219">
          <cell r="C4219" t="str">
            <v>Westport</v>
          </cell>
          <cell r="D4219">
            <v>2015</v>
          </cell>
          <cell r="E4219">
            <v>2</v>
          </cell>
          <cell r="F4219">
            <v>2</v>
          </cell>
          <cell r="G4219" t="str">
            <v>Yes</v>
          </cell>
          <cell r="H4219">
            <v>459875.08</v>
          </cell>
          <cell r="I4219">
            <v>3143.43</v>
          </cell>
          <cell r="J4219">
            <v>650.22</v>
          </cell>
          <cell r="K4219">
            <v>456081.43000000005</v>
          </cell>
          <cell r="M4219">
            <v>456081.43000000005</v>
          </cell>
          <cell r="N4219" t="str">
            <v>FORM SUBMIT</v>
          </cell>
          <cell r="O4219">
            <v>42233</v>
          </cell>
          <cell r="P4219"/>
          <cell r="Q4219">
            <v>456731.65</v>
          </cell>
        </row>
        <row r="4220">
          <cell r="C4220" t="str">
            <v>Westwood</v>
          </cell>
          <cell r="D4220">
            <v>2015</v>
          </cell>
          <cell r="E4220">
            <v>0</v>
          </cell>
          <cell r="F4220">
            <v>0</v>
          </cell>
          <cell r="G4220" t="str">
            <v>N/A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  <cell r="M4220">
            <v>0</v>
          </cell>
          <cell r="N4220" t="str">
            <v>N/A</v>
          </cell>
          <cell r="O4220" t="str">
            <v/>
          </cell>
          <cell r="P4220"/>
          <cell r="Q4220">
            <v>0</v>
          </cell>
        </row>
        <row r="4221">
          <cell r="C4221" t="str">
            <v>Weymouth</v>
          </cell>
          <cell r="D4221">
            <v>2015</v>
          </cell>
          <cell r="E4221">
            <v>1</v>
          </cell>
          <cell r="F4221">
            <v>1</v>
          </cell>
          <cell r="G4221" t="str">
            <v>Yes</v>
          </cell>
          <cell r="H4221">
            <v>633801</v>
          </cell>
          <cell r="I4221">
            <v>5809</v>
          </cell>
          <cell r="J4221">
            <v>3580</v>
          </cell>
          <cell r="K4221">
            <v>624412</v>
          </cell>
          <cell r="M4221">
            <v>624412</v>
          </cell>
          <cell r="N4221" t="str">
            <v>FORM SUBMIT</v>
          </cell>
          <cell r="O4221">
            <v>42257</v>
          </cell>
          <cell r="P4221"/>
          <cell r="Q4221">
            <v>627992</v>
          </cell>
        </row>
        <row r="4222">
          <cell r="C4222" t="str">
            <v>Whately</v>
          </cell>
          <cell r="D4222">
            <v>2015</v>
          </cell>
          <cell r="E4222">
            <v>3</v>
          </cell>
          <cell r="F4222">
            <v>3</v>
          </cell>
          <cell r="G4222" t="str">
            <v>Yes</v>
          </cell>
          <cell r="H4222">
            <v>78608.34</v>
          </cell>
          <cell r="I4222">
            <v>455.08</v>
          </cell>
          <cell r="J4222">
            <v>0</v>
          </cell>
          <cell r="K4222">
            <v>78153.259999999995</v>
          </cell>
          <cell r="M4222">
            <v>78153.259999999995</v>
          </cell>
          <cell r="N4222" t="str">
            <v>FORM SUBMIT</v>
          </cell>
          <cell r="O4222">
            <v>42286</v>
          </cell>
          <cell r="P4222"/>
          <cell r="Q4222">
            <v>78153.259999999995</v>
          </cell>
        </row>
        <row r="4223">
          <cell r="C4223" t="str">
            <v>Whitman</v>
          </cell>
          <cell r="D4223">
            <v>2015</v>
          </cell>
          <cell r="E4223">
            <v>0</v>
          </cell>
          <cell r="F4223">
            <v>0</v>
          </cell>
          <cell r="G4223" t="str">
            <v>N/A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  <cell r="M4223">
            <v>0</v>
          </cell>
          <cell r="N4223" t="str">
            <v>N/A</v>
          </cell>
          <cell r="O4223" t="str">
            <v/>
          </cell>
          <cell r="P4223"/>
          <cell r="Q4223">
            <v>0</v>
          </cell>
        </row>
        <row r="4224">
          <cell r="C4224" t="str">
            <v>Wilbraham</v>
          </cell>
          <cell r="D4224">
            <v>2015</v>
          </cell>
          <cell r="E4224">
            <v>1.5</v>
          </cell>
          <cell r="F4224">
            <v>1.5</v>
          </cell>
          <cell r="G4224" t="str">
            <v>Yes</v>
          </cell>
          <cell r="H4224">
            <v>322446.7</v>
          </cell>
          <cell r="I4224">
            <v>2429.7199999999998</v>
          </cell>
          <cell r="J4224">
            <v>0</v>
          </cell>
          <cell r="K4224">
            <v>320016.98000000004</v>
          </cell>
          <cell r="M4224">
            <v>320016.98000000004</v>
          </cell>
          <cell r="N4224" t="str">
            <v>FORM SUBMIT</v>
          </cell>
          <cell r="O4224">
            <v>42247</v>
          </cell>
          <cell r="P4224"/>
          <cell r="Q4224">
            <v>320016.98000000004</v>
          </cell>
        </row>
        <row r="4225">
          <cell r="C4225" t="str">
            <v>Williamsburg</v>
          </cell>
          <cell r="D4225">
            <v>2015</v>
          </cell>
          <cell r="E4225">
            <v>0</v>
          </cell>
          <cell r="F4225">
            <v>0</v>
          </cell>
          <cell r="G4225" t="str">
            <v>N/A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  <cell r="M4225">
            <v>0</v>
          </cell>
          <cell r="N4225" t="str">
            <v>N/A</v>
          </cell>
          <cell r="O4225" t="str">
            <v/>
          </cell>
          <cell r="P4225"/>
          <cell r="Q4225">
            <v>0</v>
          </cell>
        </row>
        <row r="4226">
          <cell r="C4226" t="str">
            <v>Williamstown</v>
          </cell>
          <cell r="D4226">
            <v>2015</v>
          </cell>
          <cell r="E4226">
            <v>2</v>
          </cell>
          <cell r="F4226">
            <v>2</v>
          </cell>
          <cell r="G4226" t="str">
            <v>Yes</v>
          </cell>
          <cell r="H4226">
            <v>215608.28</v>
          </cell>
          <cell r="I4226">
            <v>945.71</v>
          </cell>
          <cell r="J4226">
            <v>1445.95</v>
          </cell>
          <cell r="K4226">
            <v>213216.62</v>
          </cell>
          <cell r="M4226">
            <v>213216.62</v>
          </cell>
          <cell r="N4226" t="str">
            <v>FORM SUBMIT</v>
          </cell>
          <cell r="O4226">
            <v>42286</v>
          </cell>
          <cell r="P4226"/>
          <cell r="Q4226">
            <v>214662.57</v>
          </cell>
        </row>
        <row r="4227">
          <cell r="C4227" t="str">
            <v>Wilmington</v>
          </cell>
          <cell r="D4227">
            <v>2015</v>
          </cell>
          <cell r="E4227">
            <v>0</v>
          </cell>
          <cell r="F4227">
            <v>0</v>
          </cell>
          <cell r="G4227" t="str">
            <v>N/A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  <cell r="M4227">
            <v>0</v>
          </cell>
          <cell r="N4227" t="str">
            <v>N/A</v>
          </cell>
          <cell r="O4227" t="str">
            <v/>
          </cell>
          <cell r="P4227"/>
          <cell r="Q4227">
            <v>0</v>
          </cell>
        </row>
        <row r="4228">
          <cell r="C4228" t="str">
            <v>Winchendon</v>
          </cell>
          <cell r="D4228">
            <v>2015</v>
          </cell>
          <cell r="E4228">
            <v>0</v>
          </cell>
          <cell r="F4228">
            <v>0</v>
          </cell>
          <cell r="G4228" t="str">
            <v>N/A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  <cell r="M4228">
            <v>0</v>
          </cell>
          <cell r="N4228" t="str">
            <v>N/A</v>
          </cell>
          <cell r="O4228" t="str">
            <v/>
          </cell>
          <cell r="P4228"/>
          <cell r="Q4228">
            <v>0</v>
          </cell>
        </row>
        <row r="4229">
          <cell r="C4229" t="str">
            <v>Winchester</v>
          </cell>
          <cell r="D4229">
            <v>2015</v>
          </cell>
          <cell r="E4229">
            <v>0</v>
          </cell>
          <cell r="F4229">
            <v>0</v>
          </cell>
          <cell r="G4229" t="str">
            <v>N/A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  <cell r="M4229">
            <v>0</v>
          </cell>
          <cell r="N4229" t="str">
            <v>N/A</v>
          </cell>
          <cell r="O4229" t="str">
            <v/>
          </cell>
          <cell r="P4229"/>
          <cell r="Q4229">
            <v>0</v>
          </cell>
        </row>
        <row r="4230">
          <cell r="C4230" t="str">
            <v>Windsor</v>
          </cell>
          <cell r="D4230">
            <v>2015</v>
          </cell>
          <cell r="E4230">
            <v>0</v>
          </cell>
          <cell r="F4230">
            <v>0</v>
          </cell>
          <cell r="G4230" t="str">
            <v>N/A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  <cell r="M4230">
            <v>0</v>
          </cell>
          <cell r="N4230" t="str">
            <v>N/A</v>
          </cell>
          <cell r="O4230" t="str">
            <v/>
          </cell>
          <cell r="P4230"/>
          <cell r="Q4230">
            <v>0</v>
          </cell>
        </row>
        <row r="4231">
          <cell r="C4231" t="str">
            <v>Winthrop</v>
          </cell>
          <cell r="D4231">
            <v>2015</v>
          </cell>
          <cell r="E4231">
            <v>0</v>
          </cell>
          <cell r="F4231">
            <v>0</v>
          </cell>
          <cell r="G4231" t="str">
            <v>N/A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  <cell r="M4231">
            <v>0</v>
          </cell>
          <cell r="N4231" t="str">
            <v>N/A</v>
          </cell>
          <cell r="O4231" t="str">
            <v/>
          </cell>
          <cell r="P4231"/>
          <cell r="Q4231">
            <v>0</v>
          </cell>
        </row>
        <row r="4232">
          <cell r="C4232" t="str">
            <v>Woburn</v>
          </cell>
          <cell r="D4232">
            <v>2015</v>
          </cell>
          <cell r="E4232">
            <v>0</v>
          </cell>
          <cell r="F4232">
            <v>0</v>
          </cell>
          <cell r="G4232" t="str">
            <v>N/A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  <cell r="M4232">
            <v>0</v>
          </cell>
          <cell r="N4232" t="str">
            <v>N/A</v>
          </cell>
          <cell r="O4232" t="str">
            <v/>
          </cell>
          <cell r="P4232"/>
          <cell r="Q4232">
            <v>0</v>
          </cell>
        </row>
        <row r="4233">
          <cell r="C4233" t="str">
            <v>Worcester</v>
          </cell>
          <cell r="D4233">
            <v>2015</v>
          </cell>
          <cell r="E4233">
            <v>0</v>
          </cell>
          <cell r="F4233">
            <v>0</v>
          </cell>
          <cell r="G4233" t="str">
            <v>N/A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  <cell r="M4233">
            <v>0</v>
          </cell>
          <cell r="N4233" t="str">
            <v>N/A</v>
          </cell>
          <cell r="O4233" t="str">
            <v/>
          </cell>
          <cell r="P4233"/>
          <cell r="Q4233">
            <v>0</v>
          </cell>
        </row>
        <row r="4234">
          <cell r="C4234" t="str">
            <v>Worthington</v>
          </cell>
          <cell r="D4234">
            <v>2015</v>
          </cell>
          <cell r="E4234">
            <v>0</v>
          </cell>
          <cell r="F4234">
            <v>0</v>
          </cell>
          <cell r="G4234" t="str">
            <v>N/A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  <cell r="M4234">
            <v>0</v>
          </cell>
          <cell r="N4234" t="str">
            <v>N/A</v>
          </cell>
          <cell r="O4234" t="str">
            <v/>
          </cell>
          <cell r="P4234"/>
          <cell r="Q4234">
            <v>0</v>
          </cell>
        </row>
        <row r="4235">
          <cell r="C4235" t="str">
            <v>Wrentham</v>
          </cell>
          <cell r="D4235">
            <v>2015</v>
          </cell>
          <cell r="E4235">
            <v>0</v>
          </cell>
          <cell r="F4235">
            <v>0</v>
          </cell>
          <cell r="G4235" t="str">
            <v>N/A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  <cell r="M4235">
            <v>0</v>
          </cell>
          <cell r="N4235" t="str">
            <v>N/A</v>
          </cell>
          <cell r="O4235" t="str">
            <v/>
          </cell>
          <cell r="P4235"/>
          <cell r="Q4235">
            <v>0</v>
          </cell>
        </row>
        <row r="4236">
          <cell r="C4236" t="str">
            <v>Yarmouth</v>
          </cell>
          <cell r="D4236">
            <v>2015</v>
          </cell>
          <cell r="E4236">
            <v>3</v>
          </cell>
          <cell r="F4236">
            <v>3</v>
          </cell>
          <cell r="G4236" t="str">
            <v>Yes</v>
          </cell>
          <cell r="H4236">
            <v>1568482.32</v>
          </cell>
          <cell r="I4236">
            <v>9776.91</v>
          </cell>
          <cell r="J4236">
            <v>8779.01</v>
          </cell>
          <cell r="K4236">
            <v>1549926.4000000001</v>
          </cell>
          <cell r="L4236"/>
          <cell r="M4236">
            <v>1549926.4000000001</v>
          </cell>
          <cell r="N4236" t="str">
            <v>FORM SUBMIT</v>
          </cell>
          <cell r="O4236">
            <v>42270</v>
          </cell>
          <cell r="P4236"/>
          <cell r="Q4236">
            <v>1558705.4100000001</v>
          </cell>
        </row>
        <row r="4239">
          <cell r="C4239" t="str">
            <v>Abington</v>
          </cell>
          <cell r="D4239">
            <v>2016</v>
          </cell>
          <cell r="E4239">
            <v>0</v>
          </cell>
          <cell r="F4239">
            <v>0</v>
          </cell>
          <cell r="G4239" t="str">
            <v>N/A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  <cell r="M4239">
            <v>0</v>
          </cell>
          <cell r="N4239" t="str">
            <v>N/A</v>
          </cell>
          <cell r="O4239" t="str">
            <v/>
          </cell>
          <cell r="P4239"/>
          <cell r="Q4239">
            <v>0</v>
          </cell>
        </row>
        <row r="4240">
          <cell r="C4240" t="str">
            <v>Acton</v>
          </cell>
          <cell r="D4240">
            <v>2016</v>
          </cell>
          <cell r="E4240">
            <v>1.5</v>
          </cell>
          <cell r="F4240">
            <v>1.5</v>
          </cell>
          <cell r="G4240" t="str">
            <v>Yes</v>
          </cell>
          <cell r="H4240">
            <v>923873.77</v>
          </cell>
          <cell r="I4240">
            <v>8146.97</v>
          </cell>
          <cell r="J4240">
            <v>2697.62</v>
          </cell>
          <cell r="K4240">
            <v>913029.18</v>
          </cell>
          <cell r="M4240">
            <v>913029.18</v>
          </cell>
          <cell r="N4240" t="str">
            <v>FORM SUBMIT</v>
          </cell>
          <cell r="O4240">
            <v>42629</v>
          </cell>
          <cell r="P4240"/>
          <cell r="Q4240">
            <v>915726.8</v>
          </cell>
        </row>
        <row r="4241">
          <cell r="C4241" t="str">
            <v>Acushnet</v>
          </cell>
          <cell r="D4241">
            <v>2016</v>
          </cell>
          <cell r="E4241">
            <v>1.5</v>
          </cell>
          <cell r="F4241">
            <v>1.5</v>
          </cell>
          <cell r="G4241" t="str">
            <v>Yes</v>
          </cell>
          <cell r="H4241">
            <v>138587.84</v>
          </cell>
          <cell r="I4241">
            <v>1232.42</v>
          </cell>
          <cell r="J4241">
            <v>0</v>
          </cell>
          <cell r="K4241">
            <v>137355.41999999998</v>
          </cell>
          <cell r="M4241">
            <v>137355.41999999998</v>
          </cell>
          <cell r="N4241" t="str">
            <v>FORM SUBMIT</v>
          </cell>
          <cell r="O4241">
            <v>42625</v>
          </cell>
          <cell r="P4241"/>
          <cell r="Q4241">
            <v>137355.41999999998</v>
          </cell>
        </row>
        <row r="4242">
          <cell r="C4242" t="str">
            <v>Adams</v>
          </cell>
          <cell r="D4242">
            <v>2016</v>
          </cell>
          <cell r="E4242">
            <v>0</v>
          </cell>
          <cell r="F4242">
            <v>0</v>
          </cell>
          <cell r="G4242" t="str">
            <v>N/A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  <cell r="M4242">
            <v>0</v>
          </cell>
          <cell r="N4242" t="str">
            <v>N/A</v>
          </cell>
          <cell r="O4242" t="str">
            <v/>
          </cell>
          <cell r="P4242"/>
          <cell r="Q4242">
            <v>0</v>
          </cell>
        </row>
        <row r="4243">
          <cell r="C4243" t="str">
            <v>Agawam</v>
          </cell>
          <cell r="D4243">
            <v>2016</v>
          </cell>
          <cell r="E4243">
            <v>1</v>
          </cell>
          <cell r="F4243">
            <v>1</v>
          </cell>
          <cell r="G4243" t="str">
            <v>Yes</v>
          </cell>
          <cell r="H4243">
            <v>470831</v>
          </cell>
          <cell r="I4243">
            <v>2726</v>
          </cell>
          <cell r="J4243">
            <v>71</v>
          </cell>
          <cell r="K4243">
            <v>468034</v>
          </cell>
          <cell r="M4243">
            <v>468034</v>
          </cell>
          <cell r="N4243" t="str">
            <v>FORM SUBMIT</v>
          </cell>
          <cell r="O4243">
            <v>42614</v>
          </cell>
          <cell r="P4243"/>
          <cell r="Q4243">
            <v>468105</v>
          </cell>
        </row>
        <row r="4244">
          <cell r="C4244" t="str">
            <v>Alford</v>
          </cell>
          <cell r="D4244">
            <v>2016</v>
          </cell>
          <cell r="E4244">
            <v>0</v>
          </cell>
          <cell r="F4244">
            <v>0</v>
          </cell>
          <cell r="G4244" t="str">
            <v>N/A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  <cell r="M4244">
            <v>0</v>
          </cell>
          <cell r="N4244" t="str">
            <v>N/A</v>
          </cell>
          <cell r="O4244" t="str">
            <v/>
          </cell>
          <cell r="P4244"/>
          <cell r="Q4244">
            <v>0</v>
          </cell>
        </row>
        <row r="4245">
          <cell r="C4245" t="str">
            <v>Amesbury</v>
          </cell>
          <cell r="D4245">
            <v>2016</v>
          </cell>
          <cell r="E4245">
            <v>0</v>
          </cell>
          <cell r="F4245">
            <v>0</v>
          </cell>
          <cell r="G4245" t="str">
            <v>N/A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  <cell r="M4245">
            <v>0</v>
          </cell>
          <cell r="N4245" t="str">
            <v>N/A</v>
          </cell>
          <cell r="O4245" t="str">
            <v/>
          </cell>
          <cell r="P4245"/>
          <cell r="Q4245">
            <v>0</v>
          </cell>
        </row>
        <row r="4246">
          <cell r="C4246" t="str">
            <v>Amherst</v>
          </cell>
          <cell r="D4246">
            <v>2016</v>
          </cell>
          <cell r="E4246">
            <v>3</v>
          </cell>
          <cell r="F4246">
            <v>3</v>
          </cell>
          <cell r="G4246" t="str">
            <v>Yes</v>
          </cell>
          <cell r="H4246">
            <v>979673</v>
          </cell>
          <cell r="I4246">
            <v>3749</v>
          </cell>
          <cell r="J4246">
            <v>0</v>
          </cell>
          <cell r="K4246">
            <v>975924</v>
          </cell>
          <cell r="M4246">
            <v>975924</v>
          </cell>
          <cell r="N4246" t="str">
            <v>FORM SUBMIT</v>
          </cell>
          <cell r="O4246">
            <v>42591</v>
          </cell>
          <cell r="P4246"/>
          <cell r="Q4246">
            <v>975924</v>
          </cell>
        </row>
        <row r="4247">
          <cell r="C4247" t="str">
            <v>Andover</v>
          </cell>
          <cell r="D4247">
            <v>2016</v>
          </cell>
          <cell r="E4247">
            <v>0</v>
          </cell>
          <cell r="F4247">
            <v>0</v>
          </cell>
          <cell r="G4247" t="str">
            <v>N/A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  <cell r="M4247">
            <v>0</v>
          </cell>
          <cell r="N4247" t="str">
            <v>N/A</v>
          </cell>
          <cell r="O4247" t="str">
            <v/>
          </cell>
          <cell r="P4247"/>
          <cell r="Q4247">
            <v>0</v>
          </cell>
        </row>
        <row r="4248">
          <cell r="C4248" t="str">
            <v>Arlington</v>
          </cell>
          <cell r="D4248">
            <v>2016</v>
          </cell>
          <cell r="E4248">
            <v>1.5</v>
          </cell>
          <cell r="F4248">
            <v>1.5</v>
          </cell>
          <cell r="G4248" t="str">
            <v>Yes</v>
          </cell>
          <cell r="H4248">
            <v>1329768.1399999999</v>
          </cell>
          <cell r="I4248">
            <v>15507.83</v>
          </cell>
          <cell r="J4248">
            <v>0</v>
          </cell>
          <cell r="K4248">
            <v>1314260.3099999998</v>
          </cell>
          <cell r="M4248">
            <v>1314260.3099999998</v>
          </cell>
          <cell r="N4248" t="str">
            <v>FORM SUBMIT</v>
          </cell>
          <cell r="O4248">
            <v>42622</v>
          </cell>
          <cell r="P4248"/>
          <cell r="Q4248">
            <v>1314260.3099999998</v>
          </cell>
        </row>
        <row r="4249">
          <cell r="C4249" t="str">
            <v>Ashburnham</v>
          </cell>
          <cell r="D4249">
            <v>2016</v>
          </cell>
          <cell r="E4249">
            <v>0</v>
          </cell>
          <cell r="F4249">
            <v>0</v>
          </cell>
          <cell r="G4249" t="str">
            <v>N/A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  <cell r="M4249">
            <v>0</v>
          </cell>
          <cell r="N4249" t="str">
            <v>N/A</v>
          </cell>
          <cell r="O4249" t="str">
            <v/>
          </cell>
          <cell r="P4249"/>
          <cell r="Q4249">
            <v>0</v>
          </cell>
        </row>
        <row r="4250">
          <cell r="C4250" t="str">
            <v>Ashby</v>
          </cell>
          <cell r="D4250">
            <v>2016</v>
          </cell>
          <cell r="E4250">
            <v>0</v>
          </cell>
          <cell r="F4250">
            <v>0</v>
          </cell>
          <cell r="G4250" t="str">
            <v>N/A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M4250">
            <v>0</v>
          </cell>
          <cell r="N4250" t="str">
            <v>N/A</v>
          </cell>
          <cell r="O4250" t="str">
            <v/>
          </cell>
          <cell r="P4250"/>
          <cell r="Q4250">
            <v>0</v>
          </cell>
        </row>
        <row r="4251">
          <cell r="C4251" t="str">
            <v>Ashfield</v>
          </cell>
          <cell r="D4251">
            <v>2016</v>
          </cell>
          <cell r="E4251">
            <v>0</v>
          </cell>
          <cell r="F4251">
            <v>0</v>
          </cell>
          <cell r="G4251" t="str">
            <v>N/A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  <cell r="M4251">
            <v>0</v>
          </cell>
          <cell r="N4251" t="str">
            <v>N/A</v>
          </cell>
          <cell r="O4251" t="str">
            <v/>
          </cell>
          <cell r="P4251"/>
          <cell r="Q4251">
            <v>0</v>
          </cell>
        </row>
        <row r="4252">
          <cell r="C4252" t="str">
            <v>Ashland</v>
          </cell>
          <cell r="D4252">
            <v>2016</v>
          </cell>
          <cell r="E4252">
            <v>3</v>
          </cell>
          <cell r="F4252">
            <v>3</v>
          </cell>
          <cell r="G4252" t="str">
            <v>Yes</v>
          </cell>
          <cell r="H4252">
            <v>875442.21</v>
          </cell>
          <cell r="I4252">
            <v>20139.61</v>
          </cell>
          <cell r="J4252">
            <v>0</v>
          </cell>
          <cell r="K4252">
            <v>855302.6</v>
          </cell>
          <cell r="M4252">
            <v>855302.6</v>
          </cell>
          <cell r="N4252" t="str">
            <v>FORM SUBMIT</v>
          </cell>
          <cell r="O4252">
            <v>42517</v>
          </cell>
          <cell r="P4252"/>
          <cell r="Q4252">
            <v>855302.6</v>
          </cell>
        </row>
        <row r="4253">
          <cell r="C4253" t="str">
            <v>Athol</v>
          </cell>
          <cell r="D4253">
            <v>2016</v>
          </cell>
          <cell r="E4253">
            <v>0</v>
          </cell>
          <cell r="F4253">
            <v>0</v>
          </cell>
          <cell r="G4253" t="str">
            <v>N/A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  <cell r="M4253">
            <v>0</v>
          </cell>
          <cell r="N4253" t="str">
            <v>N/A</v>
          </cell>
          <cell r="O4253" t="str">
            <v/>
          </cell>
          <cell r="P4253"/>
          <cell r="Q4253">
            <v>0</v>
          </cell>
        </row>
        <row r="4254">
          <cell r="C4254" t="str">
            <v>Attleboro</v>
          </cell>
          <cell r="D4254">
            <v>2016</v>
          </cell>
          <cell r="E4254">
            <v>0</v>
          </cell>
          <cell r="F4254">
            <v>0</v>
          </cell>
          <cell r="G4254" t="str">
            <v>N/A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  <cell r="M4254">
            <v>0</v>
          </cell>
          <cell r="N4254" t="str">
            <v>N/A</v>
          </cell>
          <cell r="O4254" t="str">
            <v/>
          </cell>
          <cell r="P4254"/>
          <cell r="Q4254">
            <v>0</v>
          </cell>
        </row>
        <row r="4255">
          <cell r="C4255" t="str">
            <v>Auburn</v>
          </cell>
          <cell r="D4255">
            <v>2016</v>
          </cell>
          <cell r="E4255">
            <v>0</v>
          </cell>
          <cell r="F4255">
            <v>0</v>
          </cell>
          <cell r="G4255" t="str">
            <v>N/A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  <cell r="M4255">
            <v>0</v>
          </cell>
          <cell r="N4255" t="str">
            <v>N/A</v>
          </cell>
          <cell r="O4255" t="str">
            <v/>
          </cell>
          <cell r="P4255"/>
          <cell r="Q4255">
            <v>0</v>
          </cell>
        </row>
        <row r="4256">
          <cell r="C4256" t="str">
            <v>Avon</v>
          </cell>
          <cell r="D4256">
            <v>2016</v>
          </cell>
          <cell r="E4256">
            <v>0</v>
          </cell>
          <cell r="F4256">
            <v>0</v>
          </cell>
          <cell r="G4256" t="str">
            <v>N/A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  <cell r="M4256">
            <v>0</v>
          </cell>
          <cell r="N4256" t="str">
            <v>N/A</v>
          </cell>
          <cell r="O4256" t="str">
            <v/>
          </cell>
          <cell r="P4256"/>
          <cell r="Q4256">
            <v>0</v>
          </cell>
        </row>
        <row r="4257">
          <cell r="C4257" t="str">
            <v>Ayer</v>
          </cell>
          <cell r="D4257">
            <v>2016</v>
          </cell>
          <cell r="E4257">
            <v>1</v>
          </cell>
          <cell r="F4257">
            <v>1</v>
          </cell>
          <cell r="G4257" t="str">
            <v>Yes</v>
          </cell>
          <cell r="H4257">
            <v>176123.71</v>
          </cell>
          <cell r="I4257">
            <v>4247.74</v>
          </cell>
          <cell r="J4257">
            <v>0</v>
          </cell>
          <cell r="K4257">
            <v>171875.97</v>
          </cell>
          <cell r="M4257">
            <v>171875.97</v>
          </cell>
          <cell r="N4257" t="str">
            <v>FORM SUBMIT</v>
          </cell>
          <cell r="O4257">
            <v>42627</v>
          </cell>
          <cell r="P4257"/>
          <cell r="Q4257">
            <v>171875.97</v>
          </cell>
        </row>
        <row r="4258">
          <cell r="C4258" t="str">
            <v>Barnstable</v>
          </cell>
          <cell r="D4258">
            <v>2016</v>
          </cell>
          <cell r="E4258">
            <v>3</v>
          </cell>
          <cell r="F4258">
            <v>3</v>
          </cell>
          <cell r="G4258" t="str">
            <v>Yes</v>
          </cell>
          <cell r="H4258">
            <v>3258757.13</v>
          </cell>
          <cell r="I4258">
            <v>16750.98</v>
          </cell>
          <cell r="J4258">
            <v>49.34</v>
          </cell>
          <cell r="K4258">
            <v>3241956.81</v>
          </cell>
          <cell r="M4258">
            <v>3241956.81</v>
          </cell>
          <cell r="N4258" t="str">
            <v>FORM SUBMIT</v>
          </cell>
          <cell r="O4258">
            <v>42622</v>
          </cell>
          <cell r="P4258"/>
          <cell r="Q4258">
            <v>3242006.15</v>
          </cell>
        </row>
        <row r="4259">
          <cell r="C4259" t="str">
            <v>Barre</v>
          </cell>
          <cell r="D4259">
            <v>2016</v>
          </cell>
          <cell r="E4259">
            <v>0</v>
          </cell>
          <cell r="F4259">
            <v>0</v>
          </cell>
          <cell r="G4259" t="str">
            <v>N/A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  <cell r="M4259">
            <v>0</v>
          </cell>
          <cell r="N4259" t="str">
            <v>N/A</v>
          </cell>
          <cell r="O4259" t="str">
            <v/>
          </cell>
          <cell r="P4259"/>
          <cell r="Q4259">
            <v>0</v>
          </cell>
        </row>
        <row r="4260">
          <cell r="C4260" t="str">
            <v>Becket</v>
          </cell>
          <cell r="D4260">
            <v>2016</v>
          </cell>
          <cell r="E4260">
            <v>1.5</v>
          </cell>
          <cell r="F4260">
            <v>1.5</v>
          </cell>
          <cell r="G4260" t="str">
            <v>Yes</v>
          </cell>
          <cell r="H4260">
            <v>41547.31</v>
          </cell>
          <cell r="I4260">
            <v>36.64</v>
          </cell>
          <cell r="J4260">
            <v>0</v>
          </cell>
          <cell r="K4260">
            <v>41510.67</v>
          </cell>
          <cell r="M4260">
            <v>41510.67</v>
          </cell>
          <cell r="N4260" t="str">
            <v>FORM SUBMIT</v>
          </cell>
          <cell r="O4260">
            <v>42619</v>
          </cell>
          <cell r="P4260"/>
          <cell r="Q4260">
            <v>41510.67</v>
          </cell>
        </row>
        <row r="4261">
          <cell r="C4261" t="str">
            <v>Bedford</v>
          </cell>
          <cell r="D4261">
            <v>2016</v>
          </cell>
          <cell r="E4261">
            <v>3</v>
          </cell>
          <cell r="F4261">
            <v>3</v>
          </cell>
          <cell r="G4261" t="str">
            <v>Yes</v>
          </cell>
          <cell r="H4261">
            <v>1525476.11</v>
          </cell>
          <cell r="I4261">
            <v>14707.66</v>
          </cell>
          <cell r="J4261">
            <v>1075.1500000000001</v>
          </cell>
          <cell r="K4261">
            <v>1509693.3000000003</v>
          </cell>
          <cell r="M4261">
            <v>1509693.3000000003</v>
          </cell>
          <cell r="N4261" t="str">
            <v>FORM SUBMIT</v>
          </cell>
          <cell r="O4261">
            <v>42678</v>
          </cell>
          <cell r="P4261"/>
          <cell r="Q4261">
            <v>1510768.4500000002</v>
          </cell>
        </row>
        <row r="4262">
          <cell r="C4262" t="str">
            <v>Belchertown</v>
          </cell>
          <cell r="D4262">
            <v>2016</v>
          </cell>
          <cell r="E4262">
            <v>1.5</v>
          </cell>
          <cell r="F4262">
            <v>1.5</v>
          </cell>
          <cell r="G4262" t="str">
            <v>Yes</v>
          </cell>
          <cell r="H4262">
            <v>221060.43</v>
          </cell>
          <cell r="I4262">
            <v>1713.74</v>
          </cell>
          <cell r="J4262">
            <v>0</v>
          </cell>
          <cell r="K4262">
            <v>219346.69</v>
          </cell>
          <cell r="M4262">
            <v>219346.69</v>
          </cell>
          <cell r="N4262" t="str">
            <v>FORM SUBMIT</v>
          </cell>
          <cell r="O4262">
            <v>42625</v>
          </cell>
          <cell r="P4262"/>
          <cell r="Q4262">
            <v>219346.69</v>
          </cell>
        </row>
        <row r="4263">
          <cell r="C4263" t="str">
            <v>Bellingham</v>
          </cell>
          <cell r="D4263">
            <v>2016</v>
          </cell>
          <cell r="E4263">
            <v>0</v>
          </cell>
          <cell r="F4263">
            <v>0</v>
          </cell>
          <cell r="G4263" t="str">
            <v>N/A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  <cell r="M4263">
            <v>0</v>
          </cell>
          <cell r="N4263" t="str">
            <v>N/A</v>
          </cell>
          <cell r="O4263" t="str">
            <v/>
          </cell>
          <cell r="P4263"/>
          <cell r="Q4263">
            <v>0</v>
          </cell>
        </row>
        <row r="4264">
          <cell r="C4264" t="str">
            <v>Belmont</v>
          </cell>
          <cell r="D4264">
            <v>2016</v>
          </cell>
          <cell r="E4264">
            <v>1.5</v>
          </cell>
          <cell r="F4264">
            <v>1.5</v>
          </cell>
          <cell r="G4264" t="str">
            <v>Yes</v>
          </cell>
          <cell r="H4264">
            <v>1084123.19</v>
          </cell>
          <cell r="I4264">
            <v>15506.85</v>
          </cell>
          <cell r="J4264">
            <v>1873.82</v>
          </cell>
          <cell r="K4264">
            <v>1066742.5199999998</v>
          </cell>
          <cell r="M4264">
            <v>1066742.5199999998</v>
          </cell>
          <cell r="N4264" t="str">
            <v>FORM SUBMIT</v>
          </cell>
          <cell r="O4264">
            <v>42629</v>
          </cell>
          <cell r="P4264"/>
          <cell r="Q4264">
            <v>1068616.3399999999</v>
          </cell>
        </row>
        <row r="4265">
          <cell r="C4265" t="str">
            <v>Berkley</v>
          </cell>
          <cell r="D4265">
            <v>2016</v>
          </cell>
          <cell r="E4265">
            <v>0</v>
          </cell>
          <cell r="F4265">
            <v>0</v>
          </cell>
          <cell r="G4265" t="str">
            <v>N/A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  <cell r="M4265">
            <v>0</v>
          </cell>
          <cell r="N4265" t="str">
            <v>N/A</v>
          </cell>
          <cell r="O4265" t="str">
            <v/>
          </cell>
          <cell r="P4265"/>
          <cell r="Q4265">
            <v>0</v>
          </cell>
        </row>
        <row r="4266">
          <cell r="C4266" t="str">
            <v>Berlin</v>
          </cell>
          <cell r="D4266">
            <v>2016</v>
          </cell>
          <cell r="E4266">
            <v>0</v>
          </cell>
          <cell r="F4266">
            <v>0</v>
          </cell>
          <cell r="G4266" t="str">
            <v>N/A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  <cell r="M4266">
            <v>0</v>
          </cell>
          <cell r="N4266" t="str">
            <v>N/A</v>
          </cell>
          <cell r="O4266" t="str">
            <v/>
          </cell>
          <cell r="P4266"/>
          <cell r="Q4266">
            <v>0</v>
          </cell>
        </row>
        <row r="4267">
          <cell r="C4267" t="str">
            <v>Bernardston</v>
          </cell>
          <cell r="D4267">
            <v>2016</v>
          </cell>
          <cell r="E4267">
            <v>0</v>
          </cell>
          <cell r="F4267">
            <v>0</v>
          </cell>
          <cell r="G4267" t="str">
            <v>N/A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  <cell r="M4267">
            <v>0</v>
          </cell>
          <cell r="N4267" t="str">
            <v>N/A</v>
          </cell>
          <cell r="O4267" t="str">
            <v/>
          </cell>
          <cell r="P4267"/>
          <cell r="Q4267">
            <v>0</v>
          </cell>
        </row>
        <row r="4268">
          <cell r="C4268" t="str">
            <v>Beverly</v>
          </cell>
          <cell r="D4268">
            <v>2016</v>
          </cell>
          <cell r="E4268">
            <v>1</v>
          </cell>
          <cell r="F4268">
            <v>1</v>
          </cell>
          <cell r="G4268" t="str">
            <v>Yes</v>
          </cell>
          <cell r="H4268">
            <v>710256.51</v>
          </cell>
          <cell r="I4268">
            <v>10122.33</v>
          </cell>
          <cell r="J4268">
            <v>2816.39</v>
          </cell>
          <cell r="K4268">
            <v>697317.79</v>
          </cell>
          <cell r="M4268">
            <v>697317.79</v>
          </cell>
          <cell r="N4268" t="str">
            <v>FORM SUBMIT</v>
          </cell>
          <cell r="O4268">
            <v>42611</v>
          </cell>
          <cell r="P4268"/>
          <cell r="Q4268">
            <v>700134.18</v>
          </cell>
        </row>
        <row r="4269">
          <cell r="C4269" t="str">
            <v>Billerica</v>
          </cell>
          <cell r="D4269">
            <v>2016</v>
          </cell>
          <cell r="E4269">
            <v>0</v>
          </cell>
          <cell r="F4269">
            <v>0</v>
          </cell>
          <cell r="G4269" t="str">
            <v>N/A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  <cell r="M4269">
            <v>0</v>
          </cell>
          <cell r="N4269" t="str">
            <v>N/A</v>
          </cell>
          <cell r="O4269" t="str">
            <v/>
          </cell>
          <cell r="P4269"/>
          <cell r="Q4269">
            <v>0</v>
          </cell>
        </row>
        <row r="4270">
          <cell r="C4270" t="str">
            <v>Blackstone</v>
          </cell>
          <cell r="D4270">
            <v>2016</v>
          </cell>
          <cell r="E4270">
            <v>0</v>
          </cell>
          <cell r="F4270">
            <v>0</v>
          </cell>
          <cell r="G4270" t="str">
            <v>N/A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  <cell r="M4270">
            <v>0</v>
          </cell>
          <cell r="N4270" t="str">
            <v>N/A</v>
          </cell>
          <cell r="O4270" t="str">
            <v/>
          </cell>
          <cell r="P4270"/>
          <cell r="Q4270">
            <v>0</v>
          </cell>
        </row>
        <row r="4271">
          <cell r="C4271" t="str">
            <v>Blandford</v>
          </cell>
          <cell r="D4271">
            <v>2016</v>
          </cell>
          <cell r="E4271">
            <v>0</v>
          </cell>
          <cell r="F4271">
            <v>0</v>
          </cell>
          <cell r="G4271" t="str">
            <v>N/A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  <cell r="M4271">
            <v>0</v>
          </cell>
          <cell r="N4271" t="str">
            <v>N/A</v>
          </cell>
          <cell r="O4271" t="str">
            <v/>
          </cell>
          <cell r="P4271"/>
          <cell r="Q4271">
            <v>0</v>
          </cell>
        </row>
        <row r="4272">
          <cell r="C4272" t="str">
            <v>Bolton</v>
          </cell>
          <cell r="D4272">
            <v>2016</v>
          </cell>
          <cell r="E4272">
            <v>0</v>
          </cell>
          <cell r="F4272">
            <v>0</v>
          </cell>
          <cell r="G4272" t="str">
            <v>N/A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  <cell r="M4272">
            <v>0</v>
          </cell>
          <cell r="N4272" t="str">
            <v>N/A</v>
          </cell>
          <cell r="O4272" t="str">
            <v/>
          </cell>
          <cell r="P4272"/>
          <cell r="Q4272">
            <v>0</v>
          </cell>
        </row>
        <row r="4273">
          <cell r="C4273" t="str">
            <v>Boston</v>
          </cell>
          <cell r="D4273">
            <v>2016</v>
          </cell>
          <cell r="E4273">
            <v>0</v>
          </cell>
          <cell r="F4273">
            <v>0</v>
          </cell>
          <cell r="G4273" t="str">
            <v>N/A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  <cell r="M4273">
            <v>0</v>
          </cell>
          <cell r="N4273" t="str">
            <v>N/A</v>
          </cell>
          <cell r="O4273" t="str">
            <v/>
          </cell>
          <cell r="P4273"/>
          <cell r="Q4273">
            <v>0</v>
          </cell>
        </row>
        <row r="4274">
          <cell r="C4274" t="str">
            <v>Bourne</v>
          </cell>
          <cell r="D4274">
            <v>2016</v>
          </cell>
          <cell r="E4274">
            <v>3</v>
          </cell>
          <cell r="F4274">
            <v>3</v>
          </cell>
          <cell r="G4274" t="str">
            <v>Yes</v>
          </cell>
          <cell r="H4274">
            <v>1246253.8600000001</v>
          </cell>
          <cell r="I4274">
            <v>7545.96</v>
          </cell>
          <cell r="J4274">
            <v>122.39</v>
          </cell>
          <cell r="K4274">
            <v>1238585.5100000002</v>
          </cell>
          <cell r="M4274">
            <v>1238585.5100000002</v>
          </cell>
          <cell r="N4274" t="str">
            <v>FORM SUBMIT</v>
          </cell>
          <cell r="O4274">
            <v>42601</v>
          </cell>
          <cell r="P4274"/>
          <cell r="Q4274">
            <v>1238707.9000000001</v>
          </cell>
        </row>
        <row r="4275">
          <cell r="C4275" t="str">
            <v>Boxborough</v>
          </cell>
          <cell r="D4275">
            <v>2016</v>
          </cell>
          <cell r="E4275">
            <v>1</v>
          </cell>
          <cell r="F4275">
            <v>1</v>
          </cell>
          <cell r="G4275" t="str">
            <v>Yes</v>
          </cell>
          <cell r="H4275">
            <v>160761</v>
          </cell>
          <cell r="I4275">
            <v>1752</v>
          </cell>
          <cell r="J4275">
            <v>0</v>
          </cell>
          <cell r="K4275">
            <v>159009</v>
          </cell>
          <cell r="M4275">
            <v>159009</v>
          </cell>
          <cell r="N4275" t="str">
            <v>FORM SUBMIT</v>
          </cell>
          <cell r="O4275">
            <v>42625</v>
          </cell>
          <cell r="P4275"/>
          <cell r="Q4275">
            <v>159009</v>
          </cell>
        </row>
        <row r="4276">
          <cell r="C4276" t="str">
            <v>Boxford</v>
          </cell>
          <cell r="D4276">
            <v>2016</v>
          </cell>
          <cell r="E4276">
            <v>3</v>
          </cell>
          <cell r="F4276">
            <v>3</v>
          </cell>
          <cell r="G4276" t="str">
            <v>Yes</v>
          </cell>
          <cell r="H4276">
            <v>667155.9</v>
          </cell>
          <cell r="I4276">
            <v>8226.1299999999992</v>
          </cell>
          <cell r="J4276">
            <v>0</v>
          </cell>
          <cell r="K4276">
            <v>658929.77</v>
          </cell>
          <cell r="M4276">
            <v>658929.77</v>
          </cell>
          <cell r="N4276" t="str">
            <v>FORM SUBMIT</v>
          </cell>
          <cell r="O4276">
            <v>42591</v>
          </cell>
          <cell r="P4276"/>
          <cell r="Q4276">
            <v>658929.77</v>
          </cell>
        </row>
        <row r="4277">
          <cell r="C4277" t="str">
            <v>Boylston</v>
          </cell>
          <cell r="D4277">
            <v>2016</v>
          </cell>
          <cell r="E4277">
            <v>0</v>
          </cell>
          <cell r="F4277">
            <v>0</v>
          </cell>
          <cell r="G4277" t="str">
            <v>N/A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  <cell r="M4277">
            <v>0</v>
          </cell>
          <cell r="N4277" t="str">
            <v>N/A</v>
          </cell>
          <cell r="O4277" t="str">
            <v/>
          </cell>
          <cell r="P4277"/>
          <cell r="Q4277">
            <v>0</v>
          </cell>
        </row>
        <row r="4278">
          <cell r="C4278" t="str">
            <v>Braintree</v>
          </cell>
          <cell r="D4278">
            <v>2016</v>
          </cell>
          <cell r="E4278">
            <v>1</v>
          </cell>
          <cell r="F4278">
            <v>1</v>
          </cell>
          <cell r="G4278" t="str">
            <v>Yes</v>
          </cell>
          <cell r="H4278">
            <v>678951</v>
          </cell>
          <cell r="I4278">
            <v>1312</v>
          </cell>
          <cell r="J4278">
            <v>1484</v>
          </cell>
          <cell r="K4278">
            <v>676155</v>
          </cell>
          <cell r="M4278">
            <v>676155</v>
          </cell>
          <cell r="N4278" t="str">
            <v>FORM SUBMIT</v>
          </cell>
          <cell r="O4278">
            <v>42599</v>
          </cell>
          <cell r="P4278"/>
          <cell r="Q4278">
            <v>677639</v>
          </cell>
        </row>
        <row r="4279">
          <cell r="C4279" t="str">
            <v>Brewster</v>
          </cell>
          <cell r="D4279">
            <v>2016</v>
          </cell>
          <cell r="E4279">
            <v>3</v>
          </cell>
          <cell r="F4279">
            <v>3</v>
          </cell>
          <cell r="G4279" t="str">
            <v>Yes</v>
          </cell>
          <cell r="H4279">
            <v>867593.97</v>
          </cell>
          <cell r="I4279">
            <v>5503.33</v>
          </cell>
          <cell r="J4279">
            <v>142.55000000000001</v>
          </cell>
          <cell r="K4279">
            <v>861948.09</v>
          </cell>
          <cell r="M4279">
            <v>861948.09</v>
          </cell>
          <cell r="N4279" t="str">
            <v>FORM SUBMIT</v>
          </cell>
          <cell r="O4279">
            <v>42571</v>
          </cell>
          <cell r="P4279"/>
          <cell r="Q4279">
            <v>862090.64</v>
          </cell>
        </row>
        <row r="4280">
          <cell r="C4280" t="str">
            <v>Bridgewater</v>
          </cell>
          <cell r="D4280">
            <v>2016</v>
          </cell>
          <cell r="E4280">
            <v>2</v>
          </cell>
          <cell r="F4280">
            <v>2</v>
          </cell>
          <cell r="G4280" t="str">
            <v>Yes</v>
          </cell>
          <cell r="H4280">
            <v>533086.62</v>
          </cell>
          <cell r="I4280">
            <v>4426.88</v>
          </cell>
          <cell r="J4280">
            <v>67.91</v>
          </cell>
          <cell r="K4280">
            <v>528591.82999999996</v>
          </cell>
          <cell r="M4280">
            <v>528591.82999999996</v>
          </cell>
          <cell r="N4280" t="str">
            <v>FORM SUBMIT</v>
          </cell>
          <cell r="O4280">
            <v>42627</v>
          </cell>
          <cell r="P4280"/>
          <cell r="Q4280">
            <v>528659.74</v>
          </cell>
        </row>
        <row r="4281">
          <cell r="C4281" t="str">
            <v>Brimfield</v>
          </cell>
          <cell r="D4281">
            <v>2016</v>
          </cell>
          <cell r="E4281">
            <v>0</v>
          </cell>
          <cell r="F4281">
            <v>0</v>
          </cell>
          <cell r="G4281" t="str">
            <v>N/A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  <cell r="M4281">
            <v>0</v>
          </cell>
          <cell r="N4281" t="str">
            <v>N/A</v>
          </cell>
          <cell r="O4281" t="str">
            <v/>
          </cell>
          <cell r="P4281"/>
          <cell r="Q4281">
            <v>0</v>
          </cell>
        </row>
        <row r="4282">
          <cell r="C4282" t="str">
            <v>Brockton</v>
          </cell>
          <cell r="D4282">
            <v>2016</v>
          </cell>
          <cell r="E4282">
            <v>0</v>
          </cell>
          <cell r="F4282">
            <v>0</v>
          </cell>
          <cell r="G4282" t="str">
            <v>N/A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  <cell r="M4282">
            <v>0</v>
          </cell>
          <cell r="N4282" t="str">
            <v>N/A</v>
          </cell>
          <cell r="O4282" t="str">
            <v/>
          </cell>
          <cell r="P4282"/>
          <cell r="Q4282">
            <v>0</v>
          </cell>
        </row>
        <row r="4283">
          <cell r="C4283" t="str">
            <v>Brookfield</v>
          </cell>
          <cell r="D4283">
            <v>2016</v>
          </cell>
          <cell r="E4283">
            <v>0</v>
          </cell>
          <cell r="F4283">
            <v>0</v>
          </cell>
          <cell r="G4283" t="str">
            <v>Yes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  <cell r="M4283">
            <v>0</v>
          </cell>
          <cell r="N4283" t="str">
            <v>FORM ENTERED</v>
          </cell>
          <cell r="O4283">
            <v>42815</v>
          </cell>
          <cell r="P4283"/>
          <cell r="Q4283">
            <v>0</v>
          </cell>
        </row>
        <row r="4284">
          <cell r="C4284" t="str">
            <v>Brookline</v>
          </cell>
          <cell r="D4284">
            <v>2016</v>
          </cell>
          <cell r="E4284">
            <v>0</v>
          </cell>
          <cell r="F4284">
            <v>0</v>
          </cell>
          <cell r="G4284" t="str">
            <v>N/A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  <cell r="M4284">
            <v>0</v>
          </cell>
          <cell r="N4284" t="str">
            <v>N/A</v>
          </cell>
          <cell r="O4284" t="str">
            <v/>
          </cell>
          <cell r="P4284"/>
          <cell r="Q4284">
            <v>0</v>
          </cell>
        </row>
        <row r="4285">
          <cell r="C4285" t="str">
            <v>Buckland</v>
          </cell>
          <cell r="D4285">
            <v>2016</v>
          </cell>
          <cell r="E4285">
            <v>0</v>
          </cell>
          <cell r="F4285">
            <v>0</v>
          </cell>
          <cell r="G4285" t="str">
            <v>N/A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  <cell r="M4285">
            <v>0</v>
          </cell>
          <cell r="N4285" t="str">
            <v>N/A</v>
          </cell>
          <cell r="O4285" t="str">
            <v/>
          </cell>
          <cell r="P4285"/>
          <cell r="Q4285">
            <v>0</v>
          </cell>
        </row>
        <row r="4286">
          <cell r="C4286" t="str">
            <v>Burlington</v>
          </cell>
          <cell r="D4286">
            <v>2016</v>
          </cell>
          <cell r="E4286">
            <v>0</v>
          </cell>
          <cell r="F4286">
            <v>0</v>
          </cell>
          <cell r="G4286" t="str">
            <v>N/A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  <cell r="M4286">
            <v>0</v>
          </cell>
          <cell r="N4286" t="str">
            <v>N/A</v>
          </cell>
          <cell r="O4286" t="str">
            <v/>
          </cell>
          <cell r="P4286"/>
          <cell r="Q4286">
            <v>0</v>
          </cell>
        </row>
        <row r="4287">
          <cell r="C4287" t="str">
            <v>Cambridge</v>
          </cell>
          <cell r="D4287">
            <v>2016</v>
          </cell>
          <cell r="E4287">
            <v>3</v>
          </cell>
          <cell r="F4287">
            <v>3</v>
          </cell>
          <cell r="G4287" t="str">
            <v>Yes</v>
          </cell>
          <cell r="H4287">
            <v>9554704</v>
          </cell>
          <cell r="I4287">
            <v>33042</v>
          </cell>
          <cell r="J4287">
            <v>0</v>
          </cell>
          <cell r="K4287">
            <v>9521662</v>
          </cell>
          <cell r="M4287">
            <v>9521662</v>
          </cell>
          <cell r="N4287" t="str">
            <v>FORM SUBMIT</v>
          </cell>
          <cell r="O4287">
            <v>42625</v>
          </cell>
          <cell r="P4287"/>
          <cell r="Q4287">
            <v>9521662</v>
          </cell>
        </row>
        <row r="4288">
          <cell r="C4288" t="str">
            <v>Canton</v>
          </cell>
          <cell r="D4288">
            <v>2016</v>
          </cell>
          <cell r="E4288">
            <v>1</v>
          </cell>
          <cell r="F4288">
            <v>1</v>
          </cell>
          <cell r="G4288" t="str">
            <v>Yes</v>
          </cell>
          <cell r="H4288">
            <v>532611.32999999996</v>
          </cell>
          <cell r="I4288">
            <v>6853.92</v>
          </cell>
          <cell r="J4288">
            <v>892.35</v>
          </cell>
          <cell r="K4288">
            <v>524865.05999999994</v>
          </cell>
          <cell r="M4288">
            <v>524865.05999999994</v>
          </cell>
          <cell r="N4288" t="str">
            <v>FORM SUBMIT</v>
          </cell>
          <cell r="O4288">
            <v>42625</v>
          </cell>
          <cell r="P4288"/>
          <cell r="Q4288">
            <v>525757.40999999992</v>
          </cell>
        </row>
        <row r="4289">
          <cell r="C4289" t="str">
            <v>Carlisle</v>
          </cell>
          <cell r="D4289">
            <v>2016</v>
          </cell>
          <cell r="E4289">
            <v>2</v>
          </cell>
          <cell r="F4289">
            <v>2</v>
          </cell>
          <cell r="G4289" t="str">
            <v>Yes</v>
          </cell>
          <cell r="H4289">
            <v>424524.78</v>
          </cell>
          <cell r="I4289">
            <v>3678</v>
          </cell>
          <cell r="J4289">
            <v>0</v>
          </cell>
          <cell r="K4289">
            <v>420846.78</v>
          </cell>
          <cell r="M4289">
            <v>420846.78</v>
          </cell>
          <cell r="N4289" t="str">
            <v>FORM SUBMIT</v>
          </cell>
          <cell r="O4289">
            <v>42606</v>
          </cell>
          <cell r="P4289"/>
          <cell r="Q4289">
            <v>420846.78</v>
          </cell>
        </row>
        <row r="4290">
          <cell r="C4290" t="str">
            <v>Carver</v>
          </cell>
          <cell r="D4290">
            <v>2016</v>
          </cell>
          <cell r="E4290">
            <v>3</v>
          </cell>
          <cell r="F4290">
            <v>3</v>
          </cell>
          <cell r="G4290" t="str">
            <v>Yes</v>
          </cell>
          <cell r="H4290">
            <v>401380.96</v>
          </cell>
          <cell r="I4290">
            <v>6514.93</v>
          </cell>
          <cell r="J4290">
            <v>0</v>
          </cell>
          <cell r="K4290">
            <v>394866.03</v>
          </cell>
          <cell r="M4290">
            <v>394866.03</v>
          </cell>
          <cell r="N4290" t="str">
            <v>FORM SUBMIT</v>
          </cell>
          <cell r="O4290">
            <v>42621</v>
          </cell>
          <cell r="P4290"/>
          <cell r="Q4290">
            <v>394866.03</v>
          </cell>
        </row>
        <row r="4291">
          <cell r="C4291" t="str">
            <v>Charlemont</v>
          </cell>
          <cell r="D4291">
            <v>2016</v>
          </cell>
          <cell r="E4291">
            <v>0</v>
          </cell>
          <cell r="F4291">
            <v>0</v>
          </cell>
          <cell r="G4291" t="str">
            <v>N/A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  <cell r="M4291">
            <v>0</v>
          </cell>
          <cell r="N4291" t="str">
            <v>N/A</v>
          </cell>
          <cell r="O4291" t="str">
            <v/>
          </cell>
          <cell r="P4291"/>
          <cell r="Q4291">
            <v>0</v>
          </cell>
        </row>
        <row r="4292">
          <cell r="C4292" t="str">
            <v>Charlton</v>
          </cell>
          <cell r="D4292">
            <v>2016</v>
          </cell>
          <cell r="E4292">
            <v>0</v>
          </cell>
          <cell r="F4292">
            <v>0</v>
          </cell>
          <cell r="G4292" t="str">
            <v>N/A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  <cell r="M4292">
            <v>0</v>
          </cell>
          <cell r="N4292" t="str">
            <v>N/A</v>
          </cell>
          <cell r="O4292" t="str">
            <v/>
          </cell>
          <cell r="P4292"/>
          <cell r="Q4292">
            <v>0</v>
          </cell>
        </row>
        <row r="4293">
          <cell r="C4293" t="str">
            <v>Chatham</v>
          </cell>
          <cell r="D4293">
            <v>2016</v>
          </cell>
          <cell r="E4293">
            <v>3</v>
          </cell>
          <cell r="F4293">
            <v>3</v>
          </cell>
          <cell r="G4293" t="str">
            <v>Yes</v>
          </cell>
          <cell r="H4293">
            <v>821199.32</v>
          </cell>
          <cell r="I4293">
            <v>3349.64</v>
          </cell>
          <cell r="J4293">
            <v>9.35</v>
          </cell>
          <cell r="K4293">
            <v>817840.33</v>
          </cell>
          <cell r="M4293">
            <v>817840.33</v>
          </cell>
          <cell r="N4293" t="str">
            <v>FORM SUBMIT</v>
          </cell>
          <cell r="O4293">
            <v>42626</v>
          </cell>
          <cell r="P4293"/>
          <cell r="Q4293">
            <v>817849.67999999993</v>
          </cell>
        </row>
        <row r="4294">
          <cell r="C4294" t="str">
            <v>Chelmsford</v>
          </cell>
          <cell r="D4294">
            <v>2016</v>
          </cell>
          <cell r="E4294">
            <v>1.5</v>
          </cell>
          <cell r="F4294">
            <v>1.5</v>
          </cell>
          <cell r="G4294" t="str">
            <v>Yes</v>
          </cell>
          <cell r="H4294">
            <v>971531.08</v>
          </cell>
          <cell r="I4294">
            <v>12761.13</v>
          </cell>
          <cell r="J4294">
            <v>1917.52</v>
          </cell>
          <cell r="K4294">
            <v>956852.42999999993</v>
          </cell>
          <cell r="M4294">
            <v>956852.42999999993</v>
          </cell>
          <cell r="N4294" t="str">
            <v>FORM SUBMIT</v>
          </cell>
          <cell r="O4294">
            <v>42677</v>
          </cell>
          <cell r="P4294"/>
          <cell r="Q4294">
            <v>958769.95</v>
          </cell>
        </row>
        <row r="4295">
          <cell r="C4295" t="str">
            <v>Chelsea</v>
          </cell>
          <cell r="D4295">
            <v>2016</v>
          </cell>
          <cell r="E4295">
            <v>0</v>
          </cell>
          <cell r="F4295">
            <v>0</v>
          </cell>
          <cell r="G4295" t="str">
            <v>N/A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  <cell r="M4295">
            <v>0</v>
          </cell>
          <cell r="N4295" t="str">
            <v>N/A</v>
          </cell>
          <cell r="O4295" t="str">
            <v/>
          </cell>
          <cell r="P4295"/>
          <cell r="Q4295">
            <v>0</v>
          </cell>
        </row>
        <row r="4296">
          <cell r="C4296" t="str">
            <v>Cheshire</v>
          </cell>
          <cell r="D4296">
            <v>2016</v>
          </cell>
          <cell r="E4296">
            <v>0</v>
          </cell>
          <cell r="F4296">
            <v>0</v>
          </cell>
          <cell r="G4296" t="str">
            <v>N/A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  <cell r="M4296">
            <v>0</v>
          </cell>
          <cell r="N4296" t="str">
            <v>N/A</v>
          </cell>
          <cell r="O4296" t="str">
            <v/>
          </cell>
          <cell r="P4296"/>
          <cell r="Q4296">
            <v>0</v>
          </cell>
        </row>
        <row r="4297">
          <cell r="C4297" t="str">
            <v>Chester</v>
          </cell>
          <cell r="D4297">
            <v>2016</v>
          </cell>
          <cell r="E4297">
            <v>0</v>
          </cell>
          <cell r="F4297">
            <v>0</v>
          </cell>
          <cell r="G4297" t="str">
            <v>N/A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M4297">
            <v>0</v>
          </cell>
          <cell r="N4297" t="str">
            <v>N/A</v>
          </cell>
          <cell r="O4297" t="str">
            <v/>
          </cell>
          <cell r="P4297"/>
          <cell r="Q4297">
            <v>0</v>
          </cell>
        </row>
        <row r="4298">
          <cell r="C4298" t="str">
            <v>Chesterfield</v>
          </cell>
          <cell r="D4298">
            <v>2016</v>
          </cell>
          <cell r="E4298">
            <v>0</v>
          </cell>
          <cell r="F4298">
            <v>0</v>
          </cell>
          <cell r="G4298" t="str">
            <v>N/A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  <cell r="M4298">
            <v>0</v>
          </cell>
          <cell r="N4298" t="str">
            <v>N/A</v>
          </cell>
          <cell r="O4298" t="str">
            <v/>
          </cell>
          <cell r="P4298"/>
          <cell r="Q4298">
            <v>0</v>
          </cell>
        </row>
        <row r="4299">
          <cell r="C4299" t="str">
            <v>Chicopee</v>
          </cell>
          <cell r="D4299">
            <v>2016</v>
          </cell>
          <cell r="E4299">
            <v>0</v>
          </cell>
          <cell r="F4299">
            <v>0</v>
          </cell>
          <cell r="G4299" t="str">
            <v>N/A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  <cell r="M4299">
            <v>0</v>
          </cell>
          <cell r="N4299" t="str">
            <v>N/A</v>
          </cell>
          <cell r="O4299" t="str">
            <v/>
          </cell>
          <cell r="P4299"/>
          <cell r="Q4299">
            <v>0</v>
          </cell>
        </row>
        <row r="4300">
          <cell r="C4300" t="str">
            <v>Chilmark</v>
          </cell>
          <cell r="D4300">
            <v>2016</v>
          </cell>
          <cell r="E4300">
            <v>3</v>
          </cell>
          <cell r="F4300">
            <v>3</v>
          </cell>
          <cell r="G4300" t="str">
            <v>Yes</v>
          </cell>
          <cell r="H4300">
            <v>233620.9</v>
          </cell>
          <cell r="I4300">
            <v>876.01</v>
          </cell>
          <cell r="J4300">
            <v>0</v>
          </cell>
          <cell r="K4300">
            <v>232744.88999999998</v>
          </cell>
          <cell r="M4300">
            <v>232744.88999999998</v>
          </cell>
          <cell r="N4300" t="str">
            <v>FORM SUBMIT</v>
          </cell>
          <cell r="O4300">
            <v>42646</v>
          </cell>
          <cell r="P4300"/>
          <cell r="Q4300">
            <v>232744.88999999998</v>
          </cell>
        </row>
        <row r="4301">
          <cell r="C4301" t="str">
            <v>Clarksburg</v>
          </cell>
          <cell r="D4301">
            <v>2016</v>
          </cell>
          <cell r="E4301">
            <v>0</v>
          </cell>
          <cell r="F4301">
            <v>0</v>
          </cell>
          <cell r="G4301" t="str">
            <v>N/A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  <cell r="M4301">
            <v>0</v>
          </cell>
          <cell r="N4301" t="str">
            <v>N/A</v>
          </cell>
          <cell r="O4301" t="str">
            <v/>
          </cell>
          <cell r="P4301"/>
          <cell r="Q4301">
            <v>0</v>
          </cell>
        </row>
        <row r="4302">
          <cell r="C4302" t="str">
            <v>Clinton</v>
          </cell>
          <cell r="D4302">
            <v>2016</v>
          </cell>
          <cell r="E4302">
            <v>0</v>
          </cell>
          <cell r="F4302">
            <v>0</v>
          </cell>
          <cell r="G4302" t="str">
            <v>N/A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  <cell r="M4302">
            <v>0</v>
          </cell>
          <cell r="N4302" t="str">
            <v>N/A</v>
          </cell>
          <cell r="O4302" t="str">
            <v/>
          </cell>
          <cell r="P4302"/>
          <cell r="Q4302">
            <v>0</v>
          </cell>
        </row>
        <row r="4303">
          <cell r="C4303" t="str">
            <v>Cohasset</v>
          </cell>
          <cell r="D4303">
            <v>2016</v>
          </cell>
          <cell r="E4303">
            <v>1.5</v>
          </cell>
          <cell r="F4303">
            <v>1.5</v>
          </cell>
          <cell r="G4303" t="str">
            <v>Yes</v>
          </cell>
          <cell r="H4303">
            <v>455923.44</v>
          </cell>
          <cell r="I4303">
            <v>2374.5500000000002</v>
          </cell>
          <cell r="J4303">
            <v>164.63</v>
          </cell>
          <cell r="K4303">
            <v>453384.26</v>
          </cell>
          <cell r="M4303">
            <v>453384.26</v>
          </cell>
          <cell r="N4303" t="str">
            <v>FORM SUBMIT</v>
          </cell>
          <cell r="O4303">
            <v>42592</v>
          </cell>
          <cell r="P4303"/>
          <cell r="Q4303">
            <v>453548.89</v>
          </cell>
        </row>
        <row r="4304">
          <cell r="C4304" t="str">
            <v>Colrain</v>
          </cell>
          <cell r="D4304">
            <v>2016</v>
          </cell>
          <cell r="E4304">
            <v>0</v>
          </cell>
          <cell r="F4304">
            <v>0</v>
          </cell>
          <cell r="G4304" t="str">
            <v>N/A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  <cell r="M4304">
            <v>0</v>
          </cell>
          <cell r="N4304" t="str">
            <v>N/A</v>
          </cell>
          <cell r="O4304" t="str">
            <v/>
          </cell>
          <cell r="P4304"/>
          <cell r="Q4304">
            <v>0</v>
          </cell>
        </row>
        <row r="4305">
          <cell r="C4305" t="str">
            <v>Concord</v>
          </cell>
          <cell r="D4305">
            <v>2016</v>
          </cell>
          <cell r="E4305">
            <v>1.5</v>
          </cell>
          <cell r="F4305">
            <v>1.5</v>
          </cell>
          <cell r="G4305" t="str">
            <v>Yes</v>
          </cell>
          <cell r="H4305">
            <v>1089517.43</v>
          </cell>
          <cell r="I4305">
            <v>4488.62</v>
          </cell>
          <cell r="J4305">
            <v>0</v>
          </cell>
          <cell r="K4305">
            <v>1085028.8099999998</v>
          </cell>
          <cell r="M4305">
            <v>1085028.8099999998</v>
          </cell>
          <cell r="N4305" t="str">
            <v>FORM SUBMIT</v>
          </cell>
          <cell r="O4305">
            <v>42625</v>
          </cell>
          <cell r="P4305"/>
          <cell r="Q4305">
            <v>1085028.8099999998</v>
          </cell>
        </row>
        <row r="4306">
          <cell r="C4306" t="str">
            <v>Conway</v>
          </cell>
          <cell r="D4306">
            <v>2016</v>
          </cell>
          <cell r="E4306">
            <v>3</v>
          </cell>
          <cell r="F4306">
            <v>3</v>
          </cell>
          <cell r="G4306" t="str">
            <v>Yes</v>
          </cell>
          <cell r="H4306">
            <v>76485.97</v>
          </cell>
          <cell r="I4306">
            <v>1130.3900000000001</v>
          </cell>
          <cell r="J4306">
            <v>0</v>
          </cell>
          <cell r="K4306">
            <v>75355.58</v>
          </cell>
          <cell r="M4306">
            <v>75355.58</v>
          </cell>
          <cell r="N4306" t="str">
            <v>FORM SUBMIT</v>
          </cell>
          <cell r="O4306">
            <v>42620</v>
          </cell>
          <cell r="P4306"/>
          <cell r="Q4306">
            <v>75355.58</v>
          </cell>
        </row>
        <row r="4307">
          <cell r="C4307" t="str">
            <v>Cummington</v>
          </cell>
          <cell r="D4307">
            <v>2016</v>
          </cell>
          <cell r="E4307">
            <v>0</v>
          </cell>
          <cell r="F4307">
            <v>0</v>
          </cell>
          <cell r="G4307" t="str">
            <v>N/A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  <cell r="M4307">
            <v>0</v>
          </cell>
          <cell r="N4307" t="str">
            <v>N/A</v>
          </cell>
          <cell r="O4307" t="str">
            <v/>
          </cell>
          <cell r="P4307"/>
          <cell r="Q4307">
            <v>0</v>
          </cell>
        </row>
        <row r="4308">
          <cell r="C4308" t="str">
            <v>Dalton</v>
          </cell>
          <cell r="D4308">
            <v>2016</v>
          </cell>
          <cell r="E4308">
            <v>0</v>
          </cell>
          <cell r="F4308">
            <v>0</v>
          </cell>
          <cell r="G4308" t="str">
            <v>N/A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  <cell r="M4308">
            <v>0</v>
          </cell>
          <cell r="N4308" t="str">
            <v>N/A</v>
          </cell>
          <cell r="O4308" t="str">
            <v/>
          </cell>
          <cell r="P4308"/>
          <cell r="Q4308">
            <v>0</v>
          </cell>
        </row>
        <row r="4309">
          <cell r="C4309" t="str">
            <v>Danvers</v>
          </cell>
          <cell r="D4309">
            <v>2016</v>
          </cell>
          <cell r="E4309">
            <v>0</v>
          </cell>
          <cell r="F4309">
            <v>0</v>
          </cell>
          <cell r="G4309" t="str">
            <v>N/A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  <cell r="M4309">
            <v>0</v>
          </cell>
          <cell r="N4309" t="str">
            <v>N/A</v>
          </cell>
          <cell r="O4309" t="str">
            <v/>
          </cell>
          <cell r="P4309"/>
          <cell r="Q4309">
            <v>0</v>
          </cell>
        </row>
        <row r="4310">
          <cell r="C4310" t="str">
            <v>Dartmouth</v>
          </cell>
          <cell r="D4310">
            <v>2016</v>
          </cell>
          <cell r="E4310">
            <v>1.5</v>
          </cell>
          <cell r="F4310">
            <v>1.5</v>
          </cell>
          <cell r="G4310" t="str">
            <v>Yes</v>
          </cell>
          <cell r="H4310">
            <v>620864.32999999996</v>
          </cell>
          <cell r="I4310">
            <v>4038.41</v>
          </cell>
          <cell r="J4310">
            <v>247.98</v>
          </cell>
          <cell r="K4310">
            <v>616577.93999999994</v>
          </cell>
          <cell r="M4310">
            <v>616577.93999999994</v>
          </cell>
          <cell r="N4310" t="str">
            <v>FORM SUBMIT</v>
          </cell>
          <cell r="O4310">
            <v>42622</v>
          </cell>
          <cell r="P4310"/>
          <cell r="Q4310">
            <v>616825.91999999993</v>
          </cell>
        </row>
        <row r="4311">
          <cell r="C4311" t="str">
            <v>Dedham</v>
          </cell>
          <cell r="D4311">
            <v>2016</v>
          </cell>
          <cell r="E4311">
            <v>0</v>
          </cell>
          <cell r="F4311">
            <v>0</v>
          </cell>
          <cell r="G4311" t="str">
            <v>N/A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  <cell r="M4311">
            <v>0</v>
          </cell>
          <cell r="N4311" t="str">
            <v>N/A</v>
          </cell>
          <cell r="O4311" t="str">
            <v/>
          </cell>
          <cell r="P4311"/>
          <cell r="Q4311">
            <v>0</v>
          </cell>
        </row>
        <row r="4312">
          <cell r="C4312" t="str">
            <v>Deerfield</v>
          </cell>
          <cell r="D4312">
            <v>2016</v>
          </cell>
          <cell r="E4312">
            <v>3</v>
          </cell>
          <cell r="F4312">
            <v>3</v>
          </cell>
          <cell r="G4312" t="str">
            <v>Yes</v>
          </cell>
          <cell r="H4312">
            <v>197495.88</v>
          </cell>
          <cell r="I4312">
            <v>808.56</v>
          </cell>
          <cell r="J4312">
            <v>0</v>
          </cell>
          <cell r="K4312">
            <v>196687.32</v>
          </cell>
          <cell r="M4312">
            <v>196687.32</v>
          </cell>
          <cell r="N4312" t="str">
            <v>FORM SUBMIT</v>
          </cell>
          <cell r="O4312">
            <v>42592</v>
          </cell>
          <cell r="P4312"/>
          <cell r="Q4312">
            <v>196687.32</v>
          </cell>
        </row>
        <row r="4313">
          <cell r="C4313" t="str">
            <v>Dennis</v>
          </cell>
          <cell r="D4313">
            <v>2016</v>
          </cell>
          <cell r="E4313">
            <v>3</v>
          </cell>
          <cell r="F4313">
            <v>3</v>
          </cell>
          <cell r="G4313" t="str">
            <v>Yes</v>
          </cell>
          <cell r="H4313">
            <v>1186675.21</v>
          </cell>
          <cell r="I4313">
            <v>3251</v>
          </cell>
          <cell r="J4313">
            <v>0</v>
          </cell>
          <cell r="K4313">
            <v>1183424.21</v>
          </cell>
          <cell r="M4313">
            <v>1183424.21</v>
          </cell>
          <cell r="N4313" t="str">
            <v>FORM SUBMIT</v>
          </cell>
          <cell r="O4313">
            <v>42613</v>
          </cell>
          <cell r="P4313"/>
          <cell r="Q4313">
            <v>1183424.21</v>
          </cell>
        </row>
        <row r="4314">
          <cell r="C4314" t="str">
            <v>Dighton</v>
          </cell>
          <cell r="D4314">
            <v>2016</v>
          </cell>
          <cell r="E4314">
            <v>1</v>
          </cell>
          <cell r="F4314">
            <v>1</v>
          </cell>
          <cell r="G4314" t="str">
            <v>Yes</v>
          </cell>
          <cell r="H4314">
            <v>85029.92</v>
          </cell>
          <cell r="I4314">
            <v>611.78</v>
          </cell>
          <cell r="J4314">
            <v>0</v>
          </cell>
          <cell r="K4314">
            <v>84418.14</v>
          </cell>
          <cell r="M4314">
            <v>84418.14</v>
          </cell>
          <cell r="N4314" t="str">
            <v>FORM SUBMIT</v>
          </cell>
          <cell r="O4314">
            <v>42591</v>
          </cell>
          <cell r="P4314"/>
          <cell r="Q4314">
            <v>84418.14</v>
          </cell>
        </row>
        <row r="4315">
          <cell r="C4315" t="str">
            <v>Douglas</v>
          </cell>
          <cell r="D4315">
            <v>2016</v>
          </cell>
          <cell r="E4315">
            <v>0</v>
          </cell>
          <cell r="F4315">
            <v>0</v>
          </cell>
          <cell r="G4315" t="str">
            <v>N/A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  <cell r="M4315">
            <v>0</v>
          </cell>
          <cell r="N4315" t="str">
            <v>N/A</v>
          </cell>
          <cell r="O4315" t="str">
            <v/>
          </cell>
          <cell r="P4315"/>
          <cell r="Q4315">
            <v>0</v>
          </cell>
        </row>
        <row r="4316">
          <cell r="C4316" t="str">
            <v>Dover</v>
          </cell>
          <cell r="D4316">
            <v>2016</v>
          </cell>
          <cell r="E4316">
            <v>0</v>
          </cell>
          <cell r="F4316">
            <v>0</v>
          </cell>
          <cell r="G4316" t="str">
            <v>N/A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  <cell r="M4316">
            <v>0</v>
          </cell>
          <cell r="N4316" t="str">
            <v>N/A</v>
          </cell>
          <cell r="O4316" t="str">
            <v/>
          </cell>
          <cell r="P4316"/>
          <cell r="Q4316">
            <v>0</v>
          </cell>
        </row>
        <row r="4317">
          <cell r="C4317" t="str">
            <v>Dracut</v>
          </cell>
          <cell r="D4317">
            <v>2016</v>
          </cell>
          <cell r="E4317">
            <v>2</v>
          </cell>
          <cell r="F4317">
            <v>2</v>
          </cell>
          <cell r="G4317" t="str">
            <v>Yes</v>
          </cell>
          <cell r="H4317">
            <v>872704.63</v>
          </cell>
          <cell r="I4317">
            <v>14476</v>
          </cell>
          <cell r="J4317">
            <v>136.57</v>
          </cell>
          <cell r="K4317">
            <v>858092.06</v>
          </cell>
          <cell r="M4317">
            <v>858092.06</v>
          </cell>
          <cell r="N4317" t="str">
            <v>FORM SUBMIT</v>
          </cell>
          <cell r="O4317">
            <v>42615</v>
          </cell>
          <cell r="P4317"/>
          <cell r="Q4317">
            <v>858228.63</v>
          </cell>
        </row>
        <row r="4318">
          <cell r="C4318" t="str">
            <v>Dudley</v>
          </cell>
          <cell r="D4318">
            <v>2016</v>
          </cell>
          <cell r="E4318">
            <v>0</v>
          </cell>
          <cell r="F4318">
            <v>0</v>
          </cell>
          <cell r="G4318" t="str">
            <v>Yes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  <cell r="M4318">
            <v>0</v>
          </cell>
          <cell r="N4318" t="str">
            <v>FORM SUBMIT</v>
          </cell>
          <cell r="O4318">
            <v>42563</v>
          </cell>
          <cell r="P4318"/>
          <cell r="Q4318">
            <v>0</v>
          </cell>
        </row>
        <row r="4319">
          <cell r="C4319" t="str">
            <v>Dunstable</v>
          </cell>
          <cell r="D4319">
            <v>2016</v>
          </cell>
          <cell r="E4319">
            <v>3</v>
          </cell>
          <cell r="F4319">
            <v>3</v>
          </cell>
          <cell r="G4319" t="str">
            <v>Yes</v>
          </cell>
          <cell r="H4319">
            <v>233845.96</v>
          </cell>
          <cell r="I4319">
            <v>1036.22</v>
          </cell>
          <cell r="J4319">
            <v>88.61</v>
          </cell>
          <cell r="K4319">
            <v>232721.13</v>
          </cell>
          <cell r="M4319">
            <v>232721.13</v>
          </cell>
          <cell r="N4319" t="str">
            <v>FORM SUBMIT</v>
          </cell>
          <cell r="O4319">
            <v>42620</v>
          </cell>
          <cell r="P4319"/>
          <cell r="Q4319">
            <v>232809.74</v>
          </cell>
        </row>
        <row r="4320">
          <cell r="C4320" t="str">
            <v>Duxbury</v>
          </cell>
          <cell r="D4320">
            <v>2016</v>
          </cell>
          <cell r="E4320">
            <v>1</v>
          </cell>
          <cell r="F4320">
            <v>1</v>
          </cell>
          <cell r="G4320" t="str">
            <v>Yes</v>
          </cell>
          <cell r="H4320">
            <v>470092.52</v>
          </cell>
          <cell r="I4320">
            <v>3318.57</v>
          </cell>
          <cell r="J4320">
            <v>193.58</v>
          </cell>
          <cell r="K4320">
            <v>466580.37</v>
          </cell>
          <cell r="M4320">
            <v>466580.37</v>
          </cell>
          <cell r="N4320" t="str">
            <v>FORM SUBMIT</v>
          </cell>
          <cell r="O4320">
            <v>42628</v>
          </cell>
          <cell r="P4320"/>
          <cell r="Q4320">
            <v>466773.95</v>
          </cell>
        </row>
        <row r="4321">
          <cell r="C4321" t="str">
            <v>East Bridgewater</v>
          </cell>
          <cell r="D4321">
            <v>2016</v>
          </cell>
          <cell r="E4321">
            <v>0</v>
          </cell>
          <cell r="F4321">
            <v>0</v>
          </cell>
          <cell r="G4321" t="str">
            <v>N/A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  <cell r="M4321">
            <v>0</v>
          </cell>
          <cell r="N4321" t="str">
            <v>N/A</v>
          </cell>
          <cell r="O4321" t="str">
            <v/>
          </cell>
          <cell r="P4321"/>
          <cell r="Q4321">
            <v>0</v>
          </cell>
        </row>
        <row r="4322">
          <cell r="C4322" t="str">
            <v>East Brookfield</v>
          </cell>
          <cell r="D4322">
            <v>2016</v>
          </cell>
          <cell r="E4322">
            <v>0</v>
          </cell>
          <cell r="F4322">
            <v>0</v>
          </cell>
          <cell r="G4322" t="str">
            <v>N/A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  <cell r="M4322">
            <v>0</v>
          </cell>
          <cell r="N4322" t="str">
            <v>N/A</v>
          </cell>
          <cell r="O4322" t="str">
            <v/>
          </cell>
          <cell r="P4322"/>
          <cell r="Q4322">
            <v>0</v>
          </cell>
        </row>
        <row r="4323">
          <cell r="C4323" t="str">
            <v>East Longmeadow</v>
          </cell>
          <cell r="D4323">
            <v>2016</v>
          </cell>
          <cell r="E4323">
            <v>1</v>
          </cell>
          <cell r="F4323">
            <v>1</v>
          </cell>
          <cell r="G4323" t="str">
            <v>Yes</v>
          </cell>
          <cell r="H4323">
            <v>248438.29</v>
          </cell>
          <cell r="I4323">
            <v>1063.67</v>
          </cell>
          <cell r="J4323">
            <v>10.79</v>
          </cell>
          <cell r="K4323">
            <v>247363.83</v>
          </cell>
          <cell r="M4323">
            <v>247363.83</v>
          </cell>
          <cell r="N4323" t="str">
            <v>FORM SUBMIT</v>
          </cell>
          <cell r="O4323">
            <v>42613</v>
          </cell>
          <cell r="P4323"/>
          <cell r="Q4323">
            <v>247374.62</v>
          </cell>
        </row>
        <row r="4324">
          <cell r="C4324" t="str">
            <v>Eastham</v>
          </cell>
          <cell r="D4324">
            <v>2016</v>
          </cell>
          <cell r="E4324">
            <v>3</v>
          </cell>
          <cell r="F4324">
            <v>3</v>
          </cell>
          <cell r="G4324" t="str">
            <v>Yes</v>
          </cell>
          <cell r="H4324">
            <v>602532.6</v>
          </cell>
          <cell r="I4324">
            <v>2908.73</v>
          </cell>
          <cell r="J4324">
            <v>0</v>
          </cell>
          <cell r="K4324">
            <v>599623.87</v>
          </cell>
          <cell r="M4324">
            <v>599623.87</v>
          </cell>
          <cell r="N4324" t="str">
            <v>FORM SUBMIT</v>
          </cell>
          <cell r="O4324">
            <v>42635</v>
          </cell>
          <cell r="P4324"/>
          <cell r="Q4324">
            <v>599623.87</v>
          </cell>
        </row>
        <row r="4325">
          <cell r="C4325" t="str">
            <v>Easthampton</v>
          </cell>
          <cell r="D4325">
            <v>2016</v>
          </cell>
          <cell r="E4325">
            <v>3</v>
          </cell>
          <cell r="F4325">
            <v>3</v>
          </cell>
          <cell r="G4325" t="str">
            <v>Yes</v>
          </cell>
          <cell r="H4325">
            <v>395081.65</v>
          </cell>
          <cell r="I4325">
            <v>1277.0999999999999</v>
          </cell>
          <cell r="J4325">
            <v>55.99</v>
          </cell>
          <cell r="K4325">
            <v>393748.56000000006</v>
          </cell>
          <cell r="M4325">
            <v>393748.56000000006</v>
          </cell>
          <cell r="N4325" t="str">
            <v>FORM SUBMIT</v>
          </cell>
          <cell r="O4325">
            <v>42607</v>
          </cell>
          <cell r="P4325"/>
          <cell r="Q4325">
            <v>393804.55000000005</v>
          </cell>
        </row>
        <row r="4326">
          <cell r="C4326" t="str">
            <v>Easton</v>
          </cell>
          <cell r="D4326">
            <v>2016</v>
          </cell>
          <cell r="E4326">
            <v>3</v>
          </cell>
          <cell r="F4326">
            <v>3</v>
          </cell>
          <cell r="G4326" t="str">
            <v>Yes</v>
          </cell>
          <cell r="H4326">
            <v>1123419.6499999999</v>
          </cell>
          <cell r="I4326">
            <v>14868.02</v>
          </cell>
          <cell r="J4326">
            <v>845.13</v>
          </cell>
          <cell r="K4326">
            <v>1107706.5</v>
          </cell>
          <cell r="M4326">
            <v>1107706.5</v>
          </cell>
          <cell r="N4326" t="str">
            <v>FORM SUBMIT</v>
          </cell>
          <cell r="O4326">
            <v>42628</v>
          </cell>
          <cell r="P4326"/>
          <cell r="Q4326">
            <v>1108551.6299999999</v>
          </cell>
        </row>
        <row r="4327">
          <cell r="C4327" t="str">
            <v>Edgartown</v>
          </cell>
          <cell r="D4327">
            <v>2016</v>
          </cell>
          <cell r="E4327">
            <v>3</v>
          </cell>
          <cell r="F4327">
            <v>3</v>
          </cell>
          <cell r="G4327" t="str">
            <v>Yes</v>
          </cell>
          <cell r="H4327">
            <v>720278.46</v>
          </cell>
          <cell r="I4327">
            <v>2021.31</v>
          </cell>
          <cell r="J4327">
            <v>104.8</v>
          </cell>
          <cell r="K4327">
            <v>718152.34999999986</v>
          </cell>
          <cell r="M4327">
            <v>718152.34999999986</v>
          </cell>
          <cell r="N4327" t="str">
            <v>FORM SUBMIT</v>
          </cell>
          <cell r="O4327">
            <v>42632</v>
          </cell>
          <cell r="P4327"/>
          <cell r="Q4327">
            <v>718257.14999999991</v>
          </cell>
        </row>
        <row r="4328">
          <cell r="C4328" t="str">
            <v>Egremont</v>
          </cell>
          <cell r="D4328">
            <v>2016</v>
          </cell>
          <cell r="E4328">
            <v>0</v>
          </cell>
          <cell r="F4328">
            <v>0</v>
          </cell>
          <cell r="G4328" t="str">
            <v>Yes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  <cell r="M4328">
            <v>0</v>
          </cell>
          <cell r="N4328" t="str">
            <v>FORM ENTERED</v>
          </cell>
          <cell r="O4328">
            <v>42643</v>
          </cell>
          <cell r="P4328"/>
          <cell r="Q4328">
            <v>0</v>
          </cell>
        </row>
        <row r="4329">
          <cell r="C4329" t="str">
            <v>Erving</v>
          </cell>
          <cell r="D4329">
            <v>2016</v>
          </cell>
          <cell r="E4329">
            <v>0</v>
          </cell>
          <cell r="F4329">
            <v>0</v>
          </cell>
          <cell r="G4329" t="str">
            <v>N/A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  <cell r="M4329">
            <v>0</v>
          </cell>
          <cell r="N4329" t="str">
            <v>N/A</v>
          </cell>
          <cell r="O4329" t="str">
            <v/>
          </cell>
          <cell r="P4329"/>
          <cell r="Q4329">
            <v>0</v>
          </cell>
        </row>
        <row r="4330">
          <cell r="C4330" t="str">
            <v>Essex</v>
          </cell>
          <cell r="D4330">
            <v>2016</v>
          </cell>
          <cell r="E4330">
            <v>0.5</v>
          </cell>
          <cell r="F4330">
            <v>0.5</v>
          </cell>
          <cell r="G4330" t="str">
            <v>Yes</v>
          </cell>
          <cell r="H4330">
            <v>48148.94</v>
          </cell>
          <cell r="I4330">
            <v>191.48</v>
          </cell>
          <cell r="J4330">
            <v>0</v>
          </cell>
          <cell r="K4330">
            <v>47957.46</v>
          </cell>
          <cell r="M4330">
            <v>47957.46</v>
          </cell>
          <cell r="N4330" t="str">
            <v>FORM SUBMIT</v>
          </cell>
          <cell r="O4330">
            <v>42626</v>
          </cell>
          <cell r="P4330"/>
          <cell r="Q4330">
            <v>47957.46</v>
          </cell>
        </row>
        <row r="4331">
          <cell r="C4331" t="str">
            <v>Everett</v>
          </cell>
          <cell r="D4331">
            <v>2016</v>
          </cell>
          <cell r="E4331">
            <v>0</v>
          </cell>
          <cell r="F4331">
            <v>0</v>
          </cell>
          <cell r="G4331" t="str">
            <v>N/A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  <cell r="M4331">
            <v>0</v>
          </cell>
          <cell r="N4331" t="str">
            <v>N/A</v>
          </cell>
          <cell r="O4331" t="str">
            <v/>
          </cell>
          <cell r="P4331"/>
          <cell r="Q4331">
            <v>0</v>
          </cell>
        </row>
        <row r="4332">
          <cell r="C4332" t="str">
            <v>Fairhaven</v>
          </cell>
          <cell r="D4332">
            <v>2016</v>
          </cell>
          <cell r="E4332">
            <v>2</v>
          </cell>
          <cell r="F4332">
            <v>2</v>
          </cell>
          <cell r="G4332" t="str">
            <v>Yes</v>
          </cell>
          <cell r="H4332">
            <v>353801</v>
          </cell>
          <cell r="I4332">
            <v>1547</v>
          </cell>
          <cell r="J4332">
            <v>1499</v>
          </cell>
          <cell r="K4332">
            <v>350755</v>
          </cell>
          <cell r="M4332">
            <v>350755</v>
          </cell>
          <cell r="N4332" t="str">
            <v>FORM SUBMIT</v>
          </cell>
          <cell r="O4332">
            <v>42627</v>
          </cell>
          <cell r="P4332"/>
          <cell r="Q4332">
            <v>352254</v>
          </cell>
        </row>
        <row r="4333">
          <cell r="C4333" t="str">
            <v>Fall River</v>
          </cell>
          <cell r="D4333">
            <v>2016</v>
          </cell>
          <cell r="E4333">
            <v>1.5</v>
          </cell>
          <cell r="F4333">
            <v>1.5</v>
          </cell>
          <cell r="G4333" t="str">
            <v>Yes</v>
          </cell>
          <cell r="H4333">
            <v>880530</v>
          </cell>
          <cell r="I4333">
            <v>9164</v>
          </cell>
          <cell r="J4333">
            <v>585</v>
          </cell>
          <cell r="K4333">
            <v>870781</v>
          </cell>
          <cell r="M4333">
            <v>870781</v>
          </cell>
          <cell r="N4333" t="str">
            <v>FORM SUBMIT</v>
          </cell>
          <cell r="O4333">
            <v>42612</v>
          </cell>
          <cell r="P4333"/>
          <cell r="Q4333">
            <v>871366</v>
          </cell>
        </row>
        <row r="4334">
          <cell r="C4334" t="str">
            <v>Falmouth</v>
          </cell>
          <cell r="D4334">
            <v>2016</v>
          </cell>
          <cell r="E4334">
            <v>3</v>
          </cell>
          <cell r="F4334">
            <v>3</v>
          </cell>
          <cell r="G4334" t="str">
            <v>Yes</v>
          </cell>
          <cell r="H4334">
            <v>2744132</v>
          </cell>
          <cell r="I4334">
            <v>9301</v>
          </cell>
          <cell r="J4334">
            <v>9277</v>
          </cell>
          <cell r="K4334">
            <v>2725554</v>
          </cell>
          <cell r="M4334">
            <v>2725554</v>
          </cell>
          <cell r="N4334" t="str">
            <v>FORM SUBMIT</v>
          </cell>
          <cell r="O4334">
            <v>42629</v>
          </cell>
          <cell r="P4334"/>
          <cell r="Q4334">
            <v>2734831</v>
          </cell>
        </row>
        <row r="4335">
          <cell r="C4335" t="str">
            <v>Fitchburg</v>
          </cell>
          <cell r="D4335">
            <v>2016</v>
          </cell>
          <cell r="E4335">
            <v>0</v>
          </cell>
          <cell r="F4335">
            <v>0</v>
          </cell>
          <cell r="G4335" t="str">
            <v>N/A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  <cell r="M4335">
            <v>0</v>
          </cell>
          <cell r="N4335" t="str">
            <v>N/A</v>
          </cell>
          <cell r="O4335" t="str">
            <v/>
          </cell>
          <cell r="P4335"/>
          <cell r="Q4335">
            <v>0</v>
          </cell>
        </row>
        <row r="4336">
          <cell r="C4336" t="str">
            <v>Florida</v>
          </cell>
          <cell r="D4336">
            <v>2016</v>
          </cell>
          <cell r="E4336">
            <v>0</v>
          </cell>
          <cell r="F4336">
            <v>0</v>
          </cell>
          <cell r="G4336" t="str">
            <v>N/A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  <cell r="M4336">
            <v>0</v>
          </cell>
          <cell r="N4336" t="str">
            <v>N/A</v>
          </cell>
          <cell r="O4336" t="str">
            <v/>
          </cell>
          <cell r="P4336"/>
          <cell r="Q4336">
            <v>0</v>
          </cell>
        </row>
        <row r="4337">
          <cell r="C4337" t="str">
            <v>Foxborough</v>
          </cell>
          <cell r="D4337">
            <v>2016</v>
          </cell>
          <cell r="E4337">
            <v>0</v>
          </cell>
          <cell r="F4337">
            <v>0</v>
          </cell>
          <cell r="G4337" t="str">
            <v>N/A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  <cell r="M4337">
            <v>0</v>
          </cell>
          <cell r="N4337" t="str">
            <v>N/A</v>
          </cell>
          <cell r="O4337" t="str">
            <v/>
          </cell>
          <cell r="P4337"/>
          <cell r="Q4337">
            <v>0</v>
          </cell>
        </row>
        <row r="4338">
          <cell r="C4338" t="str">
            <v>Framingham</v>
          </cell>
          <cell r="D4338">
            <v>2016</v>
          </cell>
          <cell r="E4338">
            <v>0</v>
          </cell>
          <cell r="F4338">
            <v>0</v>
          </cell>
          <cell r="G4338" t="str">
            <v>N/A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  <cell r="M4338">
            <v>0</v>
          </cell>
          <cell r="N4338" t="str">
            <v>N/A</v>
          </cell>
          <cell r="O4338" t="str">
            <v/>
          </cell>
          <cell r="P4338"/>
          <cell r="Q4338">
            <v>0</v>
          </cell>
        </row>
        <row r="4339">
          <cell r="C4339" t="str">
            <v>Franklin</v>
          </cell>
          <cell r="D4339">
            <v>2016</v>
          </cell>
          <cell r="E4339">
            <v>0</v>
          </cell>
          <cell r="F4339">
            <v>0</v>
          </cell>
          <cell r="G4339" t="str">
            <v>N/A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  <cell r="M4339">
            <v>0</v>
          </cell>
          <cell r="N4339" t="str">
            <v>N/A</v>
          </cell>
          <cell r="O4339" t="str">
            <v/>
          </cell>
          <cell r="P4339"/>
          <cell r="Q4339">
            <v>0</v>
          </cell>
        </row>
        <row r="4340">
          <cell r="C4340" t="str">
            <v>Freetown</v>
          </cell>
          <cell r="D4340">
            <v>2016</v>
          </cell>
          <cell r="E4340">
            <v>0</v>
          </cell>
          <cell r="F4340">
            <v>0</v>
          </cell>
          <cell r="G4340" t="str">
            <v>N/A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  <cell r="M4340">
            <v>0</v>
          </cell>
          <cell r="N4340" t="str">
            <v>N/A</v>
          </cell>
          <cell r="O4340" t="str">
            <v/>
          </cell>
          <cell r="P4340"/>
          <cell r="Q4340">
            <v>0</v>
          </cell>
        </row>
        <row r="4341">
          <cell r="C4341" t="str">
            <v>Gardner</v>
          </cell>
          <cell r="D4341">
            <v>2016</v>
          </cell>
          <cell r="E4341">
            <v>0</v>
          </cell>
          <cell r="F4341">
            <v>0</v>
          </cell>
          <cell r="G4341" t="str">
            <v>N/A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  <cell r="M4341">
            <v>0</v>
          </cell>
          <cell r="N4341" t="str">
            <v>N/A</v>
          </cell>
          <cell r="O4341" t="str">
            <v/>
          </cell>
          <cell r="P4341"/>
          <cell r="Q4341">
            <v>0</v>
          </cell>
        </row>
        <row r="4342">
          <cell r="C4342" t="str">
            <v>Aquinnah</v>
          </cell>
          <cell r="D4342">
            <v>2016</v>
          </cell>
          <cell r="E4342">
            <v>3</v>
          </cell>
          <cell r="F4342">
            <v>3</v>
          </cell>
          <cell r="G4342" t="str">
            <v>Yes</v>
          </cell>
          <cell r="H4342">
            <v>98620.98</v>
          </cell>
          <cell r="I4342">
            <v>299.68</v>
          </cell>
          <cell r="J4342">
            <v>0</v>
          </cell>
          <cell r="K4342">
            <v>98321.3</v>
          </cell>
          <cell r="M4342">
            <v>98321.3</v>
          </cell>
          <cell r="N4342" t="str">
            <v>FORM SUBMIT</v>
          </cell>
          <cell r="O4342">
            <v>42626</v>
          </cell>
          <cell r="P4342"/>
          <cell r="Q4342">
            <v>98321.3</v>
          </cell>
        </row>
        <row r="4343">
          <cell r="C4343" t="str">
            <v>Georgetown</v>
          </cell>
          <cell r="D4343">
            <v>2016</v>
          </cell>
          <cell r="E4343">
            <v>3</v>
          </cell>
          <cell r="F4343">
            <v>3</v>
          </cell>
          <cell r="G4343" t="str">
            <v>Yes</v>
          </cell>
          <cell r="H4343">
            <v>418971.61</v>
          </cell>
          <cell r="I4343">
            <v>2950.63</v>
          </cell>
          <cell r="J4343">
            <v>2207.27</v>
          </cell>
          <cell r="K4343">
            <v>413813.70999999996</v>
          </cell>
          <cell r="M4343">
            <v>413813.70999999996</v>
          </cell>
          <cell r="N4343" t="str">
            <v>FORM SUBMIT</v>
          </cell>
          <cell r="O4343">
            <v>42612</v>
          </cell>
          <cell r="P4343"/>
          <cell r="Q4343">
            <v>416020.98</v>
          </cell>
        </row>
        <row r="4344">
          <cell r="C4344" t="str">
            <v>Gill</v>
          </cell>
          <cell r="D4344">
            <v>2016</v>
          </cell>
          <cell r="E4344">
            <v>0</v>
          </cell>
          <cell r="F4344">
            <v>0</v>
          </cell>
          <cell r="G4344" t="str">
            <v>N/A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  <cell r="M4344">
            <v>0</v>
          </cell>
          <cell r="N4344" t="str">
            <v>N/A</v>
          </cell>
          <cell r="O4344" t="str">
            <v/>
          </cell>
          <cell r="P4344"/>
          <cell r="Q4344">
            <v>0</v>
          </cell>
        </row>
        <row r="4345">
          <cell r="C4345" t="str">
            <v>Gloucester</v>
          </cell>
          <cell r="D4345">
            <v>2016</v>
          </cell>
          <cell r="E4345">
            <v>1</v>
          </cell>
          <cell r="F4345">
            <v>1</v>
          </cell>
          <cell r="G4345" t="str">
            <v>Yes</v>
          </cell>
          <cell r="H4345">
            <v>588685.53</v>
          </cell>
          <cell r="I4345">
            <v>4073.61</v>
          </cell>
          <cell r="J4345">
            <v>0</v>
          </cell>
          <cell r="K4345">
            <v>584611.92000000004</v>
          </cell>
          <cell r="M4345">
            <v>584611.92000000004</v>
          </cell>
          <cell r="N4345" t="str">
            <v>FORM SUBMIT</v>
          </cell>
          <cell r="O4345">
            <v>42593</v>
          </cell>
          <cell r="P4345"/>
          <cell r="Q4345">
            <v>584611.92000000004</v>
          </cell>
        </row>
        <row r="4346">
          <cell r="C4346" t="str">
            <v>Goshen</v>
          </cell>
          <cell r="D4346">
            <v>2016</v>
          </cell>
          <cell r="E4346">
            <v>3</v>
          </cell>
          <cell r="F4346">
            <v>3</v>
          </cell>
          <cell r="G4346" t="str">
            <v>Yes</v>
          </cell>
          <cell r="H4346">
            <v>64291.64</v>
          </cell>
          <cell r="I4346">
            <v>686.41</v>
          </cell>
          <cell r="J4346">
            <v>0</v>
          </cell>
          <cell r="K4346">
            <v>63605.229999999996</v>
          </cell>
          <cell r="M4346">
            <v>63605.229999999996</v>
          </cell>
          <cell r="N4346" t="str">
            <v>FORM SUBMIT</v>
          </cell>
          <cell r="O4346">
            <v>42675</v>
          </cell>
          <cell r="P4346"/>
          <cell r="Q4346">
            <v>63605.229999999996</v>
          </cell>
        </row>
        <row r="4347">
          <cell r="C4347" t="str">
            <v>Gosnold</v>
          </cell>
          <cell r="D4347">
            <v>2016</v>
          </cell>
          <cell r="E4347">
            <v>1.5</v>
          </cell>
          <cell r="F4347">
            <v>1.5</v>
          </cell>
          <cell r="G4347" t="str">
            <v>Yes</v>
          </cell>
          <cell r="H4347">
            <v>3541.35</v>
          </cell>
          <cell r="I4347">
            <v>0</v>
          </cell>
          <cell r="J4347">
            <v>0</v>
          </cell>
          <cell r="K4347">
            <v>3541.35</v>
          </cell>
          <cell r="M4347">
            <v>3541.35</v>
          </cell>
          <cell r="N4347" t="str">
            <v>FORM SUBMIT</v>
          </cell>
          <cell r="O4347">
            <v>42891</v>
          </cell>
          <cell r="P4347"/>
          <cell r="Q4347">
            <v>3541.35</v>
          </cell>
        </row>
        <row r="4348">
          <cell r="C4348" t="str">
            <v>Grafton</v>
          </cell>
          <cell r="D4348">
            <v>2016</v>
          </cell>
          <cell r="E4348">
            <v>1.5</v>
          </cell>
          <cell r="F4348">
            <v>1.5</v>
          </cell>
          <cell r="G4348" t="str">
            <v>Yes</v>
          </cell>
          <cell r="H4348">
            <v>377276.46</v>
          </cell>
          <cell r="I4348">
            <v>2484.44</v>
          </cell>
          <cell r="J4348">
            <v>0</v>
          </cell>
          <cell r="K4348">
            <v>374792.02</v>
          </cell>
          <cell r="M4348">
            <v>374792.02</v>
          </cell>
          <cell r="N4348" t="str">
            <v>FORM SUBMIT</v>
          </cell>
          <cell r="O4348">
            <v>42622</v>
          </cell>
          <cell r="P4348"/>
          <cell r="Q4348">
            <v>374792.02</v>
          </cell>
        </row>
        <row r="4349">
          <cell r="C4349" t="str">
            <v>Granby</v>
          </cell>
          <cell r="D4349">
            <v>2016</v>
          </cell>
          <cell r="E4349">
            <v>0</v>
          </cell>
          <cell r="F4349">
            <v>0</v>
          </cell>
          <cell r="G4349" t="str">
            <v>N/A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  <cell r="M4349">
            <v>0</v>
          </cell>
          <cell r="N4349" t="str">
            <v>N/A</v>
          </cell>
          <cell r="O4349" t="str">
            <v/>
          </cell>
          <cell r="P4349"/>
          <cell r="Q4349">
            <v>0</v>
          </cell>
        </row>
        <row r="4350">
          <cell r="C4350" t="str">
            <v>Granville</v>
          </cell>
          <cell r="D4350">
            <v>2016</v>
          </cell>
          <cell r="E4350">
            <v>1.5</v>
          </cell>
          <cell r="F4350">
            <v>1.5</v>
          </cell>
          <cell r="G4350" t="str">
            <v>Yes</v>
          </cell>
          <cell r="H4350">
            <v>19144.75</v>
          </cell>
          <cell r="I4350">
            <v>173.38</v>
          </cell>
          <cell r="J4350">
            <v>0</v>
          </cell>
          <cell r="K4350">
            <v>18971.37</v>
          </cell>
          <cell r="M4350">
            <v>18971.37</v>
          </cell>
          <cell r="N4350" t="str">
            <v>FORM SUBMIT</v>
          </cell>
          <cell r="O4350">
            <v>42633</v>
          </cell>
          <cell r="P4350"/>
          <cell r="Q4350">
            <v>18971.37</v>
          </cell>
        </row>
        <row r="4351">
          <cell r="C4351" t="str">
            <v>Great Barrington</v>
          </cell>
          <cell r="D4351">
            <v>2016</v>
          </cell>
          <cell r="E4351">
            <v>3</v>
          </cell>
          <cell r="F4351">
            <v>3</v>
          </cell>
          <cell r="G4351" t="str">
            <v>Yes</v>
          </cell>
          <cell r="H4351">
            <v>443212</v>
          </cell>
          <cell r="I4351">
            <v>3943</v>
          </cell>
          <cell r="J4351">
            <v>0</v>
          </cell>
          <cell r="K4351">
            <v>439269</v>
          </cell>
          <cell r="M4351">
            <v>439269</v>
          </cell>
          <cell r="N4351" t="str">
            <v>FORM SUBMIT</v>
          </cell>
          <cell r="O4351">
            <v>42584</v>
          </cell>
          <cell r="P4351"/>
          <cell r="Q4351">
            <v>439269</v>
          </cell>
        </row>
        <row r="4352">
          <cell r="C4352" t="str">
            <v>Greenfield</v>
          </cell>
          <cell r="D4352">
            <v>2016</v>
          </cell>
          <cell r="E4352">
            <v>0</v>
          </cell>
          <cell r="F4352">
            <v>0</v>
          </cell>
          <cell r="G4352" t="str">
            <v>N/A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  <cell r="M4352">
            <v>0</v>
          </cell>
          <cell r="N4352" t="str">
            <v>N/A</v>
          </cell>
          <cell r="O4352" t="str">
            <v/>
          </cell>
          <cell r="P4352"/>
          <cell r="Q4352">
            <v>0</v>
          </cell>
        </row>
        <row r="4353">
          <cell r="C4353" t="str">
            <v>Groton</v>
          </cell>
          <cell r="D4353">
            <v>2016</v>
          </cell>
          <cell r="E4353">
            <v>3</v>
          </cell>
          <cell r="F4353">
            <v>3</v>
          </cell>
          <cell r="G4353" t="str">
            <v>Yes</v>
          </cell>
          <cell r="H4353">
            <v>640920.86</v>
          </cell>
          <cell r="I4353">
            <v>7574.62</v>
          </cell>
          <cell r="J4353">
            <v>0</v>
          </cell>
          <cell r="K4353">
            <v>633346.24</v>
          </cell>
          <cell r="M4353">
            <v>633346.24</v>
          </cell>
          <cell r="N4353" t="str">
            <v>FORM SUBMIT</v>
          </cell>
          <cell r="O4353">
            <v>42619</v>
          </cell>
          <cell r="P4353"/>
          <cell r="Q4353">
            <v>633346.24</v>
          </cell>
        </row>
        <row r="4354">
          <cell r="C4354" t="str">
            <v>Groveland</v>
          </cell>
          <cell r="D4354">
            <v>2016</v>
          </cell>
          <cell r="E4354">
            <v>3</v>
          </cell>
          <cell r="F4354">
            <v>3</v>
          </cell>
          <cell r="G4354" t="str">
            <v>Yes</v>
          </cell>
          <cell r="H4354">
            <v>281170</v>
          </cell>
          <cell r="I4354">
            <v>1875.31</v>
          </cell>
          <cell r="J4354">
            <v>0</v>
          </cell>
          <cell r="K4354">
            <v>279294.69</v>
          </cell>
          <cell r="M4354">
            <v>279294.69</v>
          </cell>
          <cell r="N4354" t="str">
            <v>FORM SUBMIT</v>
          </cell>
          <cell r="O4354">
            <v>42626</v>
          </cell>
          <cell r="P4354"/>
          <cell r="Q4354">
            <v>279294.69</v>
          </cell>
        </row>
        <row r="4355">
          <cell r="C4355" t="str">
            <v>Hadley</v>
          </cell>
          <cell r="D4355">
            <v>2016</v>
          </cell>
          <cell r="E4355">
            <v>3</v>
          </cell>
          <cell r="F4355">
            <v>3</v>
          </cell>
          <cell r="G4355" t="str">
            <v>Yes</v>
          </cell>
          <cell r="H4355">
            <v>238335.78</v>
          </cell>
          <cell r="I4355">
            <v>990.28</v>
          </cell>
          <cell r="J4355">
            <v>33.049999999999997</v>
          </cell>
          <cell r="K4355">
            <v>237312.45</v>
          </cell>
          <cell r="M4355">
            <v>237312.45</v>
          </cell>
          <cell r="N4355" t="str">
            <v>FORM SUBMIT</v>
          </cell>
          <cell r="O4355">
            <v>42621</v>
          </cell>
          <cell r="P4355"/>
          <cell r="Q4355">
            <v>237345.5</v>
          </cell>
        </row>
        <row r="4356">
          <cell r="C4356" t="str">
            <v>Halifax</v>
          </cell>
          <cell r="D4356">
            <v>2016</v>
          </cell>
          <cell r="E4356">
            <v>0</v>
          </cell>
          <cell r="F4356">
            <v>0</v>
          </cell>
          <cell r="G4356" t="str">
            <v>N/A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M4356">
            <v>0</v>
          </cell>
          <cell r="N4356" t="str">
            <v>N/A</v>
          </cell>
          <cell r="O4356" t="str">
            <v/>
          </cell>
          <cell r="P4356"/>
          <cell r="Q4356">
            <v>0</v>
          </cell>
        </row>
        <row r="4357">
          <cell r="C4357" t="str">
            <v>Hamilton</v>
          </cell>
          <cell r="D4357">
            <v>2016</v>
          </cell>
          <cell r="E4357">
            <v>2</v>
          </cell>
          <cell r="F4357">
            <v>2</v>
          </cell>
          <cell r="G4357" t="str">
            <v>Yes</v>
          </cell>
          <cell r="H4357">
            <v>404636.11</v>
          </cell>
          <cell r="I4357">
            <v>9729</v>
          </cell>
          <cell r="J4357">
            <v>31.6</v>
          </cell>
          <cell r="K4357">
            <v>394875.51</v>
          </cell>
          <cell r="M4357">
            <v>394875.51</v>
          </cell>
          <cell r="N4357" t="str">
            <v>FORM SUBMIT</v>
          </cell>
          <cell r="O4357">
            <v>42626</v>
          </cell>
          <cell r="P4357"/>
          <cell r="Q4357">
            <v>394907.11</v>
          </cell>
        </row>
        <row r="4358">
          <cell r="C4358" t="str">
            <v>Hampden</v>
          </cell>
          <cell r="D4358">
            <v>2016</v>
          </cell>
          <cell r="E4358">
            <v>1</v>
          </cell>
          <cell r="F4358">
            <v>1</v>
          </cell>
          <cell r="G4358" t="str">
            <v>Yes</v>
          </cell>
          <cell r="H4358">
            <v>64363.07</v>
          </cell>
          <cell r="I4358">
            <v>388.25</v>
          </cell>
          <cell r="J4358">
            <v>0</v>
          </cell>
          <cell r="K4358">
            <v>63974.82</v>
          </cell>
          <cell r="M4358">
            <v>63974.82</v>
          </cell>
          <cell r="N4358" t="str">
            <v>FORM SUBMIT</v>
          </cell>
          <cell r="O4358">
            <v>42571</v>
          </cell>
          <cell r="P4358"/>
          <cell r="Q4358">
            <v>63974.82</v>
          </cell>
        </row>
        <row r="4359">
          <cell r="C4359" t="str">
            <v>Hancock</v>
          </cell>
          <cell r="D4359">
            <v>2016</v>
          </cell>
          <cell r="E4359">
            <v>0</v>
          </cell>
          <cell r="F4359">
            <v>0</v>
          </cell>
          <cell r="G4359" t="str">
            <v>N/A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  <cell r="M4359">
            <v>0</v>
          </cell>
          <cell r="N4359" t="str">
            <v>N/A</v>
          </cell>
          <cell r="O4359" t="str">
            <v/>
          </cell>
          <cell r="P4359"/>
          <cell r="Q4359">
            <v>0</v>
          </cell>
        </row>
        <row r="4360">
          <cell r="C4360" t="str">
            <v>Hanover</v>
          </cell>
          <cell r="D4360">
            <v>2016</v>
          </cell>
          <cell r="E4360">
            <v>3</v>
          </cell>
          <cell r="F4360">
            <v>3</v>
          </cell>
          <cell r="G4360" t="str">
            <v>Yes</v>
          </cell>
          <cell r="H4360">
            <v>983282.51</v>
          </cell>
          <cell r="I4360">
            <v>26054.11</v>
          </cell>
          <cell r="J4360">
            <v>2942.71</v>
          </cell>
          <cell r="K4360">
            <v>954285.69000000006</v>
          </cell>
          <cell r="M4360">
            <v>954285.69000000006</v>
          </cell>
          <cell r="N4360" t="str">
            <v>FORM SUBMIT</v>
          </cell>
          <cell r="O4360">
            <v>42628</v>
          </cell>
          <cell r="P4360"/>
          <cell r="Q4360">
            <v>957228.4</v>
          </cell>
        </row>
        <row r="4361">
          <cell r="C4361" t="str">
            <v>Hanson</v>
          </cell>
          <cell r="D4361">
            <v>2016</v>
          </cell>
          <cell r="E4361">
            <v>1.5</v>
          </cell>
          <cell r="F4361">
            <v>1.5</v>
          </cell>
          <cell r="G4361" t="str">
            <v>Yes</v>
          </cell>
          <cell r="H4361">
            <v>188922.7</v>
          </cell>
          <cell r="I4361">
            <v>2930.8</v>
          </cell>
          <cell r="J4361">
            <v>26.92</v>
          </cell>
          <cell r="K4361">
            <v>185964.98</v>
          </cell>
          <cell r="M4361">
            <v>185964.98</v>
          </cell>
          <cell r="N4361" t="str">
            <v>FORM SUBMIT</v>
          </cell>
          <cell r="O4361">
            <v>42591</v>
          </cell>
          <cell r="P4361"/>
          <cell r="Q4361">
            <v>185991.90000000002</v>
          </cell>
        </row>
        <row r="4362">
          <cell r="C4362" t="str">
            <v>Hardwick</v>
          </cell>
          <cell r="D4362">
            <v>2016</v>
          </cell>
          <cell r="E4362">
            <v>0</v>
          </cell>
          <cell r="F4362">
            <v>0</v>
          </cell>
          <cell r="G4362" t="str">
            <v>N/A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  <cell r="M4362">
            <v>0</v>
          </cell>
          <cell r="N4362" t="str">
            <v>N/A</v>
          </cell>
          <cell r="O4362" t="str">
            <v/>
          </cell>
          <cell r="P4362"/>
          <cell r="Q4362">
            <v>0</v>
          </cell>
        </row>
        <row r="4363">
          <cell r="C4363" t="str">
            <v>Harvard</v>
          </cell>
          <cell r="D4363">
            <v>2016</v>
          </cell>
          <cell r="E4363">
            <v>1.1000000000000001</v>
          </cell>
          <cell r="F4363">
            <v>1.1000000000000001</v>
          </cell>
          <cell r="G4363" t="str">
            <v>Yes</v>
          </cell>
          <cell r="H4363">
            <v>211686.02</v>
          </cell>
          <cell r="I4363">
            <v>280.97000000000003</v>
          </cell>
          <cell r="J4363">
            <v>0</v>
          </cell>
          <cell r="K4363">
            <v>211405.05</v>
          </cell>
          <cell r="M4363">
            <v>211405.05</v>
          </cell>
          <cell r="N4363" t="str">
            <v>FORM SUBMIT</v>
          </cell>
          <cell r="O4363">
            <v>42635</v>
          </cell>
          <cell r="P4363"/>
          <cell r="Q4363">
            <v>211405.05</v>
          </cell>
        </row>
        <row r="4364">
          <cell r="C4364" t="str">
            <v>Harwich</v>
          </cell>
          <cell r="D4364">
            <v>2016</v>
          </cell>
          <cell r="E4364">
            <v>3</v>
          </cell>
          <cell r="F4364">
            <v>3</v>
          </cell>
          <cell r="G4364" t="str">
            <v>Yes</v>
          </cell>
          <cell r="H4364">
            <v>1287789.07</v>
          </cell>
          <cell r="I4364">
            <v>6853.47</v>
          </cell>
          <cell r="J4364">
            <v>823.36</v>
          </cell>
          <cell r="K4364">
            <v>1280112.24</v>
          </cell>
          <cell r="M4364">
            <v>1280112.24</v>
          </cell>
          <cell r="N4364" t="str">
            <v>FORM SUBMIT</v>
          </cell>
          <cell r="O4364">
            <v>42628</v>
          </cell>
          <cell r="P4364"/>
          <cell r="Q4364">
            <v>1280935.6000000001</v>
          </cell>
        </row>
        <row r="4365">
          <cell r="C4365" t="str">
            <v>Hatfield</v>
          </cell>
          <cell r="D4365">
            <v>2016</v>
          </cell>
          <cell r="E4365">
            <v>3</v>
          </cell>
          <cell r="F4365">
            <v>3</v>
          </cell>
          <cell r="G4365" t="str">
            <v>Yes</v>
          </cell>
          <cell r="H4365">
            <v>138243.10999999999</v>
          </cell>
          <cell r="I4365">
            <v>34.92</v>
          </cell>
          <cell r="J4365">
            <v>0</v>
          </cell>
          <cell r="K4365">
            <v>138208.18999999997</v>
          </cell>
          <cell r="M4365">
            <v>138208.18999999997</v>
          </cell>
          <cell r="N4365" t="str">
            <v>FORM SUBMIT</v>
          </cell>
          <cell r="O4365">
            <v>42628</v>
          </cell>
          <cell r="P4365"/>
          <cell r="Q4365">
            <v>138208.18999999997</v>
          </cell>
        </row>
        <row r="4366">
          <cell r="C4366" t="str">
            <v>Haverhill</v>
          </cell>
          <cell r="D4366">
            <v>2016</v>
          </cell>
          <cell r="E4366">
            <v>0</v>
          </cell>
          <cell r="F4366">
            <v>0</v>
          </cell>
          <cell r="G4366" t="str">
            <v>N/A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  <cell r="M4366">
            <v>0</v>
          </cell>
          <cell r="N4366" t="str">
            <v>N/A</v>
          </cell>
          <cell r="O4366" t="str">
            <v/>
          </cell>
          <cell r="P4366"/>
          <cell r="Q4366">
            <v>0</v>
          </cell>
        </row>
        <row r="4367">
          <cell r="C4367" t="str">
            <v>Hawley</v>
          </cell>
          <cell r="D4367">
            <v>2016</v>
          </cell>
          <cell r="E4367">
            <v>0</v>
          </cell>
          <cell r="F4367">
            <v>0</v>
          </cell>
          <cell r="G4367" t="str">
            <v>N/A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  <cell r="M4367">
            <v>0</v>
          </cell>
          <cell r="N4367" t="str">
            <v>N/A</v>
          </cell>
          <cell r="O4367" t="str">
            <v/>
          </cell>
          <cell r="P4367"/>
          <cell r="Q4367">
            <v>0</v>
          </cell>
        </row>
        <row r="4368">
          <cell r="C4368" t="str">
            <v>Heath</v>
          </cell>
          <cell r="D4368">
            <v>2016</v>
          </cell>
          <cell r="E4368">
            <v>0</v>
          </cell>
          <cell r="F4368">
            <v>0</v>
          </cell>
          <cell r="G4368" t="str">
            <v>N/A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  <cell r="M4368">
            <v>0</v>
          </cell>
          <cell r="N4368" t="str">
            <v>N/A</v>
          </cell>
          <cell r="O4368" t="str">
            <v/>
          </cell>
          <cell r="P4368"/>
          <cell r="Q4368">
            <v>0</v>
          </cell>
        </row>
        <row r="4369">
          <cell r="C4369" t="str">
            <v>Hingham</v>
          </cell>
          <cell r="D4369">
            <v>2016</v>
          </cell>
          <cell r="E4369">
            <v>1.5</v>
          </cell>
          <cell r="F4369">
            <v>1.5</v>
          </cell>
          <cell r="G4369" t="str">
            <v>Yes</v>
          </cell>
          <cell r="H4369">
            <v>994867.26</v>
          </cell>
          <cell r="I4369">
            <v>15918.86</v>
          </cell>
          <cell r="J4369">
            <v>225.49</v>
          </cell>
          <cell r="K4369">
            <v>978722.91</v>
          </cell>
          <cell r="M4369">
            <v>978722.91</v>
          </cell>
          <cell r="N4369" t="str">
            <v>FORM SUBMIT</v>
          </cell>
          <cell r="O4369">
            <v>42629</v>
          </cell>
          <cell r="P4369"/>
          <cell r="Q4369">
            <v>978948.4</v>
          </cell>
        </row>
        <row r="4370">
          <cell r="C4370" t="str">
            <v>Hinsdale</v>
          </cell>
          <cell r="D4370">
            <v>2016</v>
          </cell>
          <cell r="E4370">
            <v>0</v>
          </cell>
          <cell r="F4370">
            <v>0</v>
          </cell>
          <cell r="G4370" t="str">
            <v>N/A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  <cell r="M4370">
            <v>0</v>
          </cell>
          <cell r="N4370" t="str">
            <v>N/A</v>
          </cell>
          <cell r="O4370" t="str">
            <v/>
          </cell>
          <cell r="P4370"/>
          <cell r="Q4370">
            <v>0</v>
          </cell>
        </row>
        <row r="4371">
          <cell r="C4371" t="str">
            <v>Holbrook</v>
          </cell>
          <cell r="D4371">
            <v>2016</v>
          </cell>
          <cell r="E4371">
            <v>0</v>
          </cell>
          <cell r="F4371">
            <v>0</v>
          </cell>
          <cell r="G4371" t="str">
            <v>N/A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  <cell r="M4371">
            <v>0</v>
          </cell>
          <cell r="N4371" t="str">
            <v>N/A</v>
          </cell>
          <cell r="O4371" t="str">
            <v/>
          </cell>
          <cell r="P4371"/>
          <cell r="Q4371">
            <v>0</v>
          </cell>
        </row>
        <row r="4372">
          <cell r="C4372" t="str">
            <v>Holden</v>
          </cell>
          <cell r="D4372">
            <v>2016</v>
          </cell>
          <cell r="E4372">
            <v>0</v>
          </cell>
          <cell r="F4372">
            <v>0</v>
          </cell>
          <cell r="G4372" t="str">
            <v>N/A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  <cell r="M4372">
            <v>0</v>
          </cell>
          <cell r="N4372" t="str">
            <v>N/A</v>
          </cell>
          <cell r="O4372" t="str">
            <v/>
          </cell>
          <cell r="P4372"/>
          <cell r="Q4372">
            <v>0</v>
          </cell>
        </row>
        <row r="4373">
          <cell r="C4373" t="str">
            <v>Holland</v>
          </cell>
          <cell r="D4373">
            <v>2016</v>
          </cell>
          <cell r="E4373">
            <v>0</v>
          </cell>
          <cell r="F4373">
            <v>0</v>
          </cell>
          <cell r="G4373" t="str">
            <v>N/A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  <cell r="M4373">
            <v>0</v>
          </cell>
          <cell r="N4373" t="str">
            <v>N/A</v>
          </cell>
          <cell r="O4373" t="str">
            <v/>
          </cell>
          <cell r="P4373"/>
          <cell r="Q4373">
            <v>0</v>
          </cell>
        </row>
        <row r="4374">
          <cell r="C4374" t="str">
            <v>Holliston</v>
          </cell>
          <cell r="D4374">
            <v>2016</v>
          </cell>
          <cell r="E4374">
            <v>1.5</v>
          </cell>
          <cell r="F4374">
            <v>1.5</v>
          </cell>
          <cell r="G4374" t="str">
            <v>Yes</v>
          </cell>
          <cell r="H4374">
            <v>484201.63</v>
          </cell>
          <cell r="I4374">
            <v>3841.17</v>
          </cell>
          <cell r="J4374">
            <v>0</v>
          </cell>
          <cell r="K4374">
            <v>480360.46</v>
          </cell>
          <cell r="M4374">
            <v>480360.46</v>
          </cell>
          <cell r="N4374" t="str">
            <v>FORM SUBMIT</v>
          </cell>
          <cell r="O4374">
            <v>42634</v>
          </cell>
          <cell r="P4374"/>
          <cell r="Q4374">
            <v>480360.46</v>
          </cell>
        </row>
        <row r="4375">
          <cell r="C4375" t="str">
            <v>Holyoke</v>
          </cell>
          <cell r="D4375">
            <v>2016</v>
          </cell>
          <cell r="E4375">
            <v>0</v>
          </cell>
          <cell r="F4375">
            <v>0</v>
          </cell>
          <cell r="G4375" t="str">
            <v>N/A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  <cell r="M4375">
            <v>0</v>
          </cell>
          <cell r="N4375" t="str">
            <v>N/A</v>
          </cell>
          <cell r="O4375" t="str">
            <v/>
          </cell>
          <cell r="P4375"/>
          <cell r="Q4375">
            <v>0</v>
          </cell>
        </row>
        <row r="4376">
          <cell r="C4376" t="str">
            <v>Hopedale</v>
          </cell>
          <cell r="D4376">
            <v>2016</v>
          </cell>
          <cell r="E4376">
            <v>0</v>
          </cell>
          <cell r="F4376">
            <v>0</v>
          </cell>
          <cell r="G4376" t="str">
            <v>N/A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  <cell r="M4376">
            <v>0</v>
          </cell>
          <cell r="N4376" t="str">
            <v>N/A</v>
          </cell>
          <cell r="O4376" t="str">
            <v/>
          </cell>
          <cell r="P4376"/>
          <cell r="Q4376">
            <v>0</v>
          </cell>
        </row>
        <row r="4377">
          <cell r="C4377" t="str">
            <v>Hopkinton</v>
          </cell>
          <cell r="D4377">
            <v>2016</v>
          </cell>
          <cell r="E4377">
            <v>2</v>
          </cell>
          <cell r="F4377">
            <v>2</v>
          </cell>
          <cell r="G4377" t="str">
            <v>Yes</v>
          </cell>
          <cell r="H4377">
            <v>881475.85</v>
          </cell>
          <cell r="I4377">
            <v>8982.33</v>
          </cell>
          <cell r="J4377">
            <v>0</v>
          </cell>
          <cell r="K4377">
            <v>872493.52</v>
          </cell>
          <cell r="M4377">
            <v>872493.52</v>
          </cell>
          <cell r="N4377" t="str">
            <v>FORM SUBMIT</v>
          </cell>
          <cell r="O4377">
            <v>42611</v>
          </cell>
          <cell r="P4377"/>
          <cell r="Q4377">
            <v>872493.52</v>
          </cell>
        </row>
        <row r="4378">
          <cell r="C4378" t="str">
            <v>Hubbardston</v>
          </cell>
          <cell r="D4378">
            <v>2016</v>
          </cell>
          <cell r="E4378">
            <v>1.5</v>
          </cell>
          <cell r="F4378">
            <v>1.5</v>
          </cell>
          <cell r="G4378" t="str">
            <v>Yes</v>
          </cell>
          <cell r="H4378">
            <v>47932.44</v>
          </cell>
          <cell r="I4378">
            <v>84.35</v>
          </cell>
          <cell r="J4378">
            <v>0</v>
          </cell>
          <cell r="K4378">
            <v>47848.090000000004</v>
          </cell>
          <cell r="M4378">
            <v>47848.090000000004</v>
          </cell>
          <cell r="N4378" t="str">
            <v>FORM SUBMIT</v>
          </cell>
          <cell r="O4378">
            <v>42625</v>
          </cell>
          <cell r="P4378"/>
          <cell r="Q4378">
            <v>47848.090000000004</v>
          </cell>
        </row>
        <row r="4379">
          <cell r="C4379" t="str">
            <v>Hudson</v>
          </cell>
          <cell r="D4379">
            <v>2016</v>
          </cell>
          <cell r="E4379">
            <v>1</v>
          </cell>
          <cell r="F4379">
            <v>1</v>
          </cell>
          <cell r="G4379" t="str">
            <v>Yes</v>
          </cell>
          <cell r="H4379">
            <v>448960.52</v>
          </cell>
          <cell r="I4379">
            <v>1899.5</v>
          </cell>
          <cell r="J4379">
            <v>1954.09</v>
          </cell>
          <cell r="K4379">
            <v>445106.93</v>
          </cell>
          <cell r="M4379">
            <v>445106.93</v>
          </cell>
          <cell r="N4379" t="str">
            <v>FORM SUBMIT</v>
          </cell>
          <cell r="O4379">
            <v>42619</v>
          </cell>
          <cell r="P4379"/>
          <cell r="Q4379">
            <v>447061.02</v>
          </cell>
        </row>
        <row r="4380">
          <cell r="C4380" t="str">
            <v>Hull</v>
          </cell>
          <cell r="D4380">
            <v>2016</v>
          </cell>
          <cell r="E4380">
            <v>0</v>
          </cell>
          <cell r="F4380">
            <v>0</v>
          </cell>
          <cell r="G4380" t="str">
            <v>N/A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  <cell r="M4380">
            <v>0</v>
          </cell>
          <cell r="N4380" t="str">
            <v>N/A</v>
          </cell>
          <cell r="O4380" t="str">
            <v/>
          </cell>
          <cell r="P4380"/>
          <cell r="Q4380">
            <v>0</v>
          </cell>
        </row>
        <row r="4381">
          <cell r="C4381" t="str">
            <v>Huntington</v>
          </cell>
          <cell r="D4381">
            <v>2016</v>
          </cell>
          <cell r="E4381">
            <v>0</v>
          </cell>
          <cell r="F4381">
            <v>0</v>
          </cell>
          <cell r="G4381" t="str">
            <v>N/A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  <cell r="M4381">
            <v>0</v>
          </cell>
          <cell r="N4381" t="str">
            <v>N/A</v>
          </cell>
          <cell r="O4381" t="str">
            <v/>
          </cell>
          <cell r="P4381"/>
          <cell r="Q4381">
            <v>0</v>
          </cell>
        </row>
        <row r="4382">
          <cell r="C4382" t="str">
            <v>Ipswich</v>
          </cell>
          <cell r="D4382">
            <v>2016</v>
          </cell>
          <cell r="E4382">
            <v>0</v>
          </cell>
          <cell r="F4382">
            <v>0</v>
          </cell>
          <cell r="G4382" t="str">
            <v>N/A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  <cell r="M4382">
            <v>0</v>
          </cell>
          <cell r="N4382" t="str">
            <v>N/A</v>
          </cell>
          <cell r="O4382" t="str">
            <v/>
          </cell>
          <cell r="P4382"/>
          <cell r="Q4382">
            <v>0</v>
          </cell>
        </row>
        <row r="4383">
          <cell r="C4383" t="str">
            <v>Kingston</v>
          </cell>
          <cell r="D4383">
            <v>2016</v>
          </cell>
          <cell r="E4383">
            <v>1</v>
          </cell>
          <cell r="F4383">
            <v>1</v>
          </cell>
          <cell r="G4383" t="str">
            <v>Yes</v>
          </cell>
          <cell r="H4383">
            <v>205961.62</v>
          </cell>
          <cell r="I4383">
            <v>2463.84</v>
          </cell>
          <cell r="J4383">
            <v>2567.3000000000002</v>
          </cell>
          <cell r="K4383">
            <v>200930.48</v>
          </cell>
          <cell r="M4383">
            <v>200930.48</v>
          </cell>
          <cell r="N4383" t="str">
            <v>FORM SUBMIT</v>
          </cell>
          <cell r="O4383">
            <v>42647</v>
          </cell>
          <cell r="P4383"/>
          <cell r="Q4383">
            <v>203497.78</v>
          </cell>
        </row>
        <row r="4384">
          <cell r="C4384" t="str">
            <v>Lakeville</v>
          </cell>
          <cell r="D4384">
            <v>2016</v>
          </cell>
          <cell r="E4384">
            <v>0</v>
          </cell>
          <cell r="F4384">
            <v>0</v>
          </cell>
          <cell r="G4384" t="str">
            <v>N/A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  <cell r="M4384">
            <v>0</v>
          </cell>
          <cell r="N4384" t="str">
            <v>N/A</v>
          </cell>
          <cell r="O4384" t="str">
            <v/>
          </cell>
          <cell r="P4384"/>
          <cell r="Q4384">
            <v>0</v>
          </cell>
        </row>
        <row r="4385">
          <cell r="C4385" t="str">
            <v>Lancaster</v>
          </cell>
          <cell r="D4385">
            <v>2016</v>
          </cell>
          <cell r="E4385">
            <v>0</v>
          </cell>
          <cell r="F4385">
            <v>0</v>
          </cell>
          <cell r="G4385" t="str">
            <v>N/A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  <cell r="M4385">
            <v>0</v>
          </cell>
          <cell r="N4385" t="str">
            <v>N/A</v>
          </cell>
          <cell r="O4385" t="str">
            <v/>
          </cell>
          <cell r="P4385"/>
          <cell r="Q4385">
            <v>0</v>
          </cell>
        </row>
        <row r="4386">
          <cell r="C4386" t="str">
            <v>Lanesborough</v>
          </cell>
          <cell r="D4386">
            <v>2016</v>
          </cell>
          <cell r="E4386">
            <v>0</v>
          </cell>
          <cell r="F4386">
            <v>0</v>
          </cell>
          <cell r="G4386" t="str">
            <v>N/A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  <cell r="M4386">
            <v>0</v>
          </cell>
          <cell r="N4386" t="str">
            <v>N/A</v>
          </cell>
          <cell r="O4386" t="str">
            <v/>
          </cell>
          <cell r="P4386"/>
          <cell r="Q4386">
            <v>0</v>
          </cell>
        </row>
        <row r="4387">
          <cell r="C4387" t="str">
            <v>Lawrence</v>
          </cell>
          <cell r="D4387">
            <v>2016</v>
          </cell>
          <cell r="E4387">
            <v>0</v>
          </cell>
          <cell r="F4387">
            <v>0</v>
          </cell>
          <cell r="G4387" t="str">
            <v>N/A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  <cell r="M4387">
            <v>0</v>
          </cell>
          <cell r="N4387" t="str">
            <v>N/A</v>
          </cell>
          <cell r="O4387" t="str">
            <v/>
          </cell>
          <cell r="P4387"/>
          <cell r="Q4387">
            <v>0</v>
          </cell>
        </row>
        <row r="4388">
          <cell r="C4388" t="str">
            <v>Lee</v>
          </cell>
          <cell r="D4388">
            <v>2016</v>
          </cell>
          <cell r="E4388">
            <v>0</v>
          </cell>
          <cell r="F4388">
            <v>0</v>
          </cell>
          <cell r="G4388" t="str">
            <v>N/A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  <cell r="M4388">
            <v>0</v>
          </cell>
          <cell r="N4388" t="str">
            <v>N/A</v>
          </cell>
          <cell r="O4388" t="str">
            <v/>
          </cell>
          <cell r="P4388"/>
          <cell r="Q4388">
            <v>0</v>
          </cell>
        </row>
        <row r="4389">
          <cell r="C4389" t="str">
            <v>Leicester</v>
          </cell>
          <cell r="D4389">
            <v>2016</v>
          </cell>
          <cell r="E4389">
            <v>0</v>
          </cell>
          <cell r="F4389">
            <v>0</v>
          </cell>
          <cell r="G4389" t="str">
            <v>N/A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  <cell r="M4389">
            <v>0</v>
          </cell>
          <cell r="N4389" t="str">
            <v>N/A</v>
          </cell>
          <cell r="O4389" t="str">
            <v/>
          </cell>
          <cell r="P4389"/>
          <cell r="Q4389">
            <v>0</v>
          </cell>
        </row>
        <row r="4390">
          <cell r="C4390" t="str">
            <v>Lenox</v>
          </cell>
          <cell r="D4390">
            <v>2016</v>
          </cell>
          <cell r="E4390">
            <v>3</v>
          </cell>
          <cell r="F4390">
            <v>3</v>
          </cell>
          <cell r="G4390" t="str">
            <v>Yes</v>
          </cell>
          <cell r="H4390">
            <v>331640.71000000002</v>
          </cell>
          <cell r="I4390">
            <v>1375.6</v>
          </cell>
          <cell r="J4390">
            <v>45.32</v>
          </cell>
          <cell r="K4390">
            <v>330219.79000000004</v>
          </cell>
          <cell r="M4390">
            <v>330219.79000000004</v>
          </cell>
          <cell r="N4390" t="str">
            <v>FORM SUBMIT</v>
          </cell>
          <cell r="O4390">
            <v>42629</v>
          </cell>
          <cell r="P4390"/>
          <cell r="Q4390">
            <v>330265.11000000004</v>
          </cell>
        </row>
        <row r="4391">
          <cell r="C4391" t="str">
            <v>Leominster</v>
          </cell>
          <cell r="D4391">
            <v>2016</v>
          </cell>
          <cell r="E4391">
            <v>0</v>
          </cell>
          <cell r="F4391">
            <v>0</v>
          </cell>
          <cell r="G4391" t="str">
            <v>N/A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  <cell r="M4391">
            <v>0</v>
          </cell>
          <cell r="N4391" t="str">
            <v>N/A</v>
          </cell>
          <cell r="O4391" t="str">
            <v/>
          </cell>
          <cell r="P4391"/>
          <cell r="Q4391">
            <v>0</v>
          </cell>
        </row>
        <row r="4392">
          <cell r="C4392" t="str">
            <v>Leverett</v>
          </cell>
          <cell r="D4392">
            <v>2016</v>
          </cell>
          <cell r="E4392">
            <v>3</v>
          </cell>
          <cell r="F4392">
            <v>3</v>
          </cell>
          <cell r="G4392" t="str">
            <v>Yes</v>
          </cell>
          <cell r="H4392">
            <v>98530.08</v>
          </cell>
          <cell r="I4392">
            <v>1352.41</v>
          </cell>
          <cell r="J4392">
            <v>0</v>
          </cell>
          <cell r="K4392">
            <v>97177.67</v>
          </cell>
          <cell r="M4392">
            <v>97177.67</v>
          </cell>
          <cell r="N4392" t="str">
            <v>FORM SUBMIT</v>
          </cell>
          <cell r="O4392">
            <v>42622</v>
          </cell>
          <cell r="P4392"/>
          <cell r="Q4392">
            <v>97177.67</v>
          </cell>
        </row>
        <row r="4393">
          <cell r="C4393" t="str">
            <v>Lexington</v>
          </cell>
          <cell r="D4393">
            <v>2016</v>
          </cell>
          <cell r="E4393">
            <v>3</v>
          </cell>
          <cell r="F4393">
            <v>3</v>
          </cell>
          <cell r="G4393" t="str">
            <v>Yes</v>
          </cell>
          <cell r="H4393">
            <v>4278470.51</v>
          </cell>
          <cell r="I4393">
            <v>41132.370000000003</v>
          </cell>
          <cell r="J4393">
            <v>20033.080000000002</v>
          </cell>
          <cell r="K4393">
            <v>4217305.0599999996</v>
          </cell>
          <cell r="M4393">
            <v>4217305.0599999996</v>
          </cell>
          <cell r="N4393" t="str">
            <v>FORM SUBMIT</v>
          </cell>
          <cell r="O4393">
            <v>42626</v>
          </cell>
          <cell r="P4393"/>
          <cell r="Q4393">
            <v>4237338.1399999997</v>
          </cell>
        </row>
        <row r="4394">
          <cell r="C4394" t="str">
            <v>Leyden</v>
          </cell>
          <cell r="D4394">
            <v>2016</v>
          </cell>
          <cell r="E4394">
            <v>0</v>
          </cell>
          <cell r="F4394">
            <v>0</v>
          </cell>
          <cell r="G4394" t="str">
            <v>N/A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  <cell r="M4394">
            <v>0</v>
          </cell>
          <cell r="N4394" t="str">
            <v>N/A</v>
          </cell>
          <cell r="O4394" t="str">
            <v/>
          </cell>
          <cell r="P4394"/>
          <cell r="Q4394">
            <v>0</v>
          </cell>
        </row>
        <row r="4395">
          <cell r="C4395" t="str">
            <v>Lincoln</v>
          </cell>
          <cell r="D4395">
            <v>2016</v>
          </cell>
          <cell r="E4395">
            <v>3</v>
          </cell>
          <cell r="F4395">
            <v>3</v>
          </cell>
          <cell r="G4395" t="str">
            <v>Yes</v>
          </cell>
          <cell r="H4395">
            <v>732913.89</v>
          </cell>
          <cell r="I4395">
            <v>1177.22</v>
          </cell>
          <cell r="J4395">
            <v>0</v>
          </cell>
          <cell r="K4395">
            <v>731736.67</v>
          </cell>
          <cell r="M4395">
            <v>731736.67</v>
          </cell>
          <cell r="N4395" t="str">
            <v>FORM SUBMIT</v>
          </cell>
          <cell r="O4395">
            <v>42626</v>
          </cell>
          <cell r="P4395"/>
          <cell r="Q4395">
            <v>731736.67</v>
          </cell>
        </row>
        <row r="4396">
          <cell r="C4396" t="str">
            <v>Littleton</v>
          </cell>
          <cell r="D4396">
            <v>2016</v>
          </cell>
          <cell r="E4396">
            <v>1</v>
          </cell>
          <cell r="F4396">
            <v>1</v>
          </cell>
          <cell r="G4396" t="str">
            <v>Yes</v>
          </cell>
          <cell r="H4396">
            <v>245818.25</v>
          </cell>
          <cell r="I4396">
            <v>1814.5</v>
          </cell>
          <cell r="J4396">
            <v>10.77</v>
          </cell>
          <cell r="K4396">
            <v>243992.98</v>
          </cell>
          <cell r="L4396">
            <v>484434</v>
          </cell>
          <cell r="M4396">
            <v>728426.98</v>
          </cell>
          <cell r="N4396" t="str">
            <v>FORM SUBMIT</v>
          </cell>
          <cell r="O4396">
            <v>42625</v>
          </cell>
          <cell r="P4396"/>
          <cell r="Q4396">
            <v>728437.75</v>
          </cell>
        </row>
        <row r="4397">
          <cell r="C4397" t="str">
            <v>Longmeadow</v>
          </cell>
          <cell r="D4397">
            <v>2016</v>
          </cell>
          <cell r="E4397">
            <v>1</v>
          </cell>
          <cell r="F4397">
            <v>1</v>
          </cell>
          <cell r="G4397" t="str">
            <v>Yes</v>
          </cell>
          <cell r="H4397">
            <v>333033</v>
          </cell>
          <cell r="I4397">
            <v>1246</v>
          </cell>
          <cell r="J4397">
            <v>47</v>
          </cell>
          <cell r="K4397">
            <v>331740</v>
          </cell>
          <cell r="M4397">
            <v>331740</v>
          </cell>
          <cell r="N4397" t="str">
            <v>FORM SUBMIT</v>
          </cell>
          <cell r="O4397">
            <v>42626</v>
          </cell>
          <cell r="P4397"/>
          <cell r="Q4397">
            <v>331787</v>
          </cell>
        </row>
        <row r="4398">
          <cell r="C4398" t="str">
            <v>Lowell</v>
          </cell>
          <cell r="D4398">
            <v>2016</v>
          </cell>
          <cell r="E4398">
            <v>0</v>
          </cell>
          <cell r="F4398">
            <v>0</v>
          </cell>
          <cell r="G4398" t="str">
            <v>N/A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  <cell r="M4398">
            <v>0</v>
          </cell>
          <cell r="N4398" t="str">
            <v>N/A</v>
          </cell>
          <cell r="O4398" t="str">
            <v/>
          </cell>
          <cell r="P4398"/>
          <cell r="Q4398">
            <v>0</v>
          </cell>
        </row>
        <row r="4399">
          <cell r="C4399" t="str">
            <v>Ludlow</v>
          </cell>
          <cell r="D4399">
            <v>2016</v>
          </cell>
          <cell r="E4399">
            <v>0</v>
          </cell>
          <cell r="F4399">
            <v>0</v>
          </cell>
          <cell r="G4399" t="str">
            <v>N/A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  <cell r="M4399">
            <v>0</v>
          </cell>
          <cell r="N4399" t="str">
            <v>N/A</v>
          </cell>
          <cell r="O4399" t="str">
            <v/>
          </cell>
          <cell r="P4399"/>
          <cell r="Q4399">
            <v>0</v>
          </cell>
        </row>
        <row r="4400">
          <cell r="C4400" t="str">
            <v>Lunenburg</v>
          </cell>
          <cell r="D4400">
            <v>2016</v>
          </cell>
          <cell r="E4400">
            <v>0</v>
          </cell>
          <cell r="F4400">
            <v>0</v>
          </cell>
          <cell r="G4400" t="str">
            <v>N/A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  <cell r="M4400">
            <v>0</v>
          </cell>
          <cell r="N4400" t="str">
            <v>N/A</v>
          </cell>
          <cell r="O4400" t="str">
            <v/>
          </cell>
          <cell r="P4400"/>
          <cell r="Q4400">
            <v>0</v>
          </cell>
        </row>
        <row r="4401">
          <cell r="C4401" t="str">
            <v>Lynn</v>
          </cell>
          <cell r="D4401">
            <v>2016</v>
          </cell>
          <cell r="E4401">
            <v>0</v>
          </cell>
          <cell r="F4401">
            <v>0</v>
          </cell>
          <cell r="G4401" t="str">
            <v>N/A</v>
          </cell>
          <cell r="H4401">
            <v>0</v>
          </cell>
          <cell r="I4401">
            <v>0</v>
          </cell>
          <cell r="J4401">
            <v>0</v>
          </cell>
          <cell r="K4401">
            <v>0</v>
          </cell>
          <cell r="M4401">
            <v>0</v>
          </cell>
          <cell r="N4401" t="str">
            <v>N/A</v>
          </cell>
          <cell r="O4401" t="str">
            <v/>
          </cell>
          <cell r="P4401"/>
          <cell r="Q4401">
            <v>0</v>
          </cell>
        </row>
        <row r="4402">
          <cell r="C4402" t="str">
            <v>Lynnfield</v>
          </cell>
          <cell r="D4402">
            <v>2016</v>
          </cell>
          <cell r="E4402">
            <v>0</v>
          </cell>
          <cell r="F4402">
            <v>0</v>
          </cell>
          <cell r="G4402" t="str">
            <v>N/A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  <cell r="M4402">
            <v>0</v>
          </cell>
          <cell r="N4402" t="str">
            <v>N/A</v>
          </cell>
          <cell r="O4402" t="str">
            <v/>
          </cell>
          <cell r="P4402"/>
          <cell r="Q4402">
            <v>0</v>
          </cell>
        </row>
        <row r="4403">
          <cell r="C4403" t="str">
            <v>Malden</v>
          </cell>
          <cell r="D4403">
            <v>2016</v>
          </cell>
          <cell r="E4403">
            <v>0</v>
          </cell>
          <cell r="F4403">
            <v>0</v>
          </cell>
          <cell r="G4403" t="str">
            <v>N/A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  <cell r="M4403">
            <v>0</v>
          </cell>
          <cell r="N4403" t="str">
            <v>N/A</v>
          </cell>
          <cell r="O4403" t="str">
            <v/>
          </cell>
          <cell r="P4403"/>
          <cell r="Q4403">
            <v>0</v>
          </cell>
        </row>
        <row r="4404">
          <cell r="C4404" t="str">
            <v>Manchester By The Sea</v>
          </cell>
          <cell r="D4404">
            <v>2016</v>
          </cell>
          <cell r="E4404">
            <v>1.5</v>
          </cell>
          <cell r="F4404">
            <v>1.5</v>
          </cell>
          <cell r="G4404" t="str">
            <v>Yes</v>
          </cell>
          <cell r="H4404">
            <v>330223.23</v>
          </cell>
          <cell r="I4404">
            <v>729.89</v>
          </cell>
          <cell r="J4404">
            <v>659.83</v>
          </cell>
          <cell r="K4404">
            <v>328833.50999999995</v>
          </cell>
          <cell r="M4404">
            <v>328833.50999999995</v>
          </cell>
          <cell r="N4404" t="str">
            <v>FORM SUBMIT</v>
          </cell>
          <cell r="O4404">
            <v>42625</v>
          </cell>
          <cell r="P4404"/>
          <cell r="Q4404">
            <v>329493.33999999997</v>
          </cell>
        </row>
        <row r="4405">
          <cell r="C4405" t="str">
            <v>Mansfield</v>
          </cell>
          <cell r="D4405">
            <v>2016</v>
          </cell>
          <cell r="E4405">
            <v>0</v>
          </cell>
          <cell r="F4405">
            <v>0</v>
          </cell>
          <cell r="G4405" t="str">
            <v>N/A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  <cell r="M4405">
            <v>0</v>
          </cell>
          <cell r="N4405" t="str">
            <v>N/A</v>
          </cell>
          <cell r="O4405" t="str">
            <v/>
          </cell>
          <cell r="P4405"/>
          <cell r="Q4405">
            <v>0</v>
          </cell>
        </row>
        <row r="4406">
          <cell r="C4406" t="str">
            <v>Marblehead</v>
          </cell>
          <cell r="D4406">
            <v>2016</v>
          </cell>
          <cell r="E4406">
            <v>0</v>
          </cell>
          <cell r="F4406">
            <v>0</v>
          </cell>
          <cell r="G4406" t="str">
            <v>N/A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  <cell r="M4406">
            <v>0</v>
          </cell>
          <cell r="N4406" t="str">
            <v>N/A</v>
          </cell>
          <cell r="O4406" t="str">
            <v/>
          </cell>
          <cell r="P4406"/>
          <cell r="Q4406">
            <v>0</v>
          </cell>
        </row>
        <row r="4407">
          <cell r="C4407" t="str">
            <v>Marion</v>
          </cell>
          <cell r="D4407">
            <v>2016</v>
          </cell>
          <cell r="E4407">
            <v>2</v>
          </cell>
          <cell r="F4407">
            <v>2</v>
          </cell>
          <cell r="G4407" t="str">
            <v>Yes</v>
          </cell>
          <cell r="H4407">
            <v>273580.98</v>
          </cell>
          <cell r="I4407">
            <v>2229.15</v>
          </cell>
          <cell r="J4407">
            <v>354.15</v>
          </cell>
          <cell r="K4407">
            <v>270997.67999999993</v>
          </cell>
          <cell r="M4407">
            <v>270997.67999999993</v>
          </cell>
          <cell r="N4407" t="str">
            <v>FORM SUBMIT</v>
          </cell>
          <cell r="O4407">
            <v>42674</v>
          </cell>
          <cell r="P4407"/>
          <cell r="Q4407">
            <v>271351.82999999996</v>
          </cell>
        </row>
        <row r="4408">
          <cell r="C4408" t="str">
            <v>Marlborough</v>
          </cell>
          <cell r="D4408">
            <v>2016</v>
          </cell>
          <cell r="E4408">
            <v>0</v>
          </cell>
          <cell r="F4408">
            <v>0</v>
          </cell>
          <cell r="G4408" t="str">
            <v>N/A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  <cell r="M4408">
            <v>0</v>
          </cell>
          <cell r="N4408" t="str">
            <v>N/A</v>
          </cell>
          <cell r="O4408" t="str">
            <v/>
          </cell>
          <cell r="P4408"/>
          <cell r="Q4408">
            <v>0</v>
          </cell>
        </row>
        <row r="4409">
          <cell r="C4409" t="str">
            <v>Marshfield</v>
          </cell>
          <cell r="D4409">
            <v>2016</v>
          </cell>
          <cell r="E4409">
            <v>3</v>
          </cell>
          <cell r="F4409">
            <v>3</v>
          </cell>
          <cell r="G4409" t="str">
            <v>Yes</v>
          </cell>
          <cell r="H4409">
            <v>1354460.4</v>
          </cell>
          <cell r="I4409">
            <v>27076.55</v>
          </cell>
          <cell r="J4409">
            <v>0</v>
          </cell>
          <cell r="K4409">
            <v>1327383.8499999999</v>
          </cell>
          <cell r="M4409">
            <v>1327383.8499999999</v>
          </cell>
          <cell r="N4409" t="str">
            <v>FORM SUBMIT</v>
          </cell>
          <cell r="O4409">
            <v>42674</v>
          </cell>
          <cell r="P4409"/>
          <cell r="Q4409">
            <v>1327383.8499999999</v>
          </cell>
        </row>
        <row r="4410">
          <cell r="C4410" t="str">
            <v>Mashpee</v>
          </cell>
          <cell r="D4410">
            <v>2016</v>
          </cell>
          <cell r="E4410">
            <v>3</v>
          </cell>
          <cell r="F4410">
            <v>3</v>
          </cell>
          <cell r="G4410" t="str">
            <v>Yes</v>
          </cell>
          <cell r="H4410">
            <v>1287480</v>
          </cell>
          <cell r="I4410">
            <v>6932</v>
          </cell>
          <cell r="J4410">
            <v>868</v>
          </cell>
          <cell r="K4410">
            <v>1279680</v>
          </cell>
          <cell r="M4410">
            <v>1279680</v>
          </cell>
          <cell r="N4410" t="str">
            <v>FORM SUBMIT</v>
          </cell>
          <cell r="O4410">
            <v>42599</v>
          </cell>
          <cell r="P4410"/>
          <cell r="Q4410">
            <v>1280548</v>
          </cell>
        </row>
        <row r="4411">
          <cell r="C4411" t="str">
            <v>Mattapoisett</v>
          </cell>
          <cell r="D4411">
            <v>2016</v>
          </cell>
          <cell r="E4411">
            <v>1</v>
          </cell>
          <cell r="F4411">
            <v>1</v>
          </cell>
          <cell r="G4411" t="str">
            <v>Yes</v>
          </cell>
          <cell r="H4411">
            <v>157096.09</v>
          </cell>
          <cell r="I4411">
            <v>765.21</v>
          </cell>
          <cell r="J4411">
            <v>0</v>
          </cell>
          <cell r="K4411">
            <v>156330.88</v>
          </cell>
          <cell r="M4411">
            <v>156330.88</v>
          </cell>
          <cell r="N4411" t="str">
            <v>FORM SUBMIT</v>
          </cell>
          <cell r="O4411">
            <v>42629</v>
          </cell>
          <cell r="P4411"/>
          <cell r="Q4411">
            <v>156330.88</v>
          </cell>
        </row>
        <row r="4412">
          <cell r="C4412" t="str">
            <v>Maynard</v>
          </cell>
          <cell r="D4412">
            <v>2016</v>
          </cell>
          <cell r="E4412">
            <v>1.5</v>
          </cell>
          <cell r="F4412">
            <v>1.5</v>
          </cell>
          <cell r="G4412" t="str">
            <v>Yes</v>
          </cell>
          <cell r="H4412">
            <v>243708.79</v>
          </cell>
          <cell r="I4412">
            <v>3325.8</v>
          </cell>
          <cell r="J4412">
            <v>0</v>
          </cell>
          <cell r="K4412">
            <v>240382.99000000002</v>
          </cell>
          <cell r="M4412">
            <v>240382.99000000002</v>
          </cell>
          <cell r="N4412" t="str">
            <v>FORM SUBMIT</v>
          </cell>
          <cell r="O4412">
            <v>42587</v>
          </cell>
          <cell r="P4412"/>
          <cell r="Q4412">
            <v>240382.99000000002</v>
          </cell>
        </row>
        <row r="4413">
          <cell r="C4413" t="str">
            <v>Medfield</v>
          </cell>
          <cell r="D4413">
            <v>2016</v>
          </cell>
          <cell r="E4413">
            <v>0</v>
          </cell>
          <cell r="F4413">
            <v>0</v>
          </cell>
          <cell r="G4413" t="str">
            <v>N/A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  <cell r="M4413">
            <v>0</v>
          </cell>
          <cell r="N4413" t="str">
            <v>N/A</v>
          </cell>
          <cell r="O4413" t="str">
            <v/>
          </cell>
          <cell r="P4413"/>
          <cell r="Q4413">
            <v>0</v>
          </cell>
        </row>
        <row r="4414">
          <cell r="C4414" t="str">
            <v>Medford</v>
          </cell>
          <cell r="D4414">
            <v>2016</v>
          </cell>
          <cell r="E4414">
            <v>0</v>
          </cell>
          <cell r="F4414">
            <v>0</v>
          </cell>
          <cell r="G4414" t="str">
            <v>N/A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  <cell r="M4414">
            <v>0</v>
          </cell>
          <cell r="N4414" t="str">
            <v>N/A</v>
          </cell>
          <cell r="O4414" t="str">
            <v/>
          </cell>
          <cell r="P4414"/>
          <cell r="Q4414">
            <v>0</v>
          </cell>
        </row>
        <row r="4415">
          <cell r="C4415" t="str">
            <v>Medway</v>
          </cell>
          <cell r="D4415">
            <v>2016</v>
          </cell>
          <cell r="E4415">
            <v>3</v>
          </cell>
          <cell r="F4415">
            <v>3</v>
          </cell>
          <cell r="G4415" t="str">
            <v>Yes</v>
          </cell>
          <cell r="H4415">
            <v>673576</v>
          </cell>
          <cell r="I4415">
            <v>10054</v>
          </cell>
          <cell r="J4415">
            <v>0</v>
          </cell>
          <cell r="K4415">
            <v>663522</v>
          </cell>
          <cell r="M4415">
            <v>663522</v>
          </cell>
          <cell r="N4415" t="str">
            <v>FORM SUBMIT</v>
          </cell>
          <cell r="O4415">
            <v>42611</v>
          </cell>
          <cell r="P4415"/>
          <cell r="Q4415">
            <v>663522</v>
          </cell>
        </row>
        <row r="4416">
          <cell r="C4416" t="str">
            <v>Melrose</v>
          </cell>
          <cell r="D4416">
            <v>2016</v>
          </cell>
          <cell r="E4416">
            <v>0</v>
          </cell>
          <cell r="F4416">
            <v>0</v>
          </cell>
          <cell r="G4416" t="str">
            <v>N/A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  <cell r="M4416">
            <v>0</v>
          </cell>
          <cell r="N4416" t="str">
            <v>N/A</v>
          </cell>
          <cell r="O4416" t="str">
            <v/>
          </cell>
          <cell r="P4416"/>
          <cell r="Q4416">
            <v>0</v>
          </cell>
        </row>
        <row r="4417">
          <cell r="C4417" t="str">
            <v>Mendon</v>
          </cell>
          <cell r="D4417">
            <v>2016</v>
          </cell>
          <cell r="E4417">
            <v>3</v>
          </cell>
          <cell r="F4417">
            <v>3</v>
          </cell>
          <cell r="G4417" t="str">
            <v>Yes</v>
          </cell>
          <cell r="H4417">
            <v>300008.53999999998</v>
          </cell>
          <cell r="I4417">
            <v>469.97</v>
          </cell>
          <cell r="J4417">
            <v>0</v>
          </cell>
          <cell r="K4417">
            <v>299538.57</v>
          </cell>
          <cell r="M4417">
            <v>299538.57</v>
          </cell>
          <cell r="N4417" t="str">
            <v>FORM SUBMIT</v>
          </cell>
          <cell r="O4417">
            <v>42613</v>
          </cell>
          <cell r="P4417"/>
          <cell r="Q4417">
            <v>299538.57</v>
          </cell>
        </row>
        <row r="4418">
          <cell r="C4418" t="str">
            <v>Merrimac</v>
          </cell>
          <cell r="D4418">
            <v>2016</v>
          </cell>
          <cell r="E4418">
            <v>0</v>
          </cell>
          <cell r="F4418">
            <v>0</v>
          </cell>
          <cell r="G4418" t="str">
            <v>Yes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  <cell r="M4418">
            <v>0</v>
          </cell>
          <cell r="N4418" t="str">
            <v>FORM ENTERED</v>
          </cell>
          <cell r="O4418">
            <v>42653</v>
          </cell>
          <cell r="P4418"/>
          <cell r="Q4418">
            <v>0</v>
          </cell>
        </row>
        <row r="4419">
          <cell r="C4419" t="str">
            <v>Methuen</v>
          </cell>
          <cell r="D4419">
            <v>2016</v>
          </cell>
          <cell r="E4419">
            <v>0</v>
          </cell>
          <cell r="F4419">
            <v>0</v>
          </cell>
          <cell r="G4419" t="str">
            <v>N/A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  <cell r="M4419">
            <v>0</v>
          </cell>
          <cell r="N4419" t="str">
            <v>N/A</v>
          </cell>
          <cell r="O4419" t="str">
            <v/>
          </cell>
          <cell r="P4419"/>
          <cell r="Q4419">
            <v>0</v>
          </cell>
        </row>
        <row r="4420">
          <cell r="C4420" t="str">
            <v>Middleborough</v>
          </cell>
          <cell r="D4420">
            <v>2016</v>
          </cell>
          <cell r="E4420">
            <v>1</v>
          </cell>
          <cell r="F4420">
            <v>1</v>
          </cell>
          <cell r="G4420" t="str">
            <v>Yes</v>
          </cell>
          <cell r="H4420">
            <v>248418.03</v>
          </cell>
          <cell r="I4420">
            <v>778.71</v>
          </cell>
          <cell r="J4420">
            <v>1958.16</v>
          </cell>
          <cell r="K4420">
            <v>245681.16</v>
          </cell>
          <cell r="M4420">
            <v>245681.16</v>
          </cell>
          <cell r="N4420" t="str">
            <v>FORM SUBMIT</v>
          </cell>
          <cell r="O4420">
            <v>42625</v>
          </cell>
          <cell r="P4420"/>
          <cell r="Q4420">
            <v>247639.32</v>
          </cell>
        </row>
        <row r="4421">
          <cell r="C4421" t="str">
            <v>Middlefield</v>
          </cell>
          <cell r="D4421">
            <v>2016</v>
          </cell>
          <cell r="E4421">
            <v>0</v>
          </cell>
          <cell r="F4421">
            <v>0</v>
          </cell>
          <cell r="G4421" t="str">
            <v>N/A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  <cell r="M4421">
            <v>0</v>
          </cell>
          <cell r="N4421" t="str">
            <v>N/A</v>
          </cell>
          <cell r="O4421" t="str">
            <v/>
          </cell>
          <cell r="P4421"/>
          <cell r="Q4421">
            <v>0</v>
          </cell>
        </row>
        <row r="4422">
          <cell r="C4422" t="str">
            <v>Middleton</v>
          </cell>
          <cell r="D4422">
            <v>2016</v>
          </cell>
          <cell r="E4422">
            <v>1</v>
          </cell>
          <cell r="F4422">
            <v>1</v>
          </cell>
          <cell r="G4422" t="str">
            <v>Yes</v>
          </cell>
          <cell r="H4422">
            <v>196584.43</v>
          </cell>
          <cell r="I4422">
            <v>625.09</v>
          </cell>
          <cell r="J4422">
            <v>20.68</v>
          </cell>
          <cell r="K4422">
            <v>195938.66</v>
          </cell>
          <cell r="M4422">
            <v>195938.66</v>
          </cell>
          <cell r="N4422" t="str">
            <v>FORM SUBMIT</v>
          </cell>
          <cell r="O4422">
            <v>42625</v>
          </cell>
          <cell r="P4422"/>
          <cell r="Q4422">
            <v>195959.34</v>
          </cell>
        </row>
        <row r="4423">
          <cell r="C4423" t="str">
            <v>Milford</v>
          </cell>
          <cell r="D4423">
            <v>2016</v>
          </cell>
          <cell r="E4423">
            <v>0</v>
          </cell>
          <cell r="F4423">
            <v>0</v>
          </cell>
          <cell r="G4423" t="str">
            <v>N/A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  <cell r="M4423">
            <v>0</v>
          </cell>
          <cell r="N4423" t="str">
            <v>N/A</v>
          </cell>
          <cell r="O4423" t="str">
            <v/>
          </cell>
          <cell r="P4423"/>
          <cell r="Q4423">
            <v>0</v>
          </cell>
        </row>
        <row r="4424">
          <cell r="C4424" t="str">
            <v>Millbury</v>
          </cell>
          <cell r="D4424">
            <v>2016</v>
          </cell>
          <cell r="E4424">
            <v>0</v>
          </cell>
          <cell r="F4424">
            <v>0</v>
          </cell>
          <cell r="G4424" t="str">
            <v>N/A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  <cell r="M4424">
            <v>0</v>
          </cell>
          <cell r="N4424" t="str">
            <v>N/A</v>
          </cell>
          <cell r="O4424" t="str">
            <v/>
          </cell>
          <cell r="P4424"/>
          <cell r="Q4424">
            <v>0</v>
          </cell>
        </row>
        <row r="4425">
          <cell r="C4425" t="str">
            <v>Millis</v>
          </cell>
          <cell r="D4425">
            <v>2016</v>
          </cell>
          <cell r="E4425">
            <v>1</v>
          </cell>
          <cell r="F4425">
            <v>1</v>
          </cell>
          <cell r="G4425" t="str">
            <v>Yes</v>
          </cell>
          <cell r="H4425">
            <v>131591.79</v>
          </cell>
          <cell r="I4425">
            <v>267.52</v>
          </cell>
          <cell r="J4425">
            <v>0</v>
          </cell>
          <cell r="K4425">
            <v>131324.27000000002</v>
          </cell>
          <cell r="M4425">
            <v>131324.27000000002</v>
          </cell>
          <cell r="N4425" t="str">
            <v>FORM SUBMIT</v>
          </cell>
          <cell r="O4425">
            <v>42625</v>
          </cell>
          <cell r="P4425"/>
          <cell r="Q4425">
            <v>131324.27000000002</v>
          </cell>
        </row>
        <row r="4426">
          <cell r="C4426" t="str">
            <v>Millville</v>
          </cell>
          <cell r="D4426">
            <v>2016</v>
          </cell>
          <cell r="E4426">
            <v>0</v>
          </cell>
          <cell r="F4426">
            <v>0</v>
          </cell>
          <cell r="G4426" t="str">
            <v>N/A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  <cell r="M4426">
            <v>0</v>
          </cell>
          <cell r="N4426" t="str">
            <v>N/A</v>
          </cell>
          <cell r="O4426" t="str">
            <v/>
          </cell>
          <cell r="P4426"/>
          <cell r="Q4426">
            <v>0</v>
          </cell>
        </row>
        <row r="4427">
          <cell r="C4427" t="str">
            <v>Milton</v>
          </cell>
          <cell r="D4427">
            <v>2016</v>
          </cell>
          <cell r="E4427">
            <v>0</v>
          </cell>
          <cell r="F4427">
            <v>0</v>
          </cell>
          <cell r="G4427" t="str">
            <v>N/A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  <cell r="M4427">
            <v>0</v>
          </cell>
          <cell r="N4427" t="str">
            <v>N/A</v>
          </cell>
          <cell r="O4427" t="str">
            <v/>
          </cell>
          <cell r="P4427"/>
          <cell r="Q4427">
            <v>0</v>
          </cell>
        </row>
        <row r="4428">
          <cell r="C4428" t="str">
            <v>Monroe</v>
          </cell>
          <cell r="D4428">
            <v>2016</v>
          </cell>
          <cell r="E4428">
            <v>0</v>
          </cell>
          <cell r="F4428">
            <v>0</v>
          </cell>
          <cell r="G4428" t="str">
            <v>N/A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  <cell r="M4428">
            <v>0</v>
          </cell>
          <cell r="N4428" t="str">
            <v>N/A</v>
          </cell>
          <cell r="O4428" t="str">
            <v/>
          </cell>
          <cell r="P4428"/>
          <cell r="Q4428">
            <v>0</v>
          </cell>
        </row>
        <row r="4429">
          <cell r="C4429" t="str">
            <v>Monson</v>
          </cell>
          <cell r="D4429">
            <v>2016</v>
          </cell>
          <cell r="E4429">
            <v>3</v>
          </cell>
          <cell r="F4429">
            <v>3</v>
          </cell>
          <cell r="G4429" t="str">
            <v>Yes</v>
          </cell>
          <cell r="H4429">
            <v>191691.56</v>
          </cell>
          <cell r="I4429">
            <v>1613.88</v>
          </cell>
          <cell r="J4429">
            <v>0</v>
          </cell>
          <cell r="K4429">
            <v>190077.68</v>
          </cell>
          <cell r="M4429">
            <v>190077.68</v>
          </cell>
          <cell r="N4429" t="str">
            <v>FORM SUBMIT</v>
          </cell>
          <cell r="O4429">
            <v>42632</v>
          </cell>
          <cell r="P4429"/>
          <cell r="Q4429">
            <v>190077.68</v>
          </cell>
        </row>
        <row r="4430">
          <cell r="C4430" t="str">
            <v>Montague</v>
          </cell>
          <cell r="D4430">
            <v>2016</v>
          </cell>
          <cell r="E4430">
            <v>0</v>
          </cell>
          <cell r="F4430">
            <v>0</v>
          </cell>
          <cell r="G4430" t="str">
            <v>N/A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  <cell r="M4430">
            <v>0</v>
          </cell>
          <cell r="N4430" t="str">
            <v>N/A</v>
          </cell>
          <cell r="O4430" t="str">
            <v/>
          </cell>
          <cell r="P4430"/>
          <cell r="Q4430">
            <v>0</v>
          </cell>
        </row>
        <row r="4431">
          <cell r="C4431" t="str">
            <v>Monterey</v>
          </cell>
          <cell r="D4431">
            <v>2016</v>
          </cell>
          <cell r="E4431">
            <v>0</v>
          </cell>
          <cell r="F4431">
            <v>0</v>
          </cell>
          <cell r="G4431" t="str">
            <v>Yes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  <cell r="M4431">
            <v>0</v>
          </cell>
          <cell r="N4431" t="str">
            <v>FORM ENTERED</v>
          </cell>
          <cell r="O4431">
            <v>42675</v>
          </cell>
          <cell r="P4431"/>
          <cell r="Q4431">
            <v>0</v>
          </cell>
        </row>
        <row r="4432">
          <cell r="C4432" t="str">
            <v>Montgomery</v>
          </cell>
          <cell r="D4432">
            <v>2016</v>
          </cell>
          <cell r="E4432">
            <v>0</v>
          </cell>
          <cell r="F4432">
            <v>0</v>
          </cell>
          <cell r="G4432" t="str">
            <v>N/A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  <cell r="M4432">
            <v>0</v>
          </cell>
          <cell r="N4432" t="str">
            <v>N/A</v>
          </cell>
          <cell r="O4432" t="str">
            <v/>
          </cell>
          <cell r="P4432"/>
          <cell r="Q4432">
            <v>0</v>
          </cell>
        </row>
        <row r="4433">
          <cell r="C4433" t="str">
            <v>Mount Washington</v>
          </cell>
          <cell r="D4433">
            <v>2016</v>
          </cell>
          <cell r="E4433">
            <v>0</v>
          </cell>
          <cell r="F4433">
            <v>0</v>
          </cell>
          <cell r="G4433" t="str">
            <v>N/A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  <cell r="M4433">
            <v>0</v>
          </cell>
          <cell r="N4433" t="str">
            <v>N/A</v>
          </cell>
          <cell r="O4433" t="str">
            <v/>
          </cell>
          <cell r="P4433"/>
          <cell r="Q4433">
            <v>0</v>
          </cell>
        </row>
        <row r="4434">
          <cell r="C4434" t="str">
            <v>Nahant</v>
          </cell>
          <cell r="D4434">
            <v>2016</v>
          </cell>
          <cell r="E4434">
            <v>3</v>
          </cell>
          <cell r="F4434">
            <v>3</v>
          </cell>
          <cell r="G4434" t="str">
            <v>Yes</v>
          </cell>
          <cell r="H4434">
            <v>206471.42</v>
          </cell>
          <cell r="I4434">
            <v>9365.89</v>
          </cell>
          <cell r="J4434">
            <v>247.54</v>
          </cell>
          <cell r="K4434">
            <v>196857.99000000002</v>
          </cell>
          <cell r="M4434">
            <v>196857.99000000002</v>
          </cell>
          <cell r="N4434" t="str">
            <v>FORM SUBMIT</v>
          </cell>
          <cell r="O4434">
            <v>42604</v>
          </cell>
          <cell r="P4434"/>
          <cell r="Q4434">
            <v>197105.53000000003</v>
          </cell>
        </row>
        <row r="4435">
          <cell r="C4435" t="str">
            <v>Nantucket</v>
          </cell>
          <cell r="D4435">
            <v>2016</v>
          </cell>
          <cell r="E4435">
            <v>0.03</v>
          </cell>
          <cell r="F4435">
            <v>3</v>
          </cell>
          <cell r="G4435" t="str">
            <v>No</v>
          </cell>
          <cell r="H4435">
            <v>1944488.23</v>
          </cell>
          <cell r="I4435">
            <v>18553.79</v>
          </cell>
          <cell r="J4435">
            <v>504.4</v>
          </cell>
          <cell r="K4435">
            <v>1925430.04</v>
          </cell>
          <cell r="M4435">
            <v>1925430.04</v>
          </cell>
          <cell r="N4435" t="str">
            <v>FORM SUBMIT</v>
          </cell>
          <cell r="O4435">
            <v>42659</v>
          </cell>
          <cell r="P4435"/>
          <cell r="Q4435">
            <v>1925934.44</v>
          </cell>
        </row>
        <row r="4436">
          <cell r="C4436" t="str">
            <v>Natick</v>
          </cell>
          <cell r="D4436">
            <v>2016</v>
          </cell>
          <cell r="E4436">
            <v>0</v>
          </cell>
          <cell r="F4436">
            <v>0</v>
          </cell>
          <cell r="G4436" t="str">
            <v>N/A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  <cell r="M4436">
            <v>0</v>
          </cell>
          <cell r="N4436" t="str">
            <v>N/A</v>
          </cell>
          <cell r="O4436" t="str">
            <v/>
          </cell>
          <cell r="P4436"/>
          <cell r="Q4436">
            <v>0</v>
          </cell>
        </row>
        <row r="4437">
          <cell r="C4437" t="str">
            <v>Needham</v>
          </cell>
          <cell r="D4437">
            <v>2016</v>
          </cell>
          <cell r="E4437">
            <v>2</v>
          </cell>
          <cell r="F4437">
            <v>2</v>
          </cell>
          <cell r="G4437" t="str">
            <v>Yes</v>
          </cell>
          <cell r="H4437">
            <v>2046799.05</v>
          </cell>
          <cell r="I4437">
            <v>15063.63</v>
          </cell>
          <cell r="J4437">
            <v>4658.83</v>
          </cell>
          <cell r="K4437">
            <v>2027076.59</v>
          </cell>
          <cell r="M4437">
            <v>2027076.59</v>
          </cell>
          <cell r="N4437" t="str">
            <v>FORM SUBMIT</v>
          </cell>
          <cell r="O4437">
            <v>42628</v>
          </cell>
          <cell r="P4437"/>
          <cell r="Q4437">
            <v>2031735.4200000002</v>
          </cell>
        </row>
        <row r="4438">
          <cell r="C4438" t="str">
            <v>New Ashford</v>
          </cell>
          <cell r="D4438">
            <v>2016</v>
          </cell>
          <cell r="E4438">
            <v>0</v>
          </cell>
          <cell r="F4438">
            <v>0</v>
          </cell>
          <cell r="G4438" t="str">
            <v>N/A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  <cell r="M4438">
            <v>0</v>
          </cell>
          <cell r="N4438" t="str">
            <v>N/A</v>
          </cell>
          <cell r="O4438" t="str">
            <v/>
          </cell>
          <cell r="P4438"/>
          <cell r="Q4438">
            <v>0</v>
          </cell>
        </row>
        <row r="4439">
          <cell r="C4439" t="str">
            <v>New Bedford</v>
          </cell>
          <cell r="D4439">
            <v>2016</v>
          </cell>
          <cell r="E4439">
            <v>1.5</v>
          </cell>
          <cell r="F4439">
            <v>1.5</v>
          </cell>
          <cell r="G4439" t="str">
            <v>Yes</v>
          </cell>
          <cell r="H4439">
            <v>872120.44</v>
          </cell>
          <cell r="I4439">
            <v>17257.45</v>
          </cell>
          <cell r="J4439">
            <v>0</v>
          </cell>
          <cell r="K4439">
            <v>854862.99</v>
          </cell>
          <cell r="M4439">
            <v>854862.99</v>
          </cell>
          <cell r="N4439" t="str">
            <v>FORM SUBMIT</v>
          </cell>
          <cell r="O4439">
            <v>42669</v>
          </cell>
          <cell r="P4439"/>
          <cell r="Q4439">
            <v>854862.99</v>
          </cell>
        </row>
        <row r="4440">
          <cell r="C4440" t="str">
            <v>New Braintree</v>
          </cell>
          <cell r="D4440">
            <v>2016</v>
          </cell>
          <cell r="E4440">
            <v>0</v>
          </cell>
          <cell r="F4440">
            <v>0</v>
          </cell>
          <cell r="G4440" t="str">
            <v>N/A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  <cell r="M4440">
            <v>0</v>
          </cell>
          <cell r="N4440" t="str">
            <v>N/A</v>
          </cell>
          <cell r="O4440" t="str">
            <v/>
          </cell>
          <cell r="P4440"/>
          <cell r="Q4440">
            <v>0</v>
          </cell>
        </row>
        <row r="4441">
          <cell r="C4441" t="str">
            <v>New Marlborough</v>
          </cell>
          <cell r="D4441">
            <v>2016</v>
          </cell>
          <cell r="E4441">
            <v>0</v>
          </cell>
          <cell r="F4441">
            <v>0</v>
          </cell>
          <cell r="G4441" t="str">
            <v>N/A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  <cell r="M4441">
            <v>0</v>
          </cell>
          <cell r="N4441" t="str">
            <v>N/A</v>
          </cell>
          <cell r="O4441" t="str">
            <v/>
          </cell>
          <cell r="P4441"/>
          <cell r="Q4441">
            <v>0</v>
          </cell>
        </row>
        <row r="4442">
          <cell r="C4442" t="str">
            <v>New Salem</v>
          </cell>
          <cell r="D4442">
            <v>2016</v>
          </cell>
          <cell r="E4442">
            <v>0</v>
          </cell>
          <cell r="F4442">
            <v>0</v>
          </cell>
          <cell r="G4442" t="str">
            <v>N/A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  <cell r="M4442">
            <v>0</v>
          </cell>
          <cell r="N4442" t="str">
            <v>N/A</v>
          </cell>
          <cell r="O4442" t="str">
            <v/>
          </cell>
          <cell r="P4442"/>
          <cell r="Q4442">
            <v>0</v>
          </cell>
        </row>
        <row r="4443">
          <cell r="C4443" t="str">
            <v>Newbury</v>
          </cell>
          <cell r="D4443">
            <v>2016</v>
          </cell>
          <cell r="E4443">
            <v>0</v>
          </cell>
          <cell r="F4443">
            <v>0</v>
          </cell>
          <cell r="G4443" t="str">
            <v>N/A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  <cell r="M4443">
            <v>0</v>
          </cell>
          <cell r="N4443" t="str">
            <v>N/A</v>
          </cell>
          <cell r="O4443" t="str">
            <v/>
          </cell>
          <cell r="P4443"/>
          <cell r="Q4443">
            <v>0</v>
          </cell>
        </row>
        <row r="4444">
          <cell r="C4444" t="str">
            <v>Newburyport</v>
          </cell>
          <cell r="D4444">
            <v>2016</v>
          </cell>
          <cell r="E4444">
            <v>2</v>
          </cell>
          <cell r="F4444">
            <v>2</v>
          </cell>
          <cell r="G4444" t="str">
            <v>Yes</v>
          </cell>
          <cell r="H4444">
            <v>804396.31</v>
          </cell>
          <cell r="I4444">
            <v>10376.51</v>
          </cell>
          <cell r="J4444">
            <v>0</v>
          </cell>
          <cell r="K4444">
            <v>794019.8</v>
          </cell>
          <cell r="M4444">
            <v>794019.8</v>
          </cell>
          <cell r="N4444" t="str">
            <v>FORM SUBMIT</v>
          </cell>
          <cell r="O4444">
            <v>42600</v>
          </cell>
          <cell r="P4444"/>
          <cell r="Q4444">
            <v>794019.8</v>
          </cell>
        </row>
        <row r="4445">
          <cell r="C4445" t="str">
            <v>Newton</v>
          </cell>
          <cell r="D4445">
            <v>2016</v>
          </cell>
          <cell r="E4445">
            <v>1</v>
          </cell>
          <cell r="F4445">
            <v>1</v>
          </cell>
          <cell r="G4445" t="str">
            <v>Yes</v>
          </cell>
          <cell r="H4445">
            <v>2966473.98</v>
          </cell>
          <cell r="I4445">
            <v>3347.47</v>
          </cell>
          <cell r="J4445">
            <v>7165.39</v>
          </cell>
          <cell r="K4445">
            <v>2955961.1199999996</v>
          </cell>
          <cell r="M4445">
            <v>2955961.1199999996</v>
          </cell>
          <cell r="N4445" t="str">
            <v>FORM SUBMIT</v>
          </cell>
          <cell r="O4445">
            <v>42564</v>
          </cell>
          <cell r="P4445"/>
          <cell r="Q4445">
            <v>2963126.51</v>
          </cell>
        </row>
        <row r="4446">
          <cell r="C4446" t="str">
            <v>Norfolk</v>
          </cell>
          <cell r="D4446">
            <v>2016</v>
          </cell>
          <cell r="E4446">
            <v>1</v>
          </cell>
          <cell r="F4446">
            <v>1</v>
          </cell>
          <cell r="G4446" t="str">
            <v>Yes</v>
          </cell>
          <cell r="H4446">
            <v>218604.95</v>
          </cell>
          <cell r="I4446">
            <v>2900.25</v>
          </cell>
          <cell r="J4446">
            <v>84.45</v>
          </cell>
          <cell r="K4446">
            <v>215620.25</v>
          </cell>
          <cell r="M4446">
            <v>215620.25</v>
          </cell>
          <cell r="N4446" t="str">
            <v>FORM SUBMIT</v>
          </cell>
          <cell r="O4446">
            <v>42597</v>
          </cell>
          <cell r="P4446"/>
          <cell r="Q4446">
            <v>215704.7</v>
          </cell>
        </row>
        <row r="4447">
          <cell r="C4447" t="str">
            <v>North Adams</v>
          </cell>
          <cell r="D4447">
            <v>2016</v>
          </cell>
          <cell r="E4447">
            <v>0</v>
          </cell>
          <cell r="F4447">
            <v>0</v>
          </cell>
          <cell r="G4447" t="str">
            <v>N/A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  <cell r="M4447">
            <v>0</v>
          </cell>
          <cell r="N4447" t="str">
            <v>N/A</v>
          </cell>
          <cell r="O4447" t="str">
            <v/>
          </cell>
          <cell r="P4447"/>
          <cell r="Q4447">
            <v>0</v>
          </cell>
        </row>
        <row r="4448">
          <cell r="C4448" t="str">
            <v>North Andover</v>
          </cell>
          <cell r="D4448">
            <v>2016</v>
          </cell>
          <cell r="E4448">
            <v>3</v>
          </cell>
          <cell r="F4448">
            <v>3</v>
          </cell>
          <cell r="G4448" t="str">
            <v>Yes</v>
          </cell>
          <cell r="H4448">
            <v>1547508.38</v>
          </cell>
          <cell r="I4448">
            <v>6903.77</v>
          </cell>
          <cell r="J4448">
            <v>0</v>
          </cell>
          <cell r="K4448">
            <v>1540604.6099999999</v>
          </cell>
          <cell r="M4448">
            <v>1540604.6099999999</v>
          </cell>
          <cell r="N4448" t="str">
            <v>FORM SUBMIT</v>
          </cell>
          <cell r="O4448">
            <v>42626</v>
          </cell>
          <cell r="P4448"/>
          <cell r="Q4448">
            <v>1540604.6099999999</v>
          </cell>
        </row>
        <row r="4449">
          <cell r="C4449" t="str">
            <v>North Attleborough</v>
          </cell>
          <cell r="D4449">
            <v>2016</v>
          </cell>
          <cell r="E4449">
            <v>0</v>
          </cell>
          <cell r="F4449">
            <v>0</v>
          </cell>
          <cell r="G4449" t="str">
            <v>N/A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  <cell r="M4449">
            <v>0</v>
          </cell>
          <cell r="N4449" t="str">
            <v>N/A</v>
          </cell>
          <cell r="O4449" t="str">
            <v/>
          </cell>
          <cell r="P4449"/>
          <cell r="Q4449">
            <v>0</v>
          </cell>
        </row>
        <row r="4450">
          <cell r="C4450" t="str">
            <v>North Brookfield</v>
          </cell>
          <cell r="D4450">
            <v>2016</v>
          </cell>
          <cell r="E4450">
            <v>0</v>
          </cell>
          <cell r="F4450">
            <v>0</v>
          </cell>
          <cell r="G4450" t="str">
            <v>N/A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  <cell r="M4450">
            <v>0</v>
          </cell>
          <cell r="N4450" t="str">
            <v>N/A</v>
          </cell>
          <cell r="O4450" t="str">
            <v/>
          </cell>
          <cell r="P4450"/>
          <cell r="Q4450">
            <v>0</v>
          </cell>
        </row>
        <row r="4451">
          <cell r="C4451" t="str">
            <v>North Reading</v>
          </cell>
          <cell r="D4451">
            <v>2016</v>
          </cell>
          <cell r="E4451">
            <v>0</v>
          </cell>
          <cell r="F4451">
            <v>0</v>
          </cell>
          <cell r="G4451" t="str">
            <v>N/A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  <cell r="M4451">
            <v>0</v>
          </cell>
          <cell r="N4451" t="str">
            <v>N/A</v>
          </cell>
          <cell r="O4451" t="str">
            <v/>
          </cell>
          <cell r="P4451"/>
          <cell r="Q4451">
            <v>0</v>
          </cell>
        </row>
        <row r="4452">
          <cell r="C4452" t="str">
            <v>Northampton</v>
          </cell>
          <cell r="D4452">
            <v>2016</v>
          </cell>
          <cell r="E4452">
            <v>3</v>
          </cell>
          <cell r="F4452">
            <v>3</v>
          </cell>
          <cell r="G4452" t="str">
            <v>Yes</v>
          </cell>
          <cell r="H4452">
            <v>1126866.6599999999</v>
          </cell>
          <cell r="I4452">
            <v>21415.07</v>
          </cell>
          <cell r="J4452">
            <v>0</v>
          </cell>
          <cell r="K4452">
            <v>1105451.5899999999</v>
          </cell>
          <cell r="M4452">
            <v>1105451.5899999999</v>
          </cell>
          <cell r="N4452" t="str">
            <v>FORM SUBMIT</v>
          </cell>
          <cell r="O4452">
            <v>42608</v>
          </cell>
          <cell r="P4452"/>
          <cell r="Q4452">
            <v>1105451.5899999999</v>
          </cell>
        </row>
        <row r="4453">
          <cell r="C4453" t="str">
            <v>Northborough</v>
          </cell>
          <cell r="D4453">
            <v>2016</v>
          </cell>
          <cell r="E4453">
            <v>1.5</v>
          </cell>
          <cell r="F4453">
            <v>1.5</v>
          </cell>
          <cell r="G4453" t="str">
            <v>Yes</v>
          </cell>
          <cell r="H4453">
            <v>519081.43</v>
          </cell>
          <cell r="I4453">
            <v>5650.84</v>
          </cell>
          <cell r="J4453">
            <v>187.56</v>
          </cell>
          <cell r="K4453">
            <v>513243.02999999997</v>
          </cell>
          <cell r="M4453">
            <v>513243.02999999997</v>
          </cell>
          <cell r="N4453" t="str">
            <v>FORM SUBMIT</v>
          </cell>
          <cell r="O4453">
            <v>42625</v>
          </cell>
          <cell r="P4453"/>
          <cell r="Q4453">
            <v>513430.58999999997</v>
          </cell>
        </row>
        <row r="4454">
          <cell r="C4454" t="str">
            <v>Northbridge</v>
          </cell>
          <cell r="D4454">
            <v>2016</v>
          </cell>
          <cell r="E4454">
            <v>0</v>
          </cell>
          <cell r="F4454">
            <v>0</v>
          </cell>
          <cell r="G4454" t="str">
            <v>N/A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  <cell r="M4454">
            <v>0</v>
          </cell>
          <cell r="N4454" t="str">
            <v>N/A</v>
          </cell>
          <cell r="O4454" t="str">
            <v/>
          </cell>
          <cell r="P4454"/>
          <cell r="Q4454">
            <v>0</v>
          </cell>
        </row>
        <row r="4455">
          <cell r="C4455" t="str">
            <v>Northfield</v>
          </cell>
          <cell r="D4455">
            <v>2016</v>
          </cell>
          <cell r="E4455">
            <v>0.5</v>
          </cell>
          <cell r="F4455">
            <v>0.5</v>
          </cell>
          <cell r="G4455" t="str">
            <v>Yes</v>
          </cell>
          <cell r="H4455">
            <v>22726.38</v>
          </cell>
          <cell r="I4455">
            <v>461.96</v>
          </cell>
          <cell r="J4455">
            <v>0</v>
          </cell>
          <cell r="K4455">
            <v>22264.420000000002</v>
          </cell>
          <cell r="M4455">
            <v>22264.420000000002</v>
          </cell>
          <cell r="N4455" t="str">
            <v>FORM SUBMIT</v>
          </cell>
          <cell r="O4455">
            <v>42627</v>
          </cell>
          <cell r="P4455"/>
          <cell r="Q4455">
            <v>22264.420000000002</v>
          </cell>
        </row>
        <row r="4456">
          <cell r="C4456" t="str">
            <v>Norton</v>
          </cell>
          <cell r="D4456">
            <v>2016</v>
          </cell>
          <cell r="E4456">
            <v>0</v>
          </cell>
          <cell r="F4456">
            <v>0</v>
          </cell>
          <cell r="G4456" t="str">
            <v>N/A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  <cell r="M4456">
            <v>0</v>
          </cell>
          <cell r="N4456" t="str">
            <v>N/A</v>
          </cell>
          <cell r="O4456" t="str">
            <v/>
          </cell>
          <cell r="P4456"/>
          <cell r="Q4456">
            <v>0</v>
          </cell>
        </row>
        <row r="4457">
          <cell r="C4457" t="str">
            <v>Norwell</v>
          </cell>
          <cell r="D4457">
            <v>2016</v>
          </cell>
          <cell r="E4457">
            <v>3</v>
          </cell>
          <cell r="F4457">
            <v>3</v>
          </cell>
          <cell r="G4457" t="str">
            <v>Yes</v>
          </cell>
          <cell r="H4457">
            <v>997629.49</v>
          </cell>
          <cell r="I4457">
            <v>3650.05</v>
          </cell>
          <cell r="J4457">
            <v>34.01</v>
          </cell>
          <cell r="K4457">
            <v>993945.42999999993</v>
          </cell>
          <cell r="M4457">
            <v>993945.42999999993</v>
          </cell>
          <cell r="N4457" t="str">
            <v>FORM SUBMIT</v>
          </cell>
          <cell r="O4457">
            <v>42585</v>
          </cell>
          <cell r="P4457"/>
          <cell r="Q4457">
            <v>993979.44</v>
          </cell>
        </row>
        <row r="4458">
          <cell r="C4458" t="str">
            <v>Norwood</v>
          </cell>
          <cell r="D4458">
            <v>2016</v>
          </cell>
          <cell r="E4458">
            <v>0</v>
          </cell>
          <cell r="F4458">
            <v>0</v>
          </cell>
          <cell r="G4458" t="str">
            <v>N/A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  <cell r="M4458">
            <v>0</v>
          </cell>
          <cell r="N4458" t="str">
            <v>N/A</v>
          </cell>
          <cell r="O4458" t="str">
            <v/>
          </cell>
          <cell r="P4458"/>
          <cell r="Q4458">
            <v>0</v>
          </cell>
        </row>
        <row r="4459">
          <cell r="C4459" t="str">
            <v>Oak Bluffs</v>
          </cell>
          <cell r="D4459">
            <v>2016</v>
          </cell>
          <cell r="E4459">
            <v>3</v>
          </cell>
          <cell r="F4459">
            <v>3</v>
          </cell>
          <cell r="G4459" t="str">
            <v>Yes</v>
          </cell>
          <cell r="H4459">
            <v>523340.52</v>
          </cell>
          <cell r="I4459">
            <v>3977</v>
          </cell>
          <cell r="J4459">
            <v>12</v>
          </cell>
          <cell r="K4459">
            <v>519351.52</v>
          </cell>
          <cell r="M4459">
            <v>519351.52</v>
          </cell>
          <cell r="N4459" t="str">
            <v>FORM SUBMIT</v>
          </cell>
          <cell r="O4459">
            <v>42636</v>
          </cell>
          <cell r="P4459"/>
          <cell r="Q4459">
            <v>519363.52</v>
          </cell>
        </row>
        <row r="4460">
          <cell r="C4460" t="str">
            <v>Oakham</v>
          </cell>
          <cell r="D4460">
            <v>2016</v>
          </cell>
          <cell r="E4460">
            <v>0</v>
          </cell>
          <cell r="F4460">
            <v>0</v>
          </cell>
          <cell r="G4460" t="str">
            <v>N/A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  <cell r="M4460">
            <v>0</v>
          </cell>
          <cell r="N4460" t="str">
            <v>N/A</v>
          </cell>
          <cell r="O4460" t="str">
            <v/>
          </cell>
          <cell r="P4460"/>
          <cell r="Q4460">
            <v>0</v>
          </cell>
        </row>
        <row r="4461">
          <cell r="C4461" t="str">
            <v>Orange</v>
          </cell>
          <cell r="D4461">
            <v>2016</v>
          </cell>
          <cell r="E4461">
            <v>0</v>
          </cell>
          <cell r="F4461">
            <v>0</v>
          </cell>
          <cell r="G4461" t="str">
            <v>N/A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  <cell r="M4461">
            <v>0</v>
          </cell>
          <cell r="N4461" t="str">
            <v>N/A</v>
          </cell>
          <cell r="O4461" t="str">
            <v/>
          </cell>
          <cell r="P4461"/>
          <cell r="Q4461">
            <v>0</v>
          </cell>
        </row>
        <row r="4462">
          <cell r="C4462" t="str">
            <v>Orleans</v>
          </cell>
          <cell r="D4462">
            <v>2016</v>
          </cell>
          <cell r="E4462">
            <v>3</v>
          </cell>
          <cell r="F4462">
            <v>3</v>
          </cell>
          <cell r="G4462" t="str">
            <v>Yes</v>
          </cell>
          <cell r="H4462">
            <v>713565.73</v>
          </cell>
          <cell r="I4462">
            <v>2167.14</v>
          </cell>
          <cell r="J4462">
            <v>0</v>
          </cell>
          <cell r="K4462">
            <v>711398.59</v>
          </cell>
          <cell r="M4462">
            <v>711398.59</v>
          </cell>
          <cell r="N4462" t="str">
            <v>FORM SUBMIT</v>
          </cell>
          <cell r="O4462">
            <v>42584</v>
          </cell>
          <cell r="P4462"/>
          <cell r="Q4462">
            <v>711398.59</v>
          </cell>
        </row>
        <row r="4463">
          <cell r="C4463" t="str">
            <v>Otis</v>
          </cell>
          <cell r="D4463">
            <v>2016</v>
          </cell>
          <cell r="E4463">
            <v>0</v>
          </cell>
          <cell r="F4463">
            <v>0</v>
          </cell>
          <cell r="G4463" t="str">
            <v>N/A</v>
          </cell>
          <cell r="H4463">
            <v>0</v>
          </cell>
          <cell r="I4463">
            <v>0</v>
          </cell>
          <cell r="J4463">
            <v>0</v>
          </cell>
          <cell r="K4463">
            <v>0</v>
          </cell>
          <cell r="M4463">
            <v>0</v>
          </cell>
          <cell r="N4463" t="str">
            <v>N/A</v>
          </cell>
          <cell r="O4463" t="str">
            <v/>
          </cell>
          <cell r="P4463"/>
          <cell r="Q4463">
            <v>0</v>
          </cell>
        </row>
        <row r="4464">
          <cell r="C4464" t="str">
            <v>Oxford</v>
          </cell>
          <cell r="D4464">
            <v>2016</v>
          </cell>
          <cell r="E4464">
            <v>0</v>
          </cell>
          <cell r="F4464">
            <v>0</v>
          </cell>
          <cell r="G4464" t="str">
            <v>N/A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  <cell r="M4464">
            <v>0</v>
          </cell>
          <cell r="N4464" t="str">
            <v>N/A</v>
          </cell>
          <cell r="O4464" t="str">
            <v/>
          </cell>
          <cell r="P4464"/>
          <cell r="Q4464">
            <v>0</v>
          </cell>
        </row>
        <row r="4465">
          <cell r="C4465" t="str">
            <v>Palmer</v>
          </cell>
          <cell r="D4465">
            <v>2016</v>
          </cell>
          <cell r="E4465">
            <v>0</v>
          </cell>
          <cell r="F4465">
            <v>0</v>
          </cell>
          <cell r="G4465" t="str">
            <v>N/A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  <cell r="M4465">
            <v>0</v>
          </cell>
          <cell r="N4465" t="str">
            <v>N/A</v>
          </cell>
          <cell r="O4465" t="str">
            <v/>
          </cell>
          <cell r="P4465"/>
          <cell r="Q4465">
            <v>0</v>
          </cell>
        </row>
        <row r="4466">
          <cell r="C4466" t="str">
            <v>Paxton</v>
          </cell>
          <cell r="D4466">
            <v>2016</v>
          </cell>
          <cell r="E4466">
            <v>0</v>
          </cell>
          <cell r="F4466">
            <v>0</v>
          </cell>
          <cell r="G4466" t="str">
            <v>N/A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  <cell r="M4466">
            <v>0</v>
          </cell>
          <cell r="N4466" t="str">
            <v>N/A</v>
          </cell>
          <cell r="O4466" t="str">
            <v/>
          </cell>
          <cell r="P4466"/>
          <cell r="Q4466">
            <v>0</v>
          </cell>
        </row>
        <row r="4467">
          <cell r="C4467" t="str">
            <v>Peabody</v>
          </cell>
          <cell r="D4467">
            <v>2016</v>
          </cell>
          <cell r="E4467">
            <v>0.01</v>
          </cell>
          <cell r="F4467">
            <v>1</v>
          </cell>
          <cell r="G4467" t="str">
            <v>No</v>
          </cell>
          <cell r="H4467">
            <v>786097.78</v>
          </cell>
          <cell r="I4467">
            <v>5104.71</v>
          </cell>
          <cell r="J4467">
            <v>1131.82</v>
          </cell>
          <cell r="K4467">
            <v>779861.25000000012</v>
          </cell>
          <cell r="M4467">
            <v>779861.25000000012</v>
          </cell>
          <cell r="N4467" t="str">
            <v>FORM SUBMIT</v>
          </cell>
          <cell r="O4467">
            <v>42625</v>
          </cell>
          <cell r="P4467"/>
          <cell r="Q4467">
            <v>780993.07000000007</v>
          </cell>
        </row>
        <row r="4468">
          <cell r="C4468" t="str">
            <v>Pelham</v>
          </cell>
          <cell r="D4468">
            <v>2016</v>
          </cell>
          <cell r="E4468">
            <v>3</v>
          </cell>
          <cell r="F4468">
            <v>3</v>
          </cell>
          <cell r="G4468" t="str">
            <v>Yes</v>
          </cell>
          <cell r="H4468">
            <v>70283.759999999995</v>
          </cell>
          <cell r="I4468">
            <v>945.34</v>
          </cell>
          <cell r="J4468">
            <v>0</v>
          </cell>
          <cell r="K4468">
            <v>69338.42</v>
          </cell>
          <cell r="M4468">
            <v>69338.42</v>
          </cell>
          <cell r="N4468" t="str">
            <v>FORM SUBMIT</v>
          </cell>
          <cell r="O4468">
            <v>42609</v>
          </cell>
          <cell r="P4468"/>
          <cell r="Q4468">
            <v>69338.42</v>
          </cell>
        </row>
        <row r="4469">
          <cell r="C4469" t="str">
            <v>Pembroke</v>
          </cell>
          <cell r="D4469">
            <v>2016</v>
          </cell>
          <cell r="E4469">
            <v>1</v>
          </cell>
          <cell r="F4469">
            <v>1</v>
          </cell>
          <cell r="G4469" t="str">
            <v>Yes</v>
          </cell>
          <cell r="H4469">
            <v>274417</v>
          </cell>
          <cell r="I4469">
            <v>6976.17</v>
          </cell>
          <cell r="J4469">
            <v>0</v>
          </cell>
          <cell r="K4469">
            <v>267440.83</v>
          </cell>
          <cell r="M4469">
            <v>267440.83</v>
          </cell>
          <cell r="N4469" t="str">
            <v>FORM SUBMIT</v>
          </cell>
          <cell r="O4469">
            <v>42629</v>
          </cell>
          <cell r="P4469"/>
          <cell r="Q4469">
            <v>267440.83</v>
          </cell>
        </row>
        <row r="4470">
          <cell r="C4470" t="str">
            <v>Pepperell</v>
          </cell>
          <cell r="D4470">
            <v>2016</v>
          </cell>
          <cell r="E4470">
            <v>0</v>
          </cell>
          <cell r="F4470">
            <v>0</v>
          </cell>
          <cell r="G4470" t="str">
            <v>N/A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  <cell r="M4470">
            <v>0</v>
          </cell>
          <cell r="N4470" t="str">
            <v>N/A</v>
          </cell>
          <cell r="O4470" t="str">
            <v/>
          </cell>
          <cell r="P4470"/>
          <cell r="Q4470">
            <v>0</v>
          </cell>
        </row>
        <row r="4471">
          <cell r="C4471" t="str">
            <v>Peru</v>
          </cell>
          <cell r="D4471">
            <v>2016</v>
          </cell>
          <cell r="E4471">
            <v>0</v>
          </cell>
          <cell r="F4471">
            <v>0</v>
          </cell>
          <cell r="G4471" t="str">
            <v>N/A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  <cell r="M4471">
            <v>0</v>
          </cell>
          <cell r="N4471" t="str">
            <v>N/A</v>
          </cell>
          <cell r="O4471" t="str">
            <v/>
          </cell>
          <cell r="P4471"/>
          <cell r="Q4471">
            <v>0</v>
          </cell>
        </row>
        <row r="4472">
          <cell r="C4472" t="str">
            <v>Petersham</v>
          </cell>
          <cell r="D4472">
            <v>2016</v>
          </cell>
          <cell r="E4472">
            <v>0</v>
          </cell>
          <cell r="F4472">
            <v>0</v>
          </cell>
          <cell r="G4472" t="str">
            <v>N/A</v>
          </cell>
          <cell r="H4472">
            <v>0</v>
          </cell>
          <cell r="I4472">
            <v>0</v>
          </cell>
          <cell r="J4472">
            <v>0</v>
          </cell>
          <cell r="K4472">
            <v>0</v>
          </cell>
          <cell r="M4472">
            <v>0</v>
          </cell>
          <cell r="N4472" t="str">
            <v>N/A</v>
          </cell>
          <cell r="O4472" t="str">
            <v/>
          </cell>
          <cell r="P4472"/>
          <cell r="Q4472">
            <v>0</v>
          </cell>
        </row>
        <row r="4473">
          <cell r="C4473" t="str">
            <v>Phillipston</v>
          </cell>
          <cell r="D4473">
            <v>2016</v>
          </cell>
          <cell r="E4473">
            <v>3</v>
          </cell>
          <cell r="F4473">
            <v>3</v>
          </cell>
          <cell r="G4473" t="str">
            <v>Yes</v>
          </cell>
          <cell r="H4473">
            <v>44280.62</v>
          </cell>
          <cell r="I4473">
            <v>583.15</v>
          </cell>
          <cell r="J4473">
            <v>0</v>
          </cell>
          <cell r="K4473">
            <v>43697.47</v>
          </cell>
          <cell r="M4473">
            <v>43697.47</v>
          </cell>
          <cell r="N4473" t="str">
            <v>FORM SUBMIT</v>
          </cell>
          <cell r="O4473">
            <v>42612</v>
          </cell>
          <cell r="P4473"/>
          <cell r="Q4473">
            <v>43697.47</v>
          </cell>
        </row>
        <row r="4474">
          <cell r="C4474" t="str">
            <v>Pittsfield</v>
          </cell>
          <cell r="D4474">
            <v>2016</v>
          </cell>
          <cell r="E4474">
            <v>0</v>
          </cell>
          <cell r="F4474">
            <v>0</v>
          </cell>
          <cell r="G4474" t="str">
            <v>N/A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  <cell r="M4474">
            <v>0</v>
          </cell>
          <cell r="N4474" t="str">
            <v>N/A</v>
          </cell>
          <cell r="O4474" t="str">
            <v/>
          </cell>
          <cell r="P4474"/>
          <cell r="Q4474">
            <v>0</v>
          </cell>
        </row>
        <row r="4475">
          <cell r="C4475" t="str">
            <v>Plainfield</v>
          </cell>
          <cell r="D4475">
            <v>2016</v>
          </cell>
          <cell r="E4475">
            <v>0</v>
          </cell>
          <cell r="F4475">
            <v>0</v>
          </cell>
          <cell r="G4475" t="str">
            <v>Yes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  <cell r="M4475">
            <v>0</v>
          </cell>
          <cell r="N4475" t="str">
            <v>FORM ENTERED</v>
          </cell>
          <cell r="O4475">
            <v>42324</v>
          </cell>
          <cell r="P4475"/>
          <cell r="Q4475">
            <v>0</v>
          </cell>
        </row>
        <row r="4476">
          <cell r="C4476" t="str">
            <v>Plainville</v>
          </cell>
          <cell r="D4476">
            <v>2016</v>
          </cell>
          <cell r="E4476">
            <v>0</v>
          </cell>
          <cell r="F4476">
            <v>0</v>
          </cell>
          <cell r="G4476" t="str">
            <v>N/A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  <cell r="M4476">
            <v>0</v>
          </cell>
          <cell r="N4476" t="str">
            <v>N/A</v>
          </cell>
          <cell r="O4476" t="str">
            <v/>
          </cell>
          <cell r="P4476"/>
          <cell r="Q4476">
            <v>0</v>
          </cell>
        </row>
        <row r="4477">
          <cell r="C4477" t="str">
            <v>Plymouth</v>
          </cell>
          <cell r="D4477">
            <v>2016</v>
          </cell>
          <cell r="E4477">
            <v>1.5</v>
          </cell>
          <cell r="F4477">
            <v>1.5</v>
          </cell>
          <cell r="G4477" t="str">
            <v>Yes</v>
          </cell>
          <cell r="H4477">
            <v>2150739.64</v>
          </cell>
          <cell r="I4477">
            <v>8736.61</v>
          </cell>
          <cell r="J4477">
            <v>351.85</v>
          </cell>
          <cell r="K4477">
            <v>2141651.1800000002</v>
          </cell>
          <cell r="M4477">
            <v>2141651.1800000002</v>
          </cell>
          <cell r="N4477" t="str">
            <v>FORM SUBMIT</v>
          </cell>
          <cell r="O4477">
            <v>42628</v>
          </cell>
          <cell r="P4477"/>
          <cell r="Q4477">
            <v>2142003.0300000003</v>
          </cell>
        </row>
        <row r="4478">
          <cell r="C4478" t="str">
            <v>Plympton</v>
          </cell>
          <cell r="D4478">
            <v>2016</v>
          </cell>
          <cell r="E4478">
            <v>1.5</v>
          </cell>
          <cell r="F4478">
            <v>1.5</v>
          </cell>
          <cell r="G4478" t="str">
            <v>Yes</v>
          </cell>
          <cell r="H4478">
            <v>87192</v>
          </cell>
          <cell r="I4478">
            <v>523.47</v>
          </cell>
          <cell r="J4478">
            <v>0</v>
          </cell>
          <cell r="K4478">
            <v>86668.53</v>
          </cell>
          <cell r="M4478">
            <v>86668.53</v>
          </cell>
          <cell r="N4478" t="str">
            <v>FORM SUBMIT</v>
          </cell>
          <cell r="O4478">
            <v>42668</v>
          </cell>
          <cell r="P4478"/>
          <cell r="Q4478">
            <v>86668.53</v>
          </cell>
        </row>
        <row r="4479">
          <cell r="C4479" t="str">
            <v>Princeton</v>
          </cell>
          <cell r="D4479">
            <v>2016</v>
          </cell>
          <cell r="E4479">
            <v>0</v>
          </cell>
          <cell r="F4479">
            <v>0</v>
          </cell>
          <cell r="G4479" t="str">
            <v>N/A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  <cell r="M4479">
            <v>0</v>
          </cell>
          <cell r="N4479" t="str">
            <v>N/A</v>
          </cell>
          <cell r="O4479" t="str">
            <v/>
          </cell>
          <cell r="P4479"/>
          <cell r="Q4479">
            <v>0</v>
          </cell>
        </row>
        <row r="4480">
          <cell r="C4480" t="str">
            <v>Provincetown</v>
          </cell>
          <cell r="D4480">
            <v>2016</v>
          </cell>
          <cell r="E4480">
            <v>3</v>
          </cell>
          <cell r="F4480">
            <v>3</v>
          </cell>
          <cell r="G4480" t="str">
            <v>Yes</v>
          </cell>
          <cell r="H4480">
            <v>488100.35</v>
          </cell>
          <cell r="I4480">
            <v>5433.38</v>
          </cell>
          <cell r="J4480">
            <v>574.72</v>
          </cell>
          <cell r="K4480">
            <v>482092.25</v>
          </cell>
          <cell r="M4480">
            <v>482092.25</v>
          </cell>
          <cell r="N4480" t="str">
            <v>FORM SUBMIT</v>
          </cell>
          <cell r="O4480">
            <v>42620</v>
          </cell>
          <cell r="P4480"/>
          <cell r="Q4480">
            <v>482666.97</v>
          </cell>
        </row>
        <row r="4481">
          <cell r="C4481" t="str">
            <v>Quincy</v>
          </cell>
          <cell r="D4481">
            <v>2016</v>
          </cell>
          <cell r="E4481">
            <v>1</v>
          </cell>
          <cell r="F4481">
            <v>1</v>
          </cell>
          <cell r="G4481" t="str">
            <v>Yes</v>
          </cell>
          <cell r="H4481">
            <v>1580272.3</v>
          </cell>
          <cell r="I4481">
            <v>14577.52</v>
          </cell>
          <cell r="J4481">
            <v>17218.97</v>
          </cell>
          <cell r="K4481">
            <v>1548475.81</v>
          </cell>
          <cell r="M4481">
            <v>1548475.81</v>
          </cell>
          <cell r="N4481" t="str">
            <v>FORM SUBMIT</v>
          </cell>
          <cell r="O4481">
            <v>42626</v>
          </cell>
          <cell r="P4481"/>
          <cell r="Q4481">
            <v>1565694.78</v>
          </cell>
        </row>
        <row r="4482">
          <cell r="C4482" t="str">
            <v>Randolph</v>
          </cell>
          <cell r="D4482">
            <v>2016</v>
          </cell>
          <cell r="E4482">
            <v>2</v>
          </cell>
          <cell r="F4482">
            <v>2</v>
          </cell>
          <cell r="G4482" t="str">
            <v>Yes</v>
          </cell>
          <cell r="H4482">
            <v>750871.96</v>
          </cell>
          <cell r="I4482">
            <v>7361.47</v>
          </cell>
          <cell r="J4482">
            <v>1064.55</v>
          </cell>
          <cell r="K4482">
            <v>742445.94</v>
          </cell>
          <cell r="M4482">
            <v>742445.94</v>
          </cell>
          <cell r="N4482" t="str">
            <v>FORM SUBMIT</v>
          </cell>
          <cell r="O4482">
            <v>42661</v>
          </cell>
          <cell r="P4482"/>
          <cell r="Q4482">
            <v>743510.49</v>
          </cell>
        </row>
        <row r="4483">
          <cell r="C4483" t="str">
            <v>Raynham</v>
          </cell>
          <cell r="D4483">
            <v>2016</v>
          </cell>
          <cell r="E4483">
            <v>0</v>
          </cell>
          <cell r="F4483">
            <v>0</v>
          </cell>
          <cell r="G4483" t="str">
            <v>N/A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  <cell r="M4483">
            <v>0</v>
          </cell>
          <cell r="N4483" t="str">
            <v>N/A</v>
          </cell>
          <cell r="O4483" t="str">
            <v/>
          </cell>
          <cell r="P4483"/>
          <cell r="Q4483">
            <v>0</v>
          </cell>
        </row>
        <row r="4484">
          <cell r="C4484" t="str">
            <v>Reading</v>
          </cell>
          <cell r="D4484">
            <v>2016</v>
          </cell>
          <cell r="E4484">
            <v>0</v>
          </cell>
          <cell r="F4484">
            <v>0</v>
          </cell>
          <cell r="G4484" t="str">
            <v>N/A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  <cell r="M4484">
            <v>0</v>
          </cell>
          <cell r="N4484" t="str">
            <v>N/A</v>
          </cell>
          <cell r="O4484" t="str">
            <v/>
          </cell>
          <cell r="P4484"/>
          <cell r="Q4484">
            <v>0</v>
          </cell>
        </row>
        <row r="4485">
          <cell r="C4485" t="str">
            <v>Rehoboth</v>
          </cell>
          <cell r="D4485">
            <v>2016</v>
          </cell>
          <cell r="E4485">
            <v>1</v>
          </cell>
          <cell r="F4485">
            <v>1</v>
          </cell>
          <cell r="G4485" t="str">
            <v>Yes</v>
          </cell>
          <cell r="H4485">
            <v>196318.96</v>
          </cell>
          <cell r="I4485">
            <v>3593.26</v>
          </cell>
          <cell r="J4485">
            <v>0</v>
          </cell>
          <cell r="K4485">
            <v>192725.69999999998</v>
          </cell>
          <cell r="M4485">
            <v>192725.69999999998</v>
          </cell>
          <cell r="N4485" t="str">
            <v>FORM SUBMIT</v>
          </cell>
          <cell r="O4485">
            <v>42626</v>
          </cell>
          <cell r="P4485"/>
          <cell r="Q4485">
            <v>192725.69999999998</v>
          </cell>
        </row>
        <row r="4486">
          <cell r="C4486" t="str">
            <v>Revere</v>
          </cell>
          <cell r="D4486">
            <v>2016</v>
          </cell>
          <cell r="E4486">
            <v>0</v>
          </cell>
          <cell r="F4486">
            <v>0</v>
          </cell>
          <cell r="G4486" t="str">
            <v>N/A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  <cell r="M4486">
            <v>0</v>
          </cell>
          <cell r="N4486" t="str">
            <v>N/A</v>
          </cell>
          <cell r="O4486" t="str">
            <v/>
          </cell>
          <cell r="P4486"/>
          <cell r="Q4486">
            <v>0</v>
          </cell>
        </row>
        <row r="4487">
          <cell r="C4487" t="str">
            <v>Richmond</v>
          </cell>
          <cell r="D4487">
            <v>2016</v>
          </cell>
          <cell r="E4487">
            <v>0</v>
          </cell>
          <cell r="F4487">
            <v>0</v>
          </cell>
          <cell r="G4487" t="str">
            <v>Yes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  <cell r="M4487">
            <v>0</v>
          </cell>
          <cell r="N4487" t="str">
            <v>FORM ENTERED</v>
          </cell>
          <cell r="O4487">
            <v>42641</v>
          </cell>
          <cell r="P4487"/>
          <cell r="Q4487">
            <v>0</v>
          </cell>
        </row>
        <row r="4488">
          <cell r="C4488" t="str">
            <v>Rochester</v>
          </cell>
          <cell r="D4488">
            <v>2016</v>
          </cell>
          <cell r="E4488">
            <v>0</v>
          </cell>
          <cell r="F4488">
            <v>0</v>
          </cell>
          <cell r="G4488" t="str">
            <v>N/A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  <cell r="M4488">
            <v>0</v>
          </cell>
          <cell r="N4488" t="str">
            <v>N/A</v>
          </cell>
          <cell r="O4488" t="str">
            <v/>
          </cell>
          <cell r="P4488"/>
          <cell r="Q4488">
            <v>0</v>
          </cell>
        </row>
        <row r="4489">
          <cell r="C4489" t="str">
            <v>Rockland</v>
          </cell>
          <cell r="D4489">
            <v>2016</v>
          </cell>
          <cell r="E4489">
            <v>0</v>
          </cell>
          <cell r="F4489">
            <v>0</v>
          </cell>
          <cell r="G4489" t="str">
            <v>N/A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  <cell r="M4489">
            <v>0</v>
          </cell>
          <cell r="N4489" t="str">
            <v>N/A</v>
          </cell>
          <cell r="O4489" t="str">
            <v/>
          </cell>
          <cell r="P4489"/>
          <cell r="Q4489">
            <v>0</v>
          </cell>
        </row>
        <row r="4490">
          <cell r="C4490" t="str">
            <v>Rockport</v>
          </cell>
          <cell r="D4490">
            <v>2016</v>
          </cell>
          <cell r="E4490">
            <v>3</v>
          </cell>
          <cell r="F4490">
            <v>3</v>
          </cell>
          <cell r="G4490" t="str">
            <v>Yes</v>
          </cell>
          <cell r="H4490">
            <v>483705.72</v>
          </cell>
          <cell r="I4490">
            <v>3520.82</v>
          </cell>
          <cell r="J4490">
            <v>328.87</v>
          </cell>
          <cell r="K4490">
            <v>479856.02999999997</v>
          </cell>
          <cell r="M4490">
            <v>479856.02999999997</v>
          </cell>
          <cell r="N4490" t="str">
            <v>FORM SUBMIT</v>
          </cell>
          <cell r="O4490">
            <v>42634</v>
          </cell>
          <cell r="P4490"/>
          <cell r="Q4490">
            <v>480184.89999999997</v>
          </cell>
        </row>
        <row r="4491">
          <cell r="C4491" t="str">
            <v>Rowe</v>
          </cell>
          <cell r="D4491">
            <v>2016</v>
          </cell>
          <cell r="E4491">
            <v>0</v>
          </cell>
          <cell r="F4491">
            <v>0</v>
          </cell>
          <cell r="G4491" t="str">
            <v>N/A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M4491">
            <v>0</v>
          </cell>
          <cell r="N4491" t="str">
            <v>N/A</v>
          </cell>
          <cell r="O4491" t="str">
            <v/>
          </cell>
          <cell r="P4491"/>
          <cell r="Q4491">
            <v>0</v>
          </cell>
        </row>
        <row r="4492">
          <cell r="C4492" t="str">
            <v>Rowley</v>
          </cell>
          <cell r="D4492">
            <v>2016</v>
          </cell>
          <cell r="E4492">
            <v>3</v>
          </cell>
          <cell r="F4492">
            <v>3</v>
          </cell>
          <cell r="G4492" t="str">
            <v>Yes</v>
          </cell>
          <cell r="H4492">
            <v>403486.57</v>
          </cell>
          <cell r="I4492">
            <v>8230.5</v>
          </cell>
          <cell r="J4492">
            <v>21.15</v>
          </cell>
          <cell r="K4492">
            <v>395234.92</v>
          </cell>
          <cell r="M4492">
            <v>395234.92</v>
          </cell>
          <cell r="N4492" t="str">
            <v>FORM SUBMIT</v>
          </cell>
          <cell r="O4492">
            <v>42614</v>
          </cell>
          <cell r="P4492"/>
          <cell r="Q4492">
            <v>395256.07</v>
          </cell>
        </row>
        <row r="4493">
          <cell r="C4493" t="str">
            <v>Royalston</v>
          </cell>
          <cell r="D4493">
            <v>2016</v>
          </cell>
          <cell r="E4493">
            <v>3</v>
          </cell>
          <cell r="F4493">
            <v>3</v>
          </cell>
          <cell r="G4493" t="str">
            <v>Yes</v>
          </cell>
          <cell r="H4493">
            <v>17992.41</v>
          </cell>
          <cell r="I4493">
            <v>33.46</v>
          </cell>
          <cell r="J4493">
            <v>0</v>
          </cell>
          <cell r="K4493">
            <v>17958.95</v>
          </cell>
          <cell r="M4493">
            <v>17958.95</v>
          </cell>
          <cell r="N4493" t="str">
            <v>FORM SUBMIT</v>
          </cell>
          <cell r="O4493">
            <v>42678</v>
          </cell>
          <cell r="P4493"/>
          <cell r="Q4493">
            <v>17958.95</v>
          </cell>
        </row>
        <row r="4494">
          <cell r="C4494" t="str">
            <v>Russell</v>
          </cell>
          <cell r="D4494">
            <v>2016</v>
          </cell>
          <cell r="E4494">
            <v>0</v>
          </cell>
          <cell r="F4494">
            <v>0</v>
          </cell>
          <cell r="G4494" t="str">
            <v>N/A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  <cell r="M4494">
            <v>0</v>
          </cell>
          <cell r="N4494" t="str">
            <v>N/A</v>
          </cell>
          <cell r="O4494" t="str">
            <v/>
          </cell>
          <cell r="P4494"/>
          <cell r="Q4494">
            <v>0</v>
          </cell>
        </row>
        <row r="4495">
          <cell r="C4495" t="str">
            <v>Rutland</v>
          </cell>
          <cell r="D4495">
            <v>2016</v>
          </cell>
          <cell r="E4495">
            <v>0</v>
          </cell>
          <cell r="F4495">
            <v>0</v>
          </cell>
          <cell r="G4495" t="str">
            <v>N/A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  <cell r="M4495">
            <v>0</v>
          </cell>
          <cell r="N4495" t="str">
            <v>N/A</v>
          </cell>
          <cell r="O4495" t="str">
            <v/>
          </cell>
          <cell r="P4495"/>
          <cell r="Q4495">
            <v>0</v>
          </cell>
        </row>
        <row r="4496">
          <cell r="C4496" t="str">
            <v>Salem</v>
          </cell>
          <cell r="D4496">
            <v>2016</v>
          </cell>
          <cell r="E4496">
            <v>1</v>
          </cell>
          <cell r="F4496">
            <v>1</v>
          </cell>
          <cell r="G4496" t="str">
            <v>Yes</v>
          </cell>
          <cell r="H4496">
            <v>561480.46</v>
          </cell>
          <cell r="I4496">
            <v>5122.3500000000004</v>
          </cell>
          <cell r="J4496">
            <v>9.48</v>
          </cell>
          <cell r="K4496">
            <v>556348.63</v>
          </cell>
          <cell r="L4496">
            <v>0</v>
          </cell>
          <cell r="M4496">
            <v>556348.63</v>
          </cell>
          <cell r="N4496" t="str">
            <v>FORM SUBMIT</v>
          </cell>
          <cell r="O4496">
            <v>42614</v>
          </cell>
          <cell r="P4496"/>
          <cell r="Q4496">
            <v>556358.11</v>
          </cell>
        </row>
        <row r="4497">
          <cell r="C4497" t="str">
            <v>Salisbury</v>
          </cell>
          <cell r="D4497">
            <v>2016</v>
          </cell>
          <cell r="E4497">
            <v>0</v>
          </cell>
          <cell r="F4497">
            <v>0</v>
          </cell>
          <cell r="G4497" t="str">
            <v>N/A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  <cell r="M4497">
            <v>0</v>
          </cell>
          <cell r="N4497" t="str">
            <v>N/A</v>
          </cell>
          <cell r="O4497" t="str">
            <v/>
          </cell>
          <cell r="P4497"/>
          <cell r="Q4497">
            <v>0</v>
          </cell>
        </row>
        <row r="4498">
          <cell r="C4498" t="str">
            <v>Sandisfield</v>
          </cell>
          <cell r="D4498">
            <v>2016</v>
          </cell>
          <cell r="E4498">
            <v>0</v>
          </cell>
          <cell r="F4498">
            <v>0</v>
          </cell>
          <cell r="G4498" t="str">
            <v>N/A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  <cell r="M4498">
            <v>0</v>
          </cell>
          <cell r="N4498" t="str">
            <v>N/A</v>
          </cell>
          <cell r="O4498" t="str">
            <v/>
          </cell>
          <cell r="P4498"/>
          <cell r="Q4498">
            <v>0</v>
          </cell>
        </row>
        <row r="4499">
          <cell r="C4499" t="str">
            <v>Sandwich</v>
          </cell>
          <cell r="D4499">
            <v>2016</v>
          </cell>
          <cell r="E4499">
            <v>3</v>
          </cell>
          <cell r="F4499">
            <v>3</v>
          </cell>
          <cell r="G4499" t="str">
            <v>Yes</v>
          </cell>
          <cell r="H4499">
            <v>1571270.23</v>
          </cell>
          <cell r="I4499">
            <v>6091.18</v>
          </cell>
          <cell r="J4499">
            <v>317.82</v>
          </cell>
          <cell r="K4499">
            <v>1564861.23</v>
          </cell>
          <cell r="M4499">
            <v>1564861.23</v>
          </cell>
          <cell r="N4499" t="str">
            <v>FORM SUBMIT</v>
          </cell>
          <cell r="O4499">
            <v>42633</v>
          </cell>
          <cell r="P4499"/>
          <cell r="Q4499">
            <v>1565179.05</v>
          </cell>
        </row>
        <row r="4500">
          <cell r="C4500" t="str">
            <v>Saugus</v>
          </cell>
          <cell r="D4500">
            <v>2016</v>
          </cell>
          <cell r="E4500">
            <v>0</v>
          </cell>
          <cell r="F4500">
            <v>0</v>
          </cell>
          <cell r="G4500" t="str">
            <v>N/A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  <cell r="M4500">
            <v>0</v>
          </cell>
          <cell r="N4500" t="str">
            <v>N/A</v>
          </cell>
          <cell r="O4500" t="str">
            <v/>
          </cell>
          <cell r="P4500"/>
          <cell r="Q4500">
            <v>0</v>
          </cell>
        </row>
        <row r="4501">
          <cell r="C4501" t="str">
            <v>Savoy</v>
          </cell>
          <cell r="D4501">
            <v>2016</v>
          </cell>
          <cell r="E4501">
            <v>0</v>
          </cell>
          <cell r="F4501">
            <v>0</v>
          </cell>
          <cell r="G4501" t="str">
            <v>N/A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  <cell r="M4501">
            <v>0</v>
          </cell>
          <cell r="N4501" t="str">
            <v>N/A</v>
          </cell>
          <cell r="O4501" t="str">
            <v/>
          </cell>
          <cell r="P4501"/>
          <cell r="Q4501">
            <v>0</v>
          </cell>
        </row>
        <row r="4502">
          <cell r="C4502" t="str">
            <v>Scituate</v>
          </cell>
          <cell r="D4502">
            <v>2016</v>
          </cell>
          <cell r="E4502">
            <v>3</v>
          </cell>
          <cell r="F4502">
            <v>3</v>
          </cell>
          <cell r="G4502" t="str">
            <v>Yes</v>
          </cell>
          <cell r="H4502">
            <v>1377760.21</v>
          </cell>
          <cell r="I4502">
            <v>12238.34</v>
          </cell>
          <cell r="J4502">
            <v>924.82</v>
          </cell>
          <cell r="K4502">
            <v>1364597.0499999998</v>
          </cell>
          <cell r="M4502">
            <v>1364597.0499999998</v>
          </cell>
          <cell r="N4502" t="str">
            <v>FORM SUBMIT</v>
          </cell>
          <cell r="O4502">
            <v>42607</v>
          </cell>
          <cell r="P4502"/>
          <cell r="Q4502">
            <v>1365521.8699999999</v>
          </cell>
        </row>
        <row r="4503">
          <cell r="C4503" t="str">
            <v>Seekonk</v>
          </cell>
          <cell r="D4503">
            <v>2016</v>
          </cell>
          <cell r="E4503">
            <v>1.25</v>
          </cell>
          <cell r="F4503">
            <v>1.25</v>
          </cell>
          <cell r="G4503" t="str">
            <v>Yes</v>
          </cell>
          <cell r="H4503">
            <v>336806.62</v>
          </cell>
          <cell r="I4503">
            <v>3646.05</v>
          </cell>
          <cell r="J4503">
            <v>31416.13</v>
          </cell>
          <cell r="K4503">
            <v>301744.44</v>
          </cell>
          <cell r="M4503">
            <v>301744.44</v>
          </cell>
          <cell r="N4503" t="str">
            <v>FORM SUBMIT</v>
          </cell>
          <cell r="O4503">
            <v>42585</v>
          </cell>
          <cell r="P4503"/>
          <cell r="Q4503">
            <v>333160.57</v>
          </cell>
        </row>
        <row r="4504">
          <cell r="C4504" t="str">
            <v>Sharon</v>
          </cell>
          <cell r="D4504">
            <v>2016</v>
          </cell>
          <cell r="E4504">
            <v>1</v>
          </cell>
          <cell r="F4504">
            <v>1</v>
          </cell>
          <cell r="G4504" t="str">
            <v>Yes</v>
          </cell>
          <cell r="H4504">
            <v>496996.26</v>
          </cell>
          <cell r="I4504">
            <v>2213.1</v>
          </cell>
          <cell r="J4504">
            <v>1720.97</v>
          </cell>
          <cell r="K4504">
            <v>493062.19000000006</v>
          </cell>
          <cell r="M4504">
            <v>493062.19000000006</v>
          </cell>
          <cell r="N4504" t="str">
            <v>FORM SUBMIT</v>
          </cell>
          <cell r="O4504">
            <v>42628</v>
          </cell>
          <cell r="P4504"/>
          <cell r="Q4504">
            <v>494783.16000000003</v>
          </cell>
        </row>
        <row r="4505">
          <cell r="C4505" t="str">
            <v>Sheffield</v>
          </cell>
          <cell r="D4505">
            <v>2016</v>
          </cell>
          <cell r="E4505">
            <v>0</v>
          </cell>
          <cell r="F4505">
            <v>0</v>
          </cell>
          <cell r="G4505" t="str">
            <v>N/A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  <cell r="M4505">
            <v>0</v>
          </cell>
          <cell r="N4505" t="str">
            <v>N/A</v>
          </cell>
          <cell r="O4505" t="str">
            <v/>
          </cell>
          <cell r="P4505"/>
          <cell r="Q4505">
            <v>0</v>
          </cell>
        </row>
        <row r="4506">
          <cell r="C4506" t="str">
            <v>Shelburne</v>
          </cell>
          <cell r="D4506">
            <v>2016</v>
          </cell>
          <cell r="E4506">
            <v>0</v>
          </cell>
          <cell r="F4506">
            <v>0</v>
          </cell>
          <cell r="G4506" t="str">
            <v>N/A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  <cell r="M4506">
            <v>0</v>
          </cell>
          <cell r="N4506" t="str">
            <v>N/A</v>
          </cell>
          <cell r="O4506" t="str">
            <v/>
          </cell>
          <cell r="P4506"/>
          <cell r="Q4506">
            <v>0</v>
          </cell>
        </row>
        <row r="4507">
          <cell r="C4507" t="str">
            <v>Sherborn</v>
          </cell>
          <cell r="D4507">
            <v>2016</v>
          </cell>
          <cell r="E4507">
            <v>0</v>
          </cell>
          <cell r="F4507">
            <v>0</v>
          </cell>
          <cell r="G4507" t="str">
            <v>Yes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  <cell r="M4507">
            <v>0</v>
          </cell>
          <cell r="N4507" t="str">
            <v>FORM ENTERED</v>
          </cell>
          <cell r="O4507">
            <v>42219</v>
          </cell>
          <cell r="P4507"/>
          <cell r="Q4507">
            <v>0</v>
          </cell>
        </row>
        <row r="4508">
          <cell r="C4508" t="str">
            <v>Shirley</v>
          </cell>
          <cell r="D4508">
            <v>2016</v>
          </cell>
          <cell r="E4508">
            <v>0</v>
          </cell>
          <cell r="F4508">
            <v>0</v>
          </cell>
          <cell r="G4508" t="str">
            <v>N/A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  <cell r="M4508">
            <v>0</v>
          </cell>
          <cell r="N4508" t="str">
            <v>N/A</v>
          </cell>
          <cell r="O4508" t="str">
            <v/>
          </cell>
          <cell r="P4508"/>
          <cell r="Q4508">
            <v>0</v>
          </cell>
        </row>
        <row r="4509">
          <cell r="C4509" t="str">
            <v>Shrewsbury</v>
          </cell>
          <cell r="D4509">
            <v>2016</v>
          </cell>
          <cell r="E4509">
            <v>0</v>
          </cell>
          <cell r="F4509">
            <v>0</v>
          </cell>
          <cell r="G4509" t="str">
            <v>N/A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  <cell r="M4509">
            <v>0</v>
          </cell>
          <cell r="N4509" t="str">
            <v>N/A</v>
          </cell>
          <cell r="O4509" t="str">
            <v/>
          </cell>
          <cell r="P4509"/>
          <cell r="Q4509">
            <v>0</v>
          </cell>
        </row>
        <row r="4510">
          <cell r="C4510" t="str">
            <v>Shutesbury</v>
          </cell>
          <cell r="D4510">
            <v>2016</v>
          </cell>
          <cell r="E4510">
            <v>1.5</v>
          </cell>
          <cell r="F4510">
            <v>1.5</v>
          </cell>
          <cell r="G4510" t="str">
            <v>Yes</v>
          </cell>
          <cell r="H4510">
            <v>40130.15</v>
          </cell>
          <cell r="I4510">
            <v>596.57000000000005</v>
          </cell>
          <cell r="J4510">
            <v>0</v>
          </cell>
          <cell r="K4510">
            <v>39533.58</v>
          </cell>
          <cell r="M4510">
            <v>39533.58</v>
          </cell>
          <cell r="N4510" t="str">
            <v>FORM SUBMIT</v>
          </cell>
          <cell r="O4510">
            <v>42586</v>
          </cell>
          <cell r="P4510"/>
          <cell r="Q4510">
            <v>39533.58</v>
          </cell>
        </row>
        <row r="4511">
          <cell r="C4511" t="str">
            <v>Somerset</v>
          </cell>
          <cell r="D4511">
            <v>2016</v>
          </cell>
          <cell r="H4511">
            <v>217567.03</v>
          </cell>
          <cell r="I4511">
            <v>6686.91</v>
          </cell>
          <cell r="K4511">
            <v>210880.12</v>
          </cell>
          <cell r="M4511">
            <v>210880.12</v>
          </cell>
          <cell r="N4511" t="str">
            <v>Manual</v>
          </cell>
          <cell r="O4511">
            <v>45392</v>
          </cell>
          <cell r="P4511"/>
          <cell r="Q4511">
            <v>210880.12</v>
          </cell>
        </row>
        <row r="4512">
          <cell r="C4512" t="str">
            <v>Somerville</v>
          </cell>
          <cell r="D4512">
            <v>2016</v>
          </cell>
          <cell r="E4512">
            <v>1.5</v>
          </cell>
          <cell r="F4512">
            <v>1.5</v>
          </cell>
          <cell r="G4512" t="str">
            <v>Yes</v>
          </cell>
          <cell r="H4512">
            <v>1549363.26</v>
          </cell>
          <cell r="I4512">
            <v>13802.55</v>
          </cell>
          <cell r="J4512">
            <v>1966.06</v>
          </cell>
          <cell r="K4512">
            <v>1533594.65</v>
          </cell>
          <cell r="L4512">
            <v>510844</v>
          </cell>
          <cell r="M4512">
            <v>2044438.65</v>
          </cell>
          <cell r="N4512" t="str">
            <v>FORM SUBMIT</v>
          </cell>
          <cell r="O4512">
            <v>42627</v>
          </cell>
          <cell r="P4512"/>
          <cell r="Q4512">
            <v>2046404.71</v>
          </cell>
        </row>
        <row r="4513">
          <cell r="C4513" t="str">
            <v>South Hadley</v>
          </cell>
          <cell r="D4513">
            <v>2016</v>
          </cell>
          <cell r="E4513">
            <v>0</v>
          </cell>
          <cell r="F4513">
            <v>0</v>
          </cell>
          <cell r="G4513" t="str">
            <v>N/A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M4513">
            <v>0</v>
          </cell>
          <cell r="N4513" t="str">
            <v>N/A</v>
          </cell>
          <cell r="O4513" t="str">
            <v/>
          </cell>
          <cell r="P4513"/>
          <cell r="Q4513">
            <v>0</v>
          </cell>
        </row>
        <row r="4514">
          <cell r="C4514" t="str">
            <v>Southampton</v>
          </cell>
          <cell r="D4514">
            <v>2016</v>
          </cell>
          <cell r="E4514">
            <v>3</v>
          </cell>
          <cell r="F4514">
            <v>3</v>
          </cell>
          <cell r="G4514" t="str">
            <v>Yes</v>
          </cell>
          <cell r="H4514">
            <v>196735.48</v>
          </cell>
          <cell r="I4514">
            <v>0</v>
          </cell>
          <cell r="J4514">
            <v>0</v>
          </cell>
          <cell r="K4514">
            <v>196735.48</v>
          </cell>
          <cell r="M4514">
            <v>196735.48</v>
          </cell>
          <cell r="N4514" t="str">
            <v>FORM SUBMIT</v>
          </cell>
          <cell r="O4514">
            <v>42625</v>
          </cell>
          <cell r="P4514"/>
          <cell r="Q4514">
            <v>196735.48</v>
          </cell>
        </row>
        <row r="4515">
          <cell r="C4515" t="str">
            <v>Southborough</v>
          </cell>
          <cell r="D4515">
            <v>2016</v>
          </cell>
          <cell r="E4515">
            <v>1</v>
          </cell>
          <cell r="F4515">
            <v>1</v>
          </cell>
          <cell r="G4515" t="str">
            <v>Yes</v>
          </cell>
          <cell r="H4515">
            <v>302932.28999999998</v>
          </cell>
          <cell r="I4515">
            <v>1124.6300000000001</v>
          </cell>
          <cell r="J4515">
            <v>0</v>
          </cell>
          <cell r="K4515">
            <v>301807.65999999997</v>
          </cell>
          <cell r="M4515">
            <v>301807.65999999997</v>
          </cell>
          <cell r="N4515" t="str">
            <v>FORM SUBMIT</v>
          </cell>
          <cell r="O4515">
            <v>42501</v>
          </cell>
          <cell r="P4515"/>
          <cell r="Q4515">
            <v>301807.65999999997</v>
          </cell>
        </row>
        <row r="4516">
          <cell r="C4516" t="str">
            <v>Southbridge</v>
          </cell>
          <cell r="D4516">
            <v>2016</v>
          </cell>
          <cell r="E4516">
            <v>0</v>
          </cell>
          <cell r="F4516">
            <v>0</v>
          </cell>
          <cell r="G4516" t="str">
            <v>N/A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  <cell r="M4516">
            <v>0</v>
          </cell>
          <cell r="N4516" t="str">
            <v>N/A</v>
          </cell>
          <cell r="O4516" t="str">
            <v/>
          </cell>
          <cell r="P4516"/>
          <cell r="Q4516">
            <v>0</v>
          </cell>
        </row>
        <row r="4517">
          <cell r="C4517" t="str">
            <v>Southwick</v>
          </cell>
          <cell r="D4517">
            <v>2016</v>
          </cell>
          <cell r="E4517">
            <v>3</v>
          </cell>
          <cell r="F4517">
            <v>3</v>
          </cell>
          <cell r="G4517" t="str">
            <v>Yes</v>
          </cell>
          <cell r="H4517">
            <v>296881.14</v>
          </cell>
          <cell r="I4517">
            <v>3023.91</v>
          </cell>
          <cell r="J4517">
            <v>3082.68</v>
          </cell>
          <cell r="K4517">
            <v>290774.55000000005</v>
          </cell>
          <cell r="M4517">
            <v>290774.55000000005</v>
          </cell>
          <cell r="N4517" t="str">
            <v>FORM SUBMIT</v>
          </cell>
          <cell r="O4517">
            <v>42562</v>
          </cell>
          <cell r="P4517"/>
          <cell r="Q4517">
            <v>293857.23000000004</v>
          </cell>
        </row>
        <row r="4518">
          <cell r="C4518" t="str">
            <v>Spencer</v>
          </cell>
          <cell r="D4518">
            <v>2016</v>
          </cell>
          <cell r="E4518">
            <v>0</v>
          </cell>
          <cell r="F4518">
            <v>0</v>
          </cell>
          <cell r="G4518" t="str">
            <v>N/A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  <cell r="M4518">
            <v>0</v>
          </cell>
          <cell r="N4518" t="str">
            <v>N/A</v>
          </cell>
          <cell r="O4518" t="str">
            <v/>
          </cell>
          <cell r="P4518"/>
          <cell r="Q4518">
            <v>0</v>
          </cell>
        </row>
        <row r="4519">
          <cell r="C4519" t="str">
            <v>Springfield</v>
          </cell>
          <cell r="D4519">
            <v>2016</v>
          </cell>
          <cell r="E4519">
            <v>0</v>
          </cell>
          <cell r="F4519">
            <v>0</v>
          </cell>
          <cell r="G4519" t="str">
            <v>N/A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  <cell r="M4519">
            <v>0</v>
          </cell>
          <cell r="N4519" t="str">
            <v>N/A</v>
          </cell>
          <cell r="O4519" t="str">
            <v/>
          </cell>
          <cell r="P4519"/>
          <cell r="Q4519">
            <v>0</v>
          </cell>
        </row>
        <row r="4520">
          <cell r="C4520" t="str">
            <v>Sterling</v>
          </cell>
          <cell r="D4520">
            <v>2016</v>
          </cell>
          <cell r="E4520">
            <v>0</v>
          </cell>
          <cell r="F4520">
            <v>0</v>
          </cell>
          <cell r="G4520" t="str">
            <v>N/A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  <cell r="M4520">
            <v>0</v>
          </cell>
          <cell r="N4520" t="str">
            <v>N/A</v>
          </cell>
          <cell r="O4520" t="str">
            <v/>
          </cell>
          <cell r="P4520"/>
          <cell r="Q4520">
            <v>0</v>
          </cell>
        </row>
        <row r="4521">
          <cell r="C4521" t="str">
            <v>Stockbridge</v>
          </cell>
          <cell r="D4521">
            <v>2016</v>
          </cell>
          <cell r="E4521">
            <v>3</v>
          </cell>
          <cell r="F4521">
            <v>3</v>
          </cell>
          <cell r="G4521" t="str">
            <v>Yes</v>
          </cell>
          <cell r="H4521">
            <v>187565.66</v>
          </cell>
          <cell r="I4521">
            <v>1750.63</v>
          </cell>
          <cell r="J4521">
            <v>246.38</v>
          </cell>
          <cell r="K4521">
            <v>185568.65</v>
          </cell>
          <cell r="M4521">
            <v>185568.65</v>
          </cell>
          <cell r="N4521" t="str">
            <v>FORM SUBMIT</v>
          </cell>
          <cell r="O4521">
            <v>42608</v>
          </cell>
          <cell r="P4521"/>
          <cell r="Q4521">
            <v>185815.03</v>
          </cell>
        </row>
        <row r="4522">
          <cell r="C4522" t="str">
            <v>Stoneham</v>
          </cell>
          <cell r="D4522">
            <v>2016</v>
          </cell>
          <cell r="E4522">
            <v>0</v>
          </cell>
          <cell r="F4522">
            <v>0</v>
          </cell>
          <cell r="G4522" t="str">
            <v>N/A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  <cell r="M4522">
            <v>0</v>
          </cell>
          <cell r="N4522" t="str">
            <v>N/A</v>
          </cell>
          <cell r="O4522" t="str">
            <v/>
          </cell>
          <cell r="P4522"/>
          <cell r="Q4522">
            <v>0</v>
          </cell>
        </row>
        <row r="4523">
          <cell r="C4523" t="str">
            <v>Stoughton</v>
          </cell>
          <cell r="D4523">
            <v>2016</v>
          </cell>
          <cell r="E4523">
            <v>1.5</v>
          </cell>
          <cell r="F4523">
            <v>1.5</v>
          </cell>
          <cell r="G4523" t="str">
            <v>Yes</v>
          </cell>
          <cell r="H4523">
            <v>636391.14</v>
          </cell>
          <cell r="I4523">
            <v>1688.6</v>
          </cell>
          <cell r="J4523">
            <v>1787.03</v>
          </cell>
          <cell r="K4523">
            <v>632915.51</v>
          </cell>
          <cell r="M4523">
            <v>632915.51</v>
          </cell>
          <cell r="N4523" t="str">
            <v>FORM SUBMIT</v>
          </cell>
          <cell r="O4523">
            <v>42626</v>
          </cell>
          <cell r="P4523"/>
          <cell r="Q4523">
            <v>634702.54</v>
          </cell>
        </row>
        <row r="4524">
          <cell r="C4524" t="str">
            <v>Stow</v>
          </cell>
          <cell r="D4524">
            <v>2016</v>
          </cell>
          <cell r="E4524">
            <v>3</v>
          </cell>
          <cell r="F4524">
            <v>3</v>
          </cell>
          <cell r="G4524" t="str">
            <v>Yes</v>
          </cell>
          <cell r="H4524">
            <v>549998.73</v>
          </cell>
          <cell r="I4524">
            <v>8897.42</v>
          </cell>
          <cell r="J4524">
            <v>33.39</v>
          </cell>
          <cell r="K4524">
            <v>541067.91999999993</v>
          </cell>
          <cell r="M4524">
            <v>541067.91999999993</v>
          </cell>
          <cell r="N4524" t="str">
            <v>FORM SUBMIT</v>
          </cell>
          <cell r="O4524">
            <v>42640</v>
          </cell>
          <cell r="P4524"/>
          <cell r="Q4524">
            <v>541101.30999999994</v>
          </cell>
        </row>
        <row r="4525">
          <cell r="C4525" t="str">
            <v>Sturbridge</v>
          </cell>
          <cell r="D4525">
            <v>2016</v>
          </cell>
          <cell r="E4525">
            <v>3</v>
          </cell>
          <cell r="F4525">
            <v>3</v>
          </cell>
          <cell r="G4525" t="str">
            <v>Yes</v>
          </cell>
          <cell r="H4525">
            <v>415871.02</v>
          </cell>
          <cell r="I4525">
            <v>2084.25</v>
          </cell>
          <cell r="J4525">
            <v>0</v>
          </cell>
          <cell r="K4525">
            <v>413786.77</v>
          </cell>
          <cell r="M4525">
            <v>413786.77</v>
          </cell>
          <cell r="N4525" t="str">
            <v>FORM SUBMIT</v>
          </cell>
          <cell r="O4525">
            <v>42629</v>
          </cell>
          <cell r="P4525"/>
          <cell r="Q4525">
            <v>413786.77</v>
          </cell>
        </row>
        <row r="4526">
          <cell r="C4526" t="str">
            <v>Sudbury</v>
          </cell>
          <cell r="D4526">
            <v>2016</v>
          </cell>
          <cell r="E4526">
            <v>3</v>
          </cell>
          <cell r="F4526">
            <v>3</v>
          </cell>
          <cell r="G4526" t="str">
            <v>Yes</v>
          </cell>
          <cell r="H4526">
            <v>1793183.17</v>
          </cell>
          <cell r="I4526">
            <v>31478.82</v>
          </cell>
          <cell r="J4526">
            <v>0</v>
          </cell>
          <cell r="K4526">
            <v>1761704.3499999999</v>
          </cell>
          <cell r="M4526">
            <v>1761704.3499999999</v>
          </cell>
          <cell r="N4526" t="str">
            <v>FORM SUBMIT</v>
          </cell>
          <cell r="O4526">
            <v>42577</v>
          </cell>
          <cell r="P4526"/>
          <cell r="Q4526">
            <v>1761704.3499999999</v>
          </cell>
        </row>
        <row r="4527">
          <cell r="C4527" t="str">
            <v>Sunderland</v>
          </cell>
          <cell r="D4527">
            <v>2016</v>
          </cell>
          <cell r="E4527">
            <v>3</v>
          </cell>
          <cell r="F4527">
            <v>3</v>
          </cell>
          <cell r="G4527" t="str">
            <v>Yes</v>
          </cell>
          <cell r="H4527">
            <v>101232.79</v>
          </cell>
          <cell r="I4527">
            <v>477</v>
          </cell>
          <cell r="J4527">
            <v>0</v>
          </cell>
          <cell r="K4527">
            <v>100755.79</v>
          </cell>
          <cell r="M4527">
            <v>100755.79</v>
          </cell>
          <cell r="N4527" t="str">
            <v>FORM SUBMIT</v>
          </cell>
          <cell r="O4527">
            <v>42625</v>
          </cell>
          <cell r="P4527"/>
          <cell r="Q4527">
            <v>100755.79</v>
          </cell>
        </row>
        <row r="4528">
          <cell r="C4528" t="str">
            <v>Sutton</v>
          </cell>
          <cell r="D4528">
            <v>2016</v>
          </cell>
          <cell r="E4528">
            <v>0</v>
          </cell>
          <cell r="F4528">
            <v>0</v>
          </cell>
          <cell r="G4528" t="str">
            <v>N/A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M4528">
            <v>0</v>
          </cell>
          <cell r="N4528" t="str">
            <v>N/A</v>
          </cell>
          <cell r="O4528" t="str">
            <v/>
          </cell>
          <cell r="P4528"/>
          <cell r="Q4528">
            <v>0</v>
          </cell>
        </row>
        <row r="4529">
          <cell r="C4529" t="str">
            <v>Swampscott</v>
          </cell>
          <cell r="D4529">
            <v>2016</v>
          </cell>
          <cell r="E4529">
            <v>0</v>
          </cell>
          <cell r="F4529">
            <v>0</v>
          </cell>
          <cell r="G4529" t="str">
            <v>N/A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  <cell r="M4529">
            <v>0</v>
          </cell>
          <cell r="N4529" t="str">
            <v>N/A</v>
          </cell>
          <cell r="O4529" t="str">
            <v/>
          </cell>
          <cell r="P4529"/>
          <cell r="Q4529">
            <v>0</v>
          </cell>
        </row>
        <row r="4530">
          <cell r="C4530" t="str">
            <v>Swansea</v>
          </cell>
          <cell r="D4530">
            <v>2016</v>
          </cell>
          <cell r="E4530">
            <v>1.5</v>
          </cell>
          <cell r="F4530">
            <v>1.5</v>
          </cell>
          <cell r="G4530" t="str">
            <v>Yes</v>
          </cell>
          <cell r="H4530">
            <v>293261.51</v>
          </cell>
          <cell r="I4530">
            <v>7176.72</v>
          </cell>
          <cell r="J4530">
            <v>4762.46</v>
          </cell>
          <cell r="K4530">
            <v>281322.33</v>
          </cell>
          <cell r="M4530">
            <v>281322.33</v>
          </cell>
          <cell r="N4530" t="str">
            <v>FORM SUBMIT</v>
          </cell>
          <cell r="O4530">
            <v>42587</v>
          </cell>
          <cell r="P4530"/>
          <cell r="Q4530">
            <v>286084.79000000004</v>
          </cell>
        </row>
        <row r="4531">
          <cell r="C4531" t="str">
            <v>Taunton</v>
          </cell>
          <cell r="D4531">
            <v>2016</v>
          </cell>
          <cell r="E4531">
            <v>0</v>
          </cell>
          <cell r="F4531">
            <v>0</v>
          </cell>
          <cell r="G4531" t="str">
            <v>N/A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  <cell r="M4531">
            <v>0</v>
          </cell>
          <cell r="N4531" t="str">
            <v>N/A</v>
          </cell>
          <cell r="O4531" t="str">
            <v/>
          </cell>
          <cell r="P4531"/>
          <cell r="Q4531">
            <v>0</v>
          </cell>
        </row>
        <row r="4532">
          <cell r="C4532" t="str">
            <v>Templeton</v>
          </cell>
          <cell r="D4532">
            <v>2016</v>
          </cell>
          <cell r="E4532">
            <v>3</v>
          </cell>
          <cell r="F4532">
            <v>3</v>
          </cell>
          <cell r="G4532" t="str">
            <v>Yes</v>
          </cell>
          <cell r="H4532">
            <v>124805.37</v>
          </cell>
          <cell r="I4532">
            <v>5161.97</v>
          </cell>
          <cell r="J4532">
            <v>0</v>
          </cell>
          <cell r="K4532">
            <v>119643.4</v>
          </cell>
          <cell r="M4532">
            <v>119643.4</v>
          </cell>
          <cell r="N4532" t="str">
            <v>FORM SUBMIT</v>
          </cell>
          <cell r="O4532">
            <v>42256</v>
          </cell>
          <cell r="P4532"/>
          <cell r="Q4532">
            <v>119643.4</v>
          </cell>
        </row>
        <row r="4533">
          <cell r="C4533" t="str">
            <v>Tewksbury</v>
          </cell>
          <cell r="D4533">
            <v>2016</v>
          </cell>
          <cell r="E4533">
            <v>1.5</v>
          </cell>
          <cell r="F4533">
            <v>1.5</v>
          </cell>
          <cell r="G4533" t="str">
            <v>Yes</v>
          </cell>
          <cell r="H4533">
            <v>796306.05</v>
          </cell>
          <cell r="I4533">
            <v>212.69</v>
          </cell>
          <cell r="J4533">
            <v>0</v>
          </cell>
          <cell r="K4533">
            <v>796093.3600000001</v>
          </cell>
          <cell r="M4533">
            <v>796093.3600000001</v>
          </cell>
          <cell r="N4533" t="str">
            <v>FORM SUBMIT</v>
          </cell>
          <cell r="O4533">
            <v>42583</v>
          </cell>
          <cell r="P4533"/>
          <cell r="Q4533">
            <v>796093.3600000001</v>
          </cell>
        </row>
        <row r="4534">
          <cell r="C4534" t="str">
            <v>Tisbury</v>
          </cell>
          <cell r="D4534">
            <v>2016</v>
          </cell>
          <cell r="E4534">
            <v>3</v>
          </cell>
          <cell r="F4534">
            <v>3</v>
          </cell>
          <cell r="G4534" t="str">
            <v>Yes</v>
          </cell>
          <cell r="H4534">
            <v>574135</v>
          </cell>
          <cell r="I4534">
            <v>6162</v>
          </cell>
          <cell r="J4534">
            <v>3957.43</v>
          </cell>
          <cell r="K4534">
            <v>564015.56999999995</v>
          </cell>
          <cell r="M4534">
            <v>564015.56999999995</v>
          </cell>
          <cell r="N4534" t="str">
            <v>FORM SUBMIT</v>
          </cell>
          <cell r="O4534">
            <v>42632</v>
          </cell>
          <cell r="P4534"/>
          <cell r="Q4534">
            <v>567973</v>
          </cell>
        </row>
        <row r="4535">
          <cell r="C4535" t="str">
            <v>Tolland</v>
          </cell>
          <cell r="D4535">
            <v>2016</v>
          </cell>
          <cell r="E4535">
            <v>0</v>
          </cell>
          <cell r="F4535">
            <v>0</v>
          </cell>
          <cell r="G4535" t="str">
            <v>N/A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M4535">
            <v>0</v>
          </cell>
          <cell r="N4535" t="str">
            <v>N/A</v>
          </cell>
          <cell r="O4535" t="str">
            <v/>
          </cell>
          <cell r="P4535"/>
          <cell r="Q4535">
            <v>0</v>
          </cell>
        </row>
        <row r="4536">
          <cell r="C4536" t="str">
            <v>Topsfield</v>
          </cell>
          <cell r="D4536">
            <v>2016</v>
          </cell>
          <cell r="E4536">
            <v>0</v>
          </cell>
          <cell r="F4536">
            <v>0</v>
          </cell>
          <cell r="G4536" t="str">
            <v>N/A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M4536">
            <v>0</v>
          </cell>
          <cell r="N4536" t="str">
            <v>N/A</v>
          </cell>
          <cell r="O4536" t="str">
            <v/>
          </cell>
          <cell r="P4536"/>
          <cell r="Q4536">
            <v>0</v>
          </cell>
        </row>
        <row r="4537">
          <cell r="C4537" t="str">
            <v>Townsend</v>
          </cell>
          <cell r="D4537">
            <v>2016</v>
          </cell>
          <cell r="E4537">
            <v>0</v>
          </cell>
          <cell r="F4537">
            <v>0</v>
          </cell>
          <cell r="G4537" t="str">
            <v>N/A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M4537">
            <v>0</v>
          </cell>
          <cell r="N4537" t="str">
            <v>N/A</v>
          </cell>
          <cell r="O4537" t="str">
            <v/>
          </cell>
          <cell r="P4537"/>
          <cell r="Q4537">
            <v>0</v>
          </cell>
        </row>
        <row r="4538">
          <cell r="C4538" t="str">
            <v>Truro</v>
          </cell>
          <cell r="D4538">
            <v>2016</v>
          </cell>
          <cell r="E4538">
            <v>3</v>
          </cell>
          <cell r="F4538">
            <v>3</v>
          </cell>
          <cell r="G4538" t="str">
            <v>Yes</v>
          </cell>
          <cell r="H4538">
            <v>418087.15</v>
          </cell>
          <cell r="I4538">
            <v>1614.12</v>
          </cell>
          <cell r="J4538">
            <v>24.28</v>
          </cell>
          <cell r="K4538">
            <v>416448.75</v>
          </cell>
          <cell r="M4538">
            <v>416448.75</v>
          </cell>
          <cell r="N4538" t="str">
            <v>FORM SUBMIT</v>
          </cell>
          <cell r="O4538">
            <v>42619</v>
          </cell>
          <cell r="P4538"/>
          <cell r="Q4538">
            <v>416473.03</v>
          </cell>
        </row>
        <row r="4539">
          <cell r="C4539" t="str">
            <v>Tyngsborough</v>
          </cell>
          <cell r="D4539">
            <v>2016</v>
          </cell>
          <cell r="E4539">
            <v>3</v>
          </cell>
          <cell r="F4539">
            <v>3</v>
          </cell>
          <cell r="G4539" t="str">
            <v>Yes</v>
          </cell>
          <cell r="H4539">
            <v>515385.65</v>
          </cell>
          <cell r="I4539">
            <v>9341.2900000000009</v>
          </cell>
          <cell r="J4539">
            <v>71.790000000000006</v>
          </cell>
          <cell r="K4539">
            <v>505972.57000000007</v>
          </cell>
          <cell r="M4539">
            <v>505972.57000000007</v>
          </cell>
          <cell r="N4539" t="str">
            <v>FORM SUBMIT</v>
          </cell>
          <cell r="O4539">
            <v>42628</v>
          </cell>
          <cell r="P4539"/>
          <cell r="Q4539">
            <v>506044.36000000004</v>
          </cell>
        </row>
        <row r="4540">
          <cell r="C4540" t="str">
            <v>Tyringham</v>
          </cell>
          <cell r="D4540">
            <v>2016</v>
          </cell>
          <cell r="E4540">
            <v>0</v>
          </cell>
          <cell r="F4540">
            <v>0</v>
          </cell>
          <cell r="G4540" t="str">
            <v>N/A</v>
          </cell>
          <cell r="H4540">
            <v>0</v>
          </cell>
          <cell r="I4540">
            <v>0</v>
          </cell>
          <cell r="J4540">
            <v>0</v>
          </cell>
          <cell r="K4540">
            <v>0</v>
          </cell>
          <cell r="M4540">
            <v>0</v>
          </cell>
          <cell r="N4540" t="str">
            <v>N/A</v>
          </cell>
          <cell r="O4540" t="str">
            <v/>
          </cell>
          <cell r="P4540"/>
          <cell r="Q4540">
            <v>0</v>
          </cell>
        </row>
        <row r="4541">
          <cell r="C4541" t="str">
            <v>Upton</v>
          </cell>
          <cell r="D4541">
            <v>2016</v>
          </cell>
          <cell r="E4541">
            <v>3</v>
          </cell>
          <cell r="F4541">
            <v>3</v>
          </cell>
          <cell r="G4541" t="str">
            <v>Yes</v>
          </cell>
          <cell r="H4541">
            <v>389964.5</v>
          </cell>
          <cell r="I4541">
            <v>3205.83</v>
          </cell>
          <cell r="J4541">
            <v>70.069999999999993</v>
          </cell>
          <cell r="K4541">
            <v>386688.6</v>
          </cell>
          <cell r="M4541">
            <v>386688.6</v>
          </cell>
          <cell r="N4541" t="str">
            <v>FORM SUBMIT</v>
          </cell>
          <cell r="O4541">
            <v>42603</v>
          </cell>
          <cell r="P4541"/>
          <cell r="Q4541">
            <v>386758.67</v>
          </cell>
        </row>
        <row r="4542">
          <cell r="C4542" t="str">
            <v>Uxbridge</v>
          </cell>
          <cell r="D4542">
            <v>2016</v>
          </cell>
          <cell r="E4542">
            <v>0</v>
          </cell>
          <cell r="F4542">
            <v>0</v>
          </cell>
          <cell r="G4542" t="str">
            <v>N/A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  <cell r="M4542">
            <v>0</v>
          </cell>
          <cell r="N4542" t="str">
            <v>N/A</v>
          </cell>
          <cell r="O4542" t="str">
            <v/>
          </cell>
          <cell r="P4542"/>
          <cell r="Q4542">
            <v>0</v>
          </cell>
        </row>
        <row r="4543">
          <cell r="C4543" t="str">
            <v>Wakefield</v>
          </cell>
          <cell r="D4543">
            <v>2016</v>
          </cell>
          <cell r="E4543">
            <v>0</v>
          </cell>
          <cell r="F4543">
            <v>0</v>
          </cell>
          <cell r="G4543" t="str">
            <v>N/A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  <cell r="M4543">
            <v>0</v>
          </cell>
          <cell r="N4543" t="str">
            <v>N/A</v>
          </cell>
          <cell r="O4543" t="str">
            <v/>
          </cell>
          <cell r="P4543"/>
          <cell r="Q4543">
            <v>0</v>
          </cell>
        </row>
        <row r="4544">
          <cell r="C4544" t="str">
            <v>Wales</v>
          </cell>
          <cell r="D4544">
            <v>2016</v>
          </cell>
          <cell r="E4544">
            <v>0</v>
          </cell>
          <cell r="F4544">
            <v>0</v>
          </cell>
          <cell r="G4544" t="str">
            <v>N/A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  <cell r="M4544">
            <v>0</v>
          </cell>
          <cell r="N4544" t="str">
            <v>N/A</v>
          </cell>
          <cell r="O4544" t="str">
            <v/>
          </cell>
          <cell r="P4544"/>
          <cell r="Q4544">
            <v>0</v>
          </cell>
        </row>
        <row r="4545">
          <cell r="C4545" t="str">
            <v>Walpole</v>
          </cell>
          <cell r="D4545">
            <v>2016</v>
          </cell>
          <cell r="E4545">
            <v>0</v>
          </cell>
          <cell r="F4545">
            <v>0</v>
          </cell>
          <cell r="G4545" t="str">
            <v>N/A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  <cell r="M4545">
            <v>0</v>
          </cell>
          <cell r="N4545" t="str">
            <v>N/A</v>
          </cell>
          <cell r="O4545" t="str">
            <v/>
          </cell>
          <cell r="P4545"/>
          <cell r="Q4545">
            <v>0</v>
          </cell>
        </row>
        <row r="4546">
          <cell r="C4546" t="str">
            <v>Waltham</v>
          </cell>
          <cell r="D4546">
            <v>2016</v>
          </cell>
          <cell r="E4546">
            <v>2</v>
          </cell>
          <cell r="F4546">
            <v>2</v>
          </cell>
          <cell r="G4546" t="str">
            <v>Yes</v>
          </cell>
          <cell r="H4546">
            <v>2731470.73</v>
          </cell>
          <cell r="I4546">
            <v>31362.84</v>
          </cell>
          <cell r="J4546">
            <v>5469.46</v>
          </cell>
          <cell r="K4546">
            <v>2694638.43</v>
          </cell>
          <cell r="M4546">
            <v>2694638.43</v>
          </cell>
          <cell r="N4546" t="str">
            <v>FORM SUBMIT</v>
          </cell>
          <cell r="O4546">
            <v>42627</v>
          </cell>
          <cell r="P4546"/>
          <cell r="Q4546">
            <v>2700107.89</v>
          </cell>
        </row>
        <row r="4547">
          <cell r="C4547" t="str">
            <v>Ware</v>
          </cell>
          <cell r="D4547">
            <v>2016</v>
          </cell>
          <cell r="E4547">
            <v>0</v>
          </cell>
          <cell r="F4547">
            <v>0</v>
          </cell>
          <cell r="G4547" t="str">
            <v>N/A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  <cell r="M4547">
            <v>0</v>
          </cell>
          <cell r="N4547" t="str">
            <v>N/A</v>
          </cell>
          <cell r="O4547" t="str">
            <v/>
          </cell>
          <cell r="P4547"/>
          <cell r="Q4547">
            <v>0</v>
          </cell>
        </row>
        <row r="4548">
          <cell r="C4548" t="str">
            <v>Wareham</v>
          </cell>
          <cell r="D4548">
            <v>2016</v>
          </cell>
          <cell r="E4548">
            <v>3</v>
          </cell>
          <cell r="F4548">
            <v>3</v>
          </cell>
          <cell r="G4548" t="str">
            <v>Yes</v>
          </cell>
          <cell r="H4548">
            <v>667690.81999999995</v>
          </cell>
          <cell r="I4548">
            <v>5517.74</v>
          </cell>
          <cell r="J4548">
            <v>101.52</v>
          </cell>
          <cell r="K4548">
            <v>662071.55999999994</v>
          </cell>
          <cell r="M4548">
            <v>662071.55999999994</v>
          </cell>
          <cell r="N4548" t="str">
            <v>FORM SUBMIT</v>
          </cell>
          <cell r="O4548">
            <v>42634</v>
          </cell>
          <cell r="P4548"/>
          <cell r="Q4548">
            <v>662173.07999999996</v>
          </cell>
        </row>
        <row r="4549">
          <cell r="C4549" t="str">
            <v>Warren</v>
          </cell>
          <cell r="D4549">
            <v>2016</v>
          </cell>
          <cell r="E4549">
            <v>0</v>
          </cell>
          <cell r="F4549">
            <v>0</v>
          </cell>
          <cell r="G4549" t="str">
            <v>N/A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  <cell r="M4549">
            <v>0</v>
          </cell>
          <cell r="N4549" t="str">
            <v>N/A</v>
          </cell>
          <cell r="O4549" t="str">
            <v/>
          </cell>
          <cell r="P4549"/>
          <cell r="Q4549">
            <v>0</v>
          </cell>
        </row>
        <row r="4550">
          <cell r="C4550" t="str">
            <v>Warwick</v>
          </cell>
          <cell r="D4550">
            <v>2016</v>
          </cell>
          <cell r="E4550">
            <v>0</v>
          </cell>
          <cell r="F4550">
            <v>0</v>
          </cell>
          <cell r="G4550" t="str">
            <v>N/A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  <cell r="M4550">
            <v>0</v>
          </cell>
          <cell r="N4550" t="str">
            <v>N/A</v>
          </cell>
          <cell r="O4550" t="str">
            <v/>
          </cell>
          <cell r="P4550"/>
          <cell r="Q4550">
            <v>0</v>
          </cell>
        </row>
        <row r="4551">
          <cell r="C4551" t="str">
            <v>Washington</v>
          </cell>
          <cell r="D4551">
            <v>2016</v>
          </cell>
          <cell r="E4551">
            <v>0</v>
          </cell>
          <cell r="F4551">
            <v>0</v>
          </cell>
          <cell r="G4551" t="str">
            <v>N/A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M4551">
            <v>0</v>
          </cell>
          <cell r="N4551" t="str">
            <v>N/A</v>
          </cell>
          <cell r="O4551" t="str">
            <v/>
          </cell>
          <cell r="P4551"/>
          <cell r="Q4551">
            <v>0</v>
          </cell>
        </row>
        <row r="4552">
          <cell r="C4552" t="str">
            <v>Watertown</v>
          </cell>
          <cell r="D4552">
            <v>2016</v>
          </cell>
          <cell r="E4552">
            <v>0</v>
          </cell>
          <cell r="F4552">
            <v>0</v>
          </cell>
          <cell r="G4552" t="str">
            <v>N/A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M4552">
            <v>0</v>
          </cell>
          <cell r="N4552" t="str">
            <v>N/A</v>
          </cell>
          <cell r="O4552" t="str">
            <v/>
          </cell>
          <cell r="P4552"/>
          <cell r="Q4552">
            <v>0</v>
          </cell>
        </row>
        <row r="4553">
          <cell r="C4553" t="str">
            <v>Wayland</v>
          </cell>
          <cell r="D4553">
            <v>2016</v>
          </cell>
          <cell r="E4553">
            <v>1.5</v>
          </cell>
          <cell r="F4553">
            <v>1.5</v>
          </cell>
          <cell r="G4553" t="str">
            <v>Yes</v>
          </cell>
          <cell r="H4553">
            <v>738215.8</v>
          </cell>
          <cell r="I4553">
            <v>5269.35</v>
          </cell>
          <cell r="J4553">
            <v>147.61000000000001</v>
          </cell>
          <cell r="K4553">
            <v>732798.84000000008</v>
          </cell>
          <cell r="M4553">
            <v>732798.84000000008</v>
          </cell>
          <cell r="N4553" t="str">
            <v>FORM SUBMIT</v>
          </cell>
          <cell r="O4553">
            <v>42641</v>
          </cell>
          <cell r="P4553"/>
          <cell r="Q4553">
            <v>732946.45000000007</v>
          </cell>
        </row>
        <row r="4554">
          <cell r="C4554" t="str">
            <v>Webster</v>
          </cell>
          <cell r="D4554">
            <v>2016</v>
          </cell>
          <cell r="E4554">
            <v>0</v>
          </cell>
          <cell r="F4554">
            <v>0</v>
          </cell>
          <cell r="G4554" t="str">
            <v>N/A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  <cell r="M4554">
            <v>0</v>
          </cell>
          <cell r="N4554" t="str">
            <v>N/A</v>
          </cell>
          <cell r="O4554" t="str">
            <v/>
          </cell>
          <cell r="P4554"/>
          <cell r="Q4554">
            <v>0</v>
          </cell>
        </row>
        <row r="4555">
          <cell r="C4555" t="str">
            <v>Wellesley</v>
          </cell>
          <cell r="D4555">
            <v>2016</v>
          </cell>
          <cell r="E4555">
            <v>1</v>
          </cell>
          <cell r="F4555">
            <v>1</v>
          </cell>
          <cell r="G4555" t="str">
            <v>Yes</v>
          </cell>
          <cell r="H4555">
            <v>1164918.27</v>
          </cell>
          <cell r="I4555">
            <v>2019.9</v>
          </cell>
          <cell r="J4555">
            <v>9939.1299999999992</v>
          </cell>
          <cell r="K4555">
            <v>1152959.2400000002</v>
          </cell>
          <cell r="M4555">
            <v>1152959.2400000002</v>
          </cell>
          <cell r="N4555" t="str">
            <v>FORM SUBMIT</v>
          </cell>
          <cell r="O4555">
            <v>42625</v>
          </cell>
          <cell r="P4555"/>
          <cell r="Q4555">
            <v>1162898.3700000001</v>
          </cell>
        </row>
        <row r="4556">
          <cell r="C4556" t="str">
            <v>Wellfleet</v>
          </cell>
          <cell r="D4556">
            <v>2016</v>
          </cell>
          <cell r="E4556">
            <v>3</v>
          </cell>
          <cell r="F4556">
            <v>3</v>
          </cell>
          <cell r="G4556" t="str">
            <v>Yes</v>
          </cell>
          <cell r="H4556">
            <v>457091.63</v>
          </cell>
          <cell r="I4556">
            <v>2015.15</v>
          </cell>
          <cell r="J4556">
            <v>0</v>
          </cell>
          <cell r="K4556">
            <v>455076.48</v>
          </cell>
          <cell r="M4556">
            <v>455076.48</v>
          </cell>
          <cell r="N4556" t="str">
            <v>FORM SUBMIT</v>
          </cell>
          <cell r="O4556">
            <v>42628</v>
          </cell>
          <cell r="P4556"/>
          <cell r="Q4556">
            <v>455076.48</v>
          </cell>
        </row>
        <row r="4557">
          <cell r="C4557" t="str">
            <v>Wendell</v>
          </cell>
          <cell r="D4557">
            <v>2016</v>
          </cell>
          <cell r="E4557">
            <v>0</v>
          </cell>
          <cell r="F4557">
            <v>0</v>
          </cell>
          <cell r="G4557" t="str">
            <v>N/A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M4557">
            <v>0</v>
          </cell>
          <cell r="N4557" t="str">
            <v>N/A</v>
          </cell>
          <cell r="O4557" t="str">
            <v/>
          </cell>
          <cell r="P4557"/>
          <cell r="Q4557">
            <v>0</v>
          </cell>
        </row>
        <row r="4558">
          <cell r="C4558" t="str">
            <v>Wenham</v>
          </cell>
          <cell r="D4558">
            <v>2016</v>
          </cell>
          <cell r="E4558">
            <v>3</v>
          </cell>
          <cell r="F4558">
            <v>3</v>
          </cell>
          <cell r="G4558" t="str">
            <v>Yes</v>
          </cell>
          <cell r="H4558">
            <v>333815.74</v>
          </cell>
          <cell r="I4558">
            <v>8354.74</v>
          </cell>
          <cell r="J4558">
            <v>779.09</v>
          </cell>
          <cell r="K4558">
            <v>324681.90999999997</v>
          </cell>
          <cell r="M4558">
            <v>324681.90999999997</v>
          </cell>
          <cell r="N4558" t="str">
            <v>FORM SUBMIT</v>
          </cell>
          <cell r="O4558">
            <v>42625</v>
          </cell>
          <cell r="P4558"/>
          <cell r="Q4558">
            <v>325461</v>
          </cell>
        </row>
        <row r="4559">
          <cell r="C4559" t="str">
            <v>West Boylston</v>
          </cell>
          <cell r="D4559">
            <v>2016</v>
          </cell>
          <cell r="E4559">
            <v>2</v>
          </cell>
          <cell r="F4559">
            <v>2</v>
          </cell>
          <cell r="G4559" t="str">
            <v>Yes</v>
          </cell>
          <cell r="H4559">
            <v>195434.97</v>
          </cell>
          <cell r="I4559">
            <v>2935.36</v>
          </cell>
          <cell r="J4559">
            <v>0</v>
          </cell>
          <cell r="K4559">
            <v>192499.61000000002</v>
          </cell>
          <cell r="M4559">
            <v>192499.61000000002</v>
          </cell>
          <cell r="N4559" t="str">
            <v>FORM SUBMIT</v>
          </cell>
          <cell r="O4559">
            <v>42625</v>
          </cell>
          <cell r="P4559"/>
          <cell r="Q4559">
            <v>192499.61000000002</v>
          </cell>
        </row>
        <row r="4560">
          <cell r="C4560" t="str">
            <v>West Bridgewater</v>
          </cell>
          <cell r="D4560">
            <v>2016</v>
          </cell>
          <cell r="E4560">
            <v>1</v>
          </cell>
          <cell r="F4560">
            <v>1</v>
          </cell>
          <cell r="G4560" t="str">
            <v>Yes</v>
          </cell>
          <cell r="H4560">
            <v>171764.98</v>
          </cell>
          <cell r="I4560">
            <v>1527.58</v>
          </cell>
          <cell r="J4560">
            <v>1489.77</v>
          </cell>
          <cell r="K4560">
            <v>168747.63000000003</v>
          </cell>
          <cell r="M4560">
            <v>168747.63000000003</v>
          </cell>
          <cell r="N4560" t="str">
            <v>FORM SUBMIT</v>
          </cell>
          <cell r="O4560">
            <v>42613</v>
          </cell>
          <cell r="P4560"/>
          <cell r="Q4560">
            <v>170237.40000000002</v>
          </cell>
        </row>
        <row r="4561">
          <cell r="C4561" t="str">
            <v>West Brookfield</v>
          </cell>
          <cell r="D4561">
            <v>2016</v>
          </cell>
          <cell r="E4561">
            <v>0</v>
          </cell>
          <cell r="F4561">
            <v>0</v>
          </cell>
          <cell r="G4561" t="str">
            <v>N/A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  <cell r="M4561">
            <v>0</v>
          </cell>
          <cell r="N4561" t="str">
            <v>N/A</v>
          </cell>
          <cell r="O4561" t="str">
            <v/>
          </cell>
          <cell r="P4561"/>
          <cell r="Q4561">
            <v>0</v>
          </cell>
        </row>
        <row r="4562">
          <cell r="C4562" t="str">
            <v>West Newbury</v>
          </cell>
          <cell r="D4562">
            <v>2016</v>
          </cell>
          <cell r="E4562">
            <v>3</v>
          </cell>
          <cell r="F4562">
            <v>3</v>
          </cell>
          <cell r="G4562" t="str">
            <v>Yes</v>
          </cell>
          <cell r="H4562">
            <v>294974.90000000002</v>
          </cell>
          <cell r="I4562">
            <v>4160.93</v>
          </cell>
          <cell r="J4562">
            <v>0</v>
          </cell>
          <cell r="K4562">
            <v>290813.97000000003</v>
          </cell>
          <cell r="M4562">
            <v>290813.97000000003</v>
          </cell>
          <cell r="N4562" t="str">
            <v>FORM SUBMIT</v>
          </cell>
          <cell r="O4562">
            <v>42600</v>
          </cell>
          <cell r="P4562"/>
          <cell r="Q4562">
            <v>290813.97000000003</v>
          </cell>
        </row>
        <row r="4563">
          <cell r="C4563" t="str">
            <v>West Springfield</v>
          </cell>
          <cell r="D4563">
            <v>2016</v>
          </cell>
          <cell r="E4563">
            <v>1</v>
          </cell>
          <cell r="F4563">
            <v>1</v>
          </cell>
          <cell r="G4563" t="str">
            <v>Yes</v>
          </cell>
          <cell r="H4563">
            <v>375675.44</v>
          </cell>
          <cell r="I4563">
            <v>867.03</v>
          </cell>
          <cell r="J4563">
            <v>0</v>
          </cell>
          <cell r="K4563">
            <v>374808.41</v>
          </cell>
          <cell r="M4563">
            <v>374808.41</v>
          </cell>
          <cell r="N4563" t="str">
            <v>FORM SUBMIT</v>
          </cell>
          <cell r="O4563">
            <v>42674</v>
          </cell>
          <cell r="P4563"/>
          <cell r="Q4563">
            <v>374808.41</v>
          </cell>
        </row>
        <row r="4564">
          <cell r="C4564" t="str">
            <v>West Stockbridge</v>
          </cell>
          <cell r="D4564">
            <v>2016</v>
          </cell>
          <cell r="E4564">
            <v>0</v>
          </cell>
          <cell r="F4564">
            <v>0</v>
          </cell>
          <cell r="G4564" t="str">
            <v>N/A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M4564">
            <v>0</v>
          </cell>
          <cell r="N4564" t="str">
            <v>N/A</v>
          </cell>
          <cell r="O4564" t="str">
            <v/>
          </cell>
          <cell r="P4564"/>
          <cell r="Q4564">
            <v>0</v>
          </cell>
        </row>
        <row r="4565">
          <cell r="C4565" t="str">
            <v>West Tisbury</v>
          </cell>
          <cell r="D4565">
            <v>2016</v>
          </cell>
          <cell r="E4565">
            <v>3</v>
          </cell>
          <cell r="F4565">
            <v>3</v>
          </cell>
          <cell r="G4565" t="str">
            <v>Yes</v>
          </cell>
          <cell r="H4565">
            <v>387140.11</v>
          </cell>
          <cell r="I4565">
            <v>1580.31</v>
          </cell>
          <cell r="J4565">
            <v>742.82</v>
          </cell>
          <cell r="K4565">
            <v>384816.98</v>
          </cell>
          <cell r="M4565">
            <v>384816.98</v>
          </cell>
          <cell r="N4565" t="str">
            <v>FORM SUBMIT</v>
          </cell>
          <cell r="O4565">
            <v>42627</v>
          </cell>
          <cell r="P4565"/>
          <cell r="Q4565">
            <v>385559.8</v>
          </cell>
        </row>
        <row r="4566">
          <cell r="C4566" t="str">
            <v>Westborough</v>
          </cell>
          <cell r="D4566">
            <v>2016</v>
          </cell>
          <cell r="E4566">
            <v>0</v>
          </cell>
          <cell r="F4566">
            <v>0</v>
          </cell>
          <cell r="G4566" t="str">
            <v>N/A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M4566">
            <v>0</v>
          </cell>
          <cell r="N4566" t="str">
            <v>N/A</v>
          </cell>
          <cell r="O4566" t="str">
            <v/>
          </cell>
          <cell r="P4566"/>
          <cell r="Q4566">
            <v>0</v>
          </cell>
        </row>
        <row r="4567">
          <cell r="C4567" t="str">
            <v>Westfield</v>
          </cell>
          <cell r="D4567">
            <v>2016</v>
          </cell>
          <cell r="E4567">
            <v>1</v>
          </cell>
          <cell r="F4567">
            <v>1</v>
          </cell>
          <cell r="G4567" t="str">
            <v>Yes</v>
          </cell>
          <cell r="H4567">
            <v>427904.6</v>
          </cell>
          <cell r="I4567">
            <v>3140.71</v>
          </cell>
          <cell r="J4567">
            <v>45.8</v>
          </cell>
          <cell r="K4567">
            <v>424718.08999999997</v>
          </cell>
          <cell r="M4567">
            <v>424718.08999999997</v>
          </cell>
          <cell r="N4567" t="str">
            <v>FORM SUBMIT</v>
          </cell>
          <cell r="O4567">
            <v>42626</v>
          </cell>
          <cell r="P4567"/>
          <cell r="Q4567">
            <v>424763.88999999996</v>
          </cell>
        </row>
        <row r="4568">
          <cell r="C4568" t="str">
            <v>Westford</v>
          </cell>
          <cell r="D4568">
            <v>2016</v>
          </cell>
          <cell r="E4568">
            <v>3</v>
          </cell>
          <cell r="F4568">
            <v>3</v>
          </cell>
          <cell r="G4568" t="str">
            <v>Yes</v>
          </cell>
          <cell r="H4568">
            <v>1668281.89</v>
          </cell>
          <cell r="I4568">
            <v>22809.96</v>
          </cell>
          <cell r="J4568">
            <v>0</v>
          </cell>
          <cell r="K4568">
            <v>1645471.93</v>
          </cell>
          <cell r="M4568">
            <v>1645471.93</v>
          </cell>
          <cell r="N4568" t="str">
            <v>FORM SUBMIT</v>
          </cell>
          <cell r="O4568">
            <v>42625</v>
          </cell>
          <cell r="P4568"/>
          <cell r="Q4568">
            <v>1645471.93</v>
          </cell>
        </row>
        <row r="4569">
          <cell r="C4569" t="str">
            <v>Westhampton</v>
          </cell>
          <cell r="D4569">
            <v>2016</v>
          </cell>
          <cell r="E4569">
            <v>0</v>
          </cell>
          <cell r="F4569">
            <v>0</v>
          </cell>
          <cell r="G4569" t="str">
            <v>N/A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M4569">
            <v>0</v>
          </cell>
          <cell r="N4569" t="str">
            <v>N/A</v>
          </cell>
          <cell r="O4569" t="str">
            <v/>
          </cell>
          <cell r="P4569"/>
          <cell r="Q4569">
            <v>0</v>
          </cell>
        </row>
        <row r="4570">
          <cell r="C4570" t="str">
            <v>Westminster</v>
          </cell>
          <cell r="D4570">
            <v>2016</v>
          </cell>
          <cell r="E4570">
            <v>0</v>
          </cell>
          <cell r="F4570">
            <v>0</v>
          </cell>
          <cell r="G4570" t="str">
            <v>N/A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  <cell r="M4570">
            <v>0</v>
          </cell>
          <cell r="N4570" t="str">
            <v>N/A</v>
          </cell>
          <cell r="O4570" t="str">
            <v/>
          </cell>
          <cell r="P4570"/>
          <cell r="Q4570">
            <v>0</v>
          </cell>
        </row>
        <row r="4571">
          <cell r="C4571" t="str">
            <v>Weston</v>
          </cell>
          <cell r="D4571">
            <v>2016</v>
          </cell>
          <cell r="E4571">
            <v>3</v>
          </cell>
          <cell r="F4571">
            <v>3</v>
          </cell>
          <cell r="G4571" t="str">
            <v>Yes</v>
          </cell>
          <cell r="H4571">
            <v>1981841.28</v>
          </cell>
          <cell r="I4571">
            <v>12163.07</v>
          </cell>
          <cell r="J4571">
            <v>52.02</v>
          </cell>
          <cell r="K4571">
            <v>1969626.19</v>
          </cell>
          <cell r="M4571">
            <v>1969626.19</v>
          </cell>
          <cell r="N4571" t="str">
            <v>FORM SUBMIT</v>
          </cell>
          <cell r="O4571">
            <v>42628</v>
          </cell>
          <cell r="P4571"/>
          <cell r="Q4571">
            <v>1969678.21</v>
          </cell>
        </row>
        <row r="4572">
          <cell r="C4572" t="str">
            <v>Westport</v>
          </cell>
          <cell r="D4572">
            <v>2016</v>
          </cell>
          <cell r="E4572">
            <v>2</v>
          </cell>
          <cell r="F4572">
            <v>2</v>
          </cell>
          <cell r="G4572" t="str">
            <v>Yes</v>
          </cell>
          <cell r="H4572">
            <v>479362.73</v>
          </cell>
          <cell r="I4572">
            <v>2716.91</v>
          </cell>
          <cell r="J4572">
            <v>57.47</v>
          </cell>
          <cell r="K4572">
            <v>476588.35000000003</v>
          </cell>
          <cell r="M4572">
            <v>476588.35000000003</v>
          </cell>
          <cell r="N4572" t="str">
            <v>FORM SUBMIT</v>
          </cell>
          <cell r="O4572">
            <v>42626</v>
          </cell>
          <cell r="P4572"/>
          <cell r="Q4572">
            <v>476645.82</v>
          </cell>
        </row>
        <row r="4573">
          <cell r="C4573" t="str">
            <v>Westwood</v>
          </cell>
          <cell r="D4573">
            <v>2016</v>
          </cell>
          <cell r="E4573">
            <v>0</v>
          </cell>
          <cell r="F4573">
            <v>0</v>
          </cell>
          <cell r="G4573" t="str">
            <v>N/A</v>
          </cell>
          <cell r="H4573">
            <v>0</v>
          </cell>
          <cell r="I4573">
            <v>0</v>
          </cell>
          <cell r="J4573">
            <v>0</v>
          </cell>
          <cell r="K4573">
            <v>0</v>
          </cell>
          <cell r="M4573">
            <v>0</v>
          </cell>
          <cell r="N4573" t="str">
            <v>N/A</v>
          </cell>
          <cell r="O4573" t="str">
            <v/>
          </cell>
          <cell r="P4573"/>
          <cell r="Q4573">
            <v>0</v>
          </cell>
        </row>
        <row r="4574">
          <cell r="C4574" t="str">
            <v>Weymouth</v>
          </cell>
          <cell r="D4574">
            <v>2016</v>
          </cell>
          <cell r="E4574">
            <v>1</v>
          </cell>
          <cell r="F4574">
            <v>1</v>
          </cell>
          <cell r="G4574" t="str">
            <v>Yes</v>
          </cell>
          <cell r="H4574">
            <v>684572</v>
          </cell>
          <cell r="I4574">
            <v>5700</v>
          </cell>
          <cell r="J4574">
            <v>2230</v>
          </cell>
          <cell r="K4574">
            <v>676642</v>
          </cell>
          <cell r="M4574">
            <v>676642</v>
          </cell>
          <cell r="N4574" t="str">
            <v>FORM SUBMIT</v>
          </cell>
          <cell r="O4574">
            <v>42620</v>
          </cell>
          <cell r="P4574"/>
          <cell r="Q4574">
            <v>678872</v>
          </cell>
        </row>
        <row r="4575">
          <cell r="C4575" t="str">
            <v>Whately</v>
          </cell>
          <cell r="D4575">
            <v>2016</v>
          </cell>
          <cell r="E4575">
            <v>3</v>
          </cell>
          <cell r="F4575">
            <v>3</v>
          </cell>
          <cell r="G4575" t="str">
            <v>Yes</v>
          </cell>
          <cell r="H4575">
            <v>74419.25</v>
          </cell>
          <cell r="I4575">
            <v>533.49</v>
          </cell>
          <cell r="J4575">
            <v>0</v>
          </cell>
          <cell r="K4575">
            <v>73885.759999999995</v>
          </cell>
          <cell r="M4575">
            <v>73885.759999999995</v>
          </cell>
          <cell r="N4575" t="str">
            <v>FORM SUBMIT</v>
          </cell>
          <cell r="O4575">
            <v>42626</v>
          </cell>
          <cell r="P4575"/>
          <cell r="Q4575">
            <v>73885.759999999995</v>
          </cell>
        </row>
        <row r="4576">
          <cell r="C4576" t="str">
            <v>Whitman</v>
          </cell>
          <cell r="D4576">
            <v>2016</v>
          </cell>
          <cell r="E4576">
            <v>0</v>
          </cell>
          <cell r="F4576">
            <v>0</v>
          </cell>
          <cell r="G4576" t="str">
            <v>N/A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  <cell r="M4576">
            <v>0</v>
          </cell>
          <cell r="N4576" t="str">
            <v>N/A</v>
          </cell>
          <cell r="O4576" t="str">
            <v/>
          </cell>
          <cell r="P4576"/>
          <cell r="Q4576">
            <v>0</v>
          </cell>
        </row>
        <row r="4577">
          <cell r="C4577" t="str">
            <v>Wilbraham</v>
          </cell>
          <cell r="D4577">
            <v>2016</v>
          </cell>
          <cell r="E4577">
            <v>1.5</v>
          </cell>
          <cell r="F4577">
            <v>1.5</v>
          </cell>
          <cell r="G4577" t="str">
            <v>Yes</v>
          </cell>
          <cell r="H4577">
            <v>336993.33</v>
          </cell>
          <cell r="I4577">
            <v>2308.61</v>
          </cell>
          <cell r="J4577">
            <v>0</v>
          </cell>
          <cell r="K4577">
            <v>334684.72000000003</v>
          </cell>
          <cell r="M4577">
            <v>334684.72000000003</v>
          </cell>
          <cell r="N4577" t="str">
            <v>FORM SUBMIT</v>
          </cell>
          <cell r="O4577">
            <v>42626</v>
          </cell>
          <cell r="P4577"/>
          <cell r="Q4577">
            <v>334684.72000000003</v>
          </cell>
        </row>
        <row r="4578">
          <cell r="C4578" t="str">
            <v>Williamsburg</v>
          </cell>
          <cell r="D4578">
            <v>2016</v>
          </cell>
          <cell r="E4578">
            <v>0</v>
          </cell>
          <cell r="F4578">
            <v>0</v>
          </cell>
          <cell r="G4578" t="str">
            <v>N/A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  <cell r="M4578">
            <v>0</v>
          </cell>
          <cell r="N4578" t="str">
            <v>N/A</v>
          </cell>
          <cell r="O4578" t="str">
            <v/>
          </cell>
          <cell r="P4578"/>
          <cell r="Q4578">
            <v>0</v>
          </cell>
        </row>
        <row r="4579">
          <cell r="C4579" t="str">
            <v>Williamstown</v>
          </cell>
          <cell r="D4579">
            <v>2016</v>
          </cell>
          <cell r="E4579">
            <v>2</v>
          </cell>
          <cell r="F4579">
            <v>2</v>
          </cell>
          <cell r="G4579" t="str">
            <v>Yes</v>
          </cell>
          <cell r="H4579">
            <v>217564.04</v>
          </cell>
          <cell r="I4579">
            <v>284.49</v>
          </cell>
          <cell r="J4579">
            <v>0</v>
          </cell>
          <cell r="K4579">
            <v>217279.55000000002</v>
          </cell>
          <cell r="M4579">
            <v>217279.55000000002</v>
          </cell>
          <cell r="N4579" t="str">
            <v>FORM SUBMIT</v>
          </cell>
          <cell r="O4579">
            <v>42674</v>
          </cell>
          <cell r="P4579"/>
          <cell r="Q4579">
            <v>217279.55000000002</v>
          </cell>
        </row>
        <row r="4580">
          <cell r="C4580" t="str">
            <v>Wilmington</v>
          </cell>
          <cell r="D4580">
            <v>2016</v>
          </cell>
          <cell r="E4580">
            <v>0</v>
          </cell>
          <cell r="F4580">
            <v>0</v>
          </cell>
          <cell r="G4580" t="str">
            <v>N/A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  <cell r="M4580">
            <v>0</v>
          </cell>
          <cell r="N4580" t="str">
            <v>N/A</v>
          </cell>
          <cell r="O4580" t="str">
            <v/>
          </cell>
          <cell r="P4580"/>
          <cell r="Q4580">
            <v>0</v>
          </cell>
        </row>
        <row r="4581">
          <cell r="C4581" t="str">
            <v>Winchendon</v>
          </cell>
          <cell r="D4581">
            <v>2016</v>
          </cell>
          <cell r="E4581">
            <v>0</v>
          </cell>
          <cell r="F4581">
            <v>0</v>
          </cell>
          <cell r="G4581" t="str">
            <v>N/A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  <cell r="M4581">
            <v>0</v>
          </cell>
          <cell r="N4581" t="str">
            <v>N/A</v>
          </cell>
          <cell r="O4581" t="str">
            <v/>
          </cell>
          <cell r="P4581"/>
          <cell r="Q4581">
            <v>0</v>
          </cell>
        </row>
        <row r="4582">
          <cell r="C4582" t="str">
            <v>Winchester</v>
          </cell>
          <cell r="D4582">
            <v>2016</v>
          </cell>
          <cell r="E4582">
            <v>0</v>
          </cell>
          <cell r="F4582">
            <v>0</v>
          </cell>
          <cell r="G4582" t="str">
            <v>N/A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M4582">
            <v>0</v>
          </cell>
          <cell r="N4582" t="str">
            <v>N/A</v>
          </cell>
          <cell r="O4582" t="str">
            <v/>
          </cell>
          <cell r="P4582"/>
          <cell r="Q4582">
            <v>0</v>
          </cell>
        </row>
        <row r="4583">
          <cell r="C4583" t="str">
            <v>Windsor</v>
          </cell>
          <cell r="D4583">
            <v>2016</v>
          </cell>
          <cell r="E4583">
            <v>0</v>
          </cell>
          <cell r="F4583">
            <v>0</v>
          </cell>
          <cell r="G4583" t="str">
            <v>N/A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M4583">
            <v>0</v>
          </cell>
          <cell r="N4583" t="str">
            <v>N/A</v>
          </cell>
          <cell r="O4583" t="str">
            <v/>
          </cell>
          <cell r="P4583"/>
          <cell r="Q4583">
            <v>0</v>
          </cell>
        </row>
        <row r="4584">
          <cell r="C4584" t="str">
            <v>Winthrop</v>
          </cell>
          <cell r="D4584">
            <v>2016</v>
          </cell>
          <cell r="E4584">
            <v>0</v>
          </cell>
          <cell r="F4584">
            <v>0</v>
          </cell>
          <cell r="G4584" t="str">
            <v>N/A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M4584">
            <v>0</v>
          </cell>
          <cell r="N4584" t="str">
            <v>N/A</v>
          </cell>
          <cell r="O4584" t="str">
            <v/>
          </cell>
          <cell r="P4584"/>
          <cell r="Q4584">
            <v>0</v>
          </cell>
        </row>
        <row r="4585">
          <cell r="C4585" t="str">
            <v>Woburn</v>
          </cell>
          <cell r="D4585">
            <v>2016</v>
          </cell>
          <cell r="E4585">
            <v>0</v>
          </cell>
          <cell r="F4585">
            <v>0</v>
          </cell>
          <cell r="G4585" t="str">
            <v>N/A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  <cell r="M4585">
            <v>0</v>
          </cell>
          <cell r="N4585" t="str">
            <v>N/A</v>
          </cell>
          <cell r="O4585" t="str">
            <v/>
          </cell>
          <cell r="P4585"/>
          <cell r="Q4585">
            <v>0</v>
          </cell>
        </row>
        <row r="4586">
          <cell r="C4586" t="str">
            <v>Worcester</v>
          </cell>
          <cell r="D4586">
            <v>2016</v>
          </cell>
          <cell r="E4586">
            <v>0</v>
          </cell>
          <cell r="F4586">
            <v>0</v>
          </cell>
          <cell r="G4586" t="str">
            <v>N/A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M4586">
            <v>0</v>
          </cell>
          <cell r="N4586" t="str">
            <v>N/A</v>
          </cell>
          <cell r="O4586" t="str">
            <v/>
          </cell>
          <cell r="P4586"/>
          <cell r="Q4586">
            <v>0</v>
          </cell>
        </row>
        <row r="4587">
          <cell r="C4587" t="str">
            <v>Worthington</v>
          </cell>
          <cell r="D4587">
            <v>2016</v>
          </cell>
          <cell r="E4587">
            <v>0</v>
          </cell>
          <cell r="F4587">
            <v>0</v>
          </cell>
          <cell r="G4587" t="str">
            <v>N/A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M4587">
            <v>0</v>
          </cell>
          <cell r="N4587" t="str">
            <v>N/A</v>
          </cell>
          <cell r="O4587" t="str">
            <v/>
          </cell>
          <cell r="P4587"/>
          <cell r="Q4587">
            <v>0</v>
          </cell>
        </row>
        <row r="4588">
          <cell r="C4588" t="str">
            <v>Wrentham</v>
          </cell>
          <cell r="D4588">
            <v>2016</v>
          </cell>
          <cell r="E4588">
            <v>0</v>
          </cell>
          <cell r="F4588">
            <v>0</v>
          </cell>
          <cell r="G4588" t="str">
            <v>N/A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M4588">
            <v>0</v>
          </cell>
          <cell r="N4588" t="str">
            <v>N/A</v>
          </cell>
          <cell r="O4588" t="str">
            <v/>
          </cell>
          <cell r="P4588"/>
          <cell r="Q4588">
            <v>0</v>
          </cell>
        </row>
        <row r="4589">
          <cell r="C4589" t="str">
            <v>Yarmouth</v>
          </cell>
          <cell r="D4589">
            <v>2016</v>
          </cell>
          <cell r="E4589">
            <v>3</v>
          </cell>
          <cell r="F4589">
            <v>3</v>
          </cell>
          <cell r="G4589" t="str">
            <v>Yes</v>
          </cell>
          <cell r="H4589">
            <v>1600270</v>
          </cell>
          <cell r="I4589">
            <v>8827</v>
          </cell>
          <cell r="J4589">
            <v>0</v>
          </cell>
          <cell r="K4589">
            <v>1591443</v>
          </cell>
          <cell r="L4589"/>
          <cell r="M4589">
            <v>1591443</v>
          </cell>
          <cell r="N4589" t="str">
            <v>FORM SUBMIT</v>
          </cell>
          <cell r="O4589">
            <v>42569</v>
          </cell>
          <cell r="P4589"/>
          <cell r="Q4589">
            <v>1591443</v>
          </cell>
        </row>
        <row r="4592">
          <cell r="C4592" t="str">
            <v>Abington</v>
          </cell>
          <cell r="D4592">
            <v>2017</v>
          </cell>
          <cell r="E4592">
            <v>1.5</v>
          </cell>
          <cell r="F4592">
            <v>1.5</v>
          </cell>
          <cell r="G4592" t="str">
            <v>Yes</v>
          </cell>
          <cell r="H4592">
            <v>352257</v>
          </cell>
          <cell r="I4592">
            <v>1229</v>
          </cell>
          <cell r="J4592">
            <v>0</v>
          </cell>
          <cell r="K4592">
            <v>351028</v>
          </cell>
          <cell r="M4592">
            <v>351028</v>
          </cell>
          <cell r="N4592" t="str">
            <v>FORM SUBMIT</v>
          </cell>
          <cell r="O4592">
            <v>43031</v>
          </cell>
          <cell r="P4592"/>
          <cell r="Q4592">
            <v>351028</v>
          </cell>
        </row>
        <row r="4593">
          <cell r="C4593" t="str">
            <v>Acton</v>
          </cell>
          <cell r="D4593">
            <v>2017</v>
          </cell>
          <cell r="E4593">
            <v>1.5</v>
          </cell>
          <cell r="F4593">
            <v>1.5</v>
          </cell>
          <cell r="G4593" t="str">
            <v>Yes</v>
          </cell>
          <cell r="H4593">
            <v>966550.93</v>
          </cell>
          <cell r="I4593">
            <v>9470.24</v>
          </cell>
          <cell r="J4593">
            <v>625.94000000000005</v>
          </cell>
          <cell r="K4593">
            <v>956454.75000000012</v>
          </cell>
          <cell r="M4593">
            <v>956454.75000000012</v>
          </cell>
          <cell r="N4593" t="str">
            <v>FORM SUBMIT</v>
          </cell>
          <cell r="O4593">
            <v>43013</v>
          </cell>
          <cell r="P4593"/>
          <cell r="Q4593">
            <v>957080.69000000006</v>
          </cell>
        </row>
        <row r="4594">
          <cell r="C4594" t="str">
            <v>Acushnet</v>
          </cell>
          <cell r="D4594">
            <v>2017</v>
          </cell>
          <cell r="E4594">
            <v>1.5</v>
          </cell>
          <cell r="F4594">
            <v>1.5</v>
          </cell>
          <cell r="G4594" t="str">
            <v>Yes</v>
          </cell>
          <cell r="H4594">
            <v>146360.22</v>
          </cell>
          <cell r="I4594">
            <v>1194.1400000000001</v>
          </cell>
          <cell r="J4594">
            <v>0</v>
          </cell>
          <cell r="K4594">
            <v>145166.07999999999</v>
          </cell>
          <cell r="M4594">
            <v>145166.07999999999</v>
          </cell>
          <cell r="N4594" t="str">
            <v>FORM SUBMIT</v>
          </cell>
          <cell r="O4594">
            <v>42990</v>
          </cell>
          <cell r="P4594"/>
          <cell r="Q4594">
            <v>145166.07999999999</v>
          </cell>
        </row>
        <row r="4595">
          <cell r="C4595" t="str">
            <v>Adams</v>
          </cell>
          <cell r="D4595">
            <v>2017</v>
          </cell>
          <cell r="E4595">
            <v>0</v>
          </cell>
          <cell r="F4595">
            <v>0</v>
          </cell>
          <cell r="G4595" t="str">
            <v>N/A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M4595">
            <v>0</v>
          </cell>
          <cell r="N4595" t="str">
            <v>N/A</v>
          </cell>
          <cell r="O4595" t="str">
            <v/>
          </cell>
          <cell r="P4595"/>
          <cell r="Q4595">
            <v>0</v>
          </cell>
        </row>
        <row r="4596">
          <cell r="C4596" t="str">
            <v>Agawam</v>
          </cell>
          <cell r="D4596">
            <v>2017</v>
          </cell>
          <cell r="E4596">
            <v>1</v>
          </cell>
          <cell r="F4596">
            <v>1</v>
          </cell>
          <cell r="G4596" t="str">
            <v>Yes</v>
          </cell>
          <cell r="H4596">
            <v>487577</v>
          </cell>
          <cell r="I4596">
            <v>3031</v>
          </cell>
          <cell r="J4596">
            <v>484</v>
          </cell>
          <cell r="K4596">
            <v>484062</v>
          </cell>
          <cell r="M4596">
            <v>484062</v>
          </cell>
          <cell r="N4596" t="str">
            <v>FORM SUBMIT</v>
          </cell>
          <cell r="O4596">
            <v>42984</v>
          </cell>
          <cell r="P4596"/>
          <cell r="Q4596">
            <v>484546</v>
          </cell>
        </row>
        <row r="4597">
          <cell r="C4597" t="str">
            <v>Alford</v>
          </cell>
          <cell r="D4597">
            <v>2017</v>
          </cell>
          <cell r="E4597">
            <v>0</v>
          </cell>
          <cell r="F4597">
            <v>0</v>
          </cell>
          <cell r="G4597" t="str">
            <v>N/A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M4597">
            <v>0</v>
          </cell>
          <cell r="N4597" t="str">
            <v>N/A</v>
          </cell>
          <cell r="O4597" t="str">
            <v/>
          </cell>
          <cell r="P4597"/>
          <cell r="Q4597">
            <v>0</v>
          </cell>
        </row>
        <row r="4598">
          <cell r="C4598" t="str">
            <v>Amesbury</v>
          </cell>
          <cell r="D4598">
            <v>2017</v>
          </cell>
          <cell r="E4598">
            <v>0</v>
          </cell>
          <cell r="F4598">
            <v>0</v>
          </cell>
          <cell r="G4598" t="str">
            <v>N/A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M4598">
            <v>0</v>
          </cell>
          <cell r="N4598" t="str">
            <v>N/A</v>
          </cell>
          <cell r="O4598" t="str">
            <v/>
          </cell>
          <cell r="P4598"/>
          <cell r="Q4598">
            <v>0</v>
          </cell>
        </row>
        <row r="4599">
          <cell r="C4599" t="str">
            <v>Amherst</v>
          </cell>
          <cell r="D4599">
            <v>2017</v>
          </cell>
          <cell r="E4599">
            <v>3</v>
          </cell>
          <cell r="F4599">
            <v>3</v>
          </cell>
          <cell r="G4599" t="str">
            <v>Yes</v>
          </cell>
          <cell r="H4599">
            <v>1018065</v>
          </cell>
          <cell r="I4599">
            <v>4593</v>
          </cell>
          <cell r="J4599">
            <v>0</v>
          </cell>
          <cell r="K4599">
            <v>1013472</v>
          </cell>
          <cell r="M4599">
            <v>1013472</v>
          </cell>
          <cell r="N4599" t="str">
            <v>FORM SUBMIT</v>
          </cell>
          <cell r="O4599">
            <v>42969</v>
          </cell>
          <cell r="P4599"/>
          <cell r="Q4599">
            <v>1013472</v>
          </cell>
        </row>
        <row r="4600">
          <cell r="C4600" t="str">
            <v>Andover</v>
          </cell>
          <cell r="D4600">
            <v>2017</v>
          </cell>
          <cell r="E4600">
            <v>0</v>
          </cell>
          <cell r="F4600">
            <v>0</v>
          </cell>
          <cell r="G4600" t="str">
            <v>N/A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M4600">
            <v>0</v>
          </cell>
          <cell r="N4600" t="str">
            <v>N/A</v>
          </cell>
          <cell r="O4600" t="str">
            <v/>
          </cell>
          <cell r="P4600"/>
          <cell r="Q4600">
            <v>0</v>
          </cell>
        </row>
        <row r="4601">
          <cell r="C4601" t="str">
            <v>Arlington</v>
          </cell>
          <cell r="D4601">
            <v>2017</v>
          </cell>
          <cell r="E4601">
            <v>1.5</v>
          </cell>
          <cell r="F4601">
            <v>1.5</v>
          </cell>
          <cell r="G4601" t="str">
            <v>Yes</v>
          </cell>
          <cell r="H4601">
            <v>1386771</v>
          </cell>
          <cell r="I4601">
            <v>16913</v>
          </cell>
          <cell r="J4601">
            <v>15586</v>
          </cell>
          <cell r="K4601">
            <v>1354272</v>
          </cell>
          <cell r="M4601">
            <v>1354272</v>
          </cell>
          <cell r="N4601" t="str">
            <v>FORM SUBMIT</v>
          </cell>
          <cell r="O4601">
            <v>43031</v>
          </cell>
          <cell r="P4601"/>
          <cell r="Q4601">
            <v>1369858</v>
          </cell>
        </row>
        <row r="4602">
          <cell r="C4602" t="str">
            <v>Ashburnham</v>
          </cell>
          <cell r="D4602">
            <v>2017</v>
          </cell>
          <cell r="E4602">
            <v>0</v>
          </cell>
          <cell r="F4602">
            <v>0</v>
          </cell>
          <cell r="G4602" t="str">
            <v>N/A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  <cell r="M4602">
            <v>0</v>
          </cell>
          <cell r="N4602" t="str">
            <v>N/A</v>
          </cell>
          <cell r="O4602" t="str">
            <v/>
          </cell>
          <cell r="P4602"/>
          <cell r="Q4602">
            <v>0</v>
          </cell>
        </row>
        <row r="4603">
          <cell r="C4603" t="str">
            <v>Ashby</v>
          </cell>
          <cell r="D4603">
            <v>2017</v>
          </cell>
          <cell r="E4603">
            <v>0</v>
          </cell>
          <cell r="F4603">
            <v>0</v>
          </cell>
          <cell r="G4603" t="str">
            <v>N/A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  <cell r="M4603">
            <v>0</v>
          </cell>
          <cell r="N4603" t="str">
            <v>N/A</v>
          </cell>
          <cell r="O4603" t="str">
            <v/>
          </cell>
          <cell r="P4603"/>
          <cell r="Q4603">
            <v>0</v>
          </cell>
        </row>
        <row r="4604">
          <cell r="C4604" t="str">
            <v>Ashfield</v>
          </cell>
          <cell r="D4604">
            <v>2017</v>
          </cell>
          <cell r="E4604">
            <v>0</v>
          </cell>
          <cell r="F4604">
            <v>0</v>
          </cell>
          <cell r="G4604" t="str">
            <v>N/A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  <cell r="M4604">
            <v>0</v>
          </cell>
          <cell r="N4604" t="str">
            <v>N/A</v>
          </cell>
          <cell r="O4604" t="str">
            <v/>
          </cell>
          <cell r="P4604"/>
          <cell r="Q4604">
            <v>0</v>
          </cell>
        </row>
        <row r="4605">
          <cell r="C4605" t="str">
            <v>Ashland</v>
          </cell>
          <cell r="D4605">
            <v>2017</v>
          </cell>
          <cell r="E4605">
            <v>3</v>
          </cell>
          <cell r="F4605">
            <v>3</v>
          </cell>
          <cell r="G4605" t="str">
            <v>Yes</v>
          </cell>
          <cell r="H4605">
            <v>922994.47</v>
          </cell>
          <cell r="I4605">
            <v>19780.14</v>
          </cell>
          <cell r="J4605">
            <v>0</v>
          </cell>
          <cell r="K4605">
            <v>903214.33</v>
          </cell>
          <cell r="M4605">
            <v>903214.33</v>
          </cell>
          <cell r="N4605" t="str">
            <v>FORM SUBMIT</v>
          </cell>
          <cell r="O4605">
            <v>42996</v>
          </cell>
          <cell r="P4605"/>
          <cell r="Q4605">
            <v>903214.33</v>
          </cell>
        </row>
        <row r="4606">
          <cell r="C4606" t="str">
            <v>Athol</v>
          </cell>
          <cell r="D4606">
            <v>2017</v>
          </cell>
          <cell r="E4606">
            <v>0</v>
          </cell>
          <cell r="F4606">
            <v>0</v>
          </cell>
          <cell r="G4606" t="str">
            <v>N/A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  <cell r="M4606">
            <v>0</v>
          </cell>
          <cell r="N4606" t="str">
            <v>N/A</v>
          </cell>
          <cell r="O4606" t="str">
            <v/>
          </cell>
          <cell r="P4606"/>
          <cell r="Q4606">
            <v>0</v>
          </cell>
        </row>
        <row r="4607">
          <cell r="C4607" t="str">
            <v>Attleboro</v>
          </cell>
          <cell r="D4607">
            <v>2017</v>
          </cell>
          <cell r="E4607">
            <v>0</v>
          </cell>
          <cell r="F4607">
            <v>0</v>
          </cell>
          <cell r="G4607" t="str">
            <v>N/A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  <cell r="M4607">
            <v>0</v>
          </cell>
          <cell r="N4607" t="str">
            <v>N/A</v>
          </cell>
          <cell r="O4607" t="str">
            <v/>
          </cell>
          <cell r="P4607"/>
          <cell r="Q4607">
            <v>0</v>
          </cell>
        </row>
        <row r="4608">
          <cell r="C4608" t="str">
            <v>Auburn</v>
          </cell>
          <cell r="D4608">
            <v>2017</v>
          </cell>
          <cell r="E4608">
            <v>0</v>
          </cell>
          <cell r="F4608">
            <v>0</v>
          </cell>
          <cell r="G4608" t="str">
            <v>N/A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  <cell r="M4608">
            <v>0</v>
          </cell>
          <cell r="N4608" t="str">
            <v>N/A</v>
          </cell>
          <cell r="O4608" t="str">
            <v/>
          </cell>
          <cell r="P4608"/>
          <cell r="Q4608">
            <v>0</v>
          </cell>
        </row>
        <row r="4609">
          <cell r="C4609" t="str">
            <v>Avon</v>
          </cell>
          <cell r="D4609">
            <v>2017</v>
          </cell>
          <cell r="E4609">
            <v>0</v>
          </cell>
          <cell r="F4609">
            <v>0</v>
          </cell>
          <cell r="G4609" t="str">
            <v>N/A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  <cell r="M4609">
            <v>0</v>
          </cell>
          <cell r="N4609" t="str">
            <v>N/A</v>
          </cell>
          <cell r="O4609" t="str">
            <v/>
          </cell>
          <cell r="P4609"/>
          <cell r="Q4609">
            <v>0</v>
          </cell>
        </row>
        <row r="4610">
          <cell r="C4610" t="str">
            <v>Ayer</v>
          </cell>
          <cell r="D4610">
            <v>2017</v>
          </cell>
          <cell r="E4610">
            <v>1</v>
          </cell>
          <cell r="F4610">
            <v>1</v>
          </cell>
          <cell r="G4610" t="str">
            <v>Yes</v>
          </cell>
          <cell r="H4610">
            <v>183754.21</v>
          </cell>
          <cell r="I4610">
            <v>4322.5600000000004</v>
          </cell>
          <cell r="J4610">
            <v>0</v>
          </cell>
          <cell r="K4610">
            <v>179431.65</v>
          </cell>
          <cell r="M4610">
            <v>179431.65</v>
          </cell>
          <cell r="N4610" t="str">
            <v>FORM SUBMIT</v>
          </cell>
          <cell r="O4610">
            <v>43005</v>
          </cell>
          <cell r="P4610"/>
          <cell r="Q4610">
            <v>179431.65</v>
          </cell>
        </row>
        <row r="4611">
          <cell r="C4611" t="str">
            <v>Barnstable</v>
          </cell>
          <cell r="D4611">
            <v>2017</v>
          </cell>
          <cell r="E4611">
            <v>0.03</v>
          </cell>
          <cell r="F4611">
            <v>3</v>
          </cell>
          <cell r="G4611" t="str">
            <v>No</v>
          </cell>
          <cell r="H4611">
            <v>3364946</v>
          </cell>
          <cell r="I4611">
            <v>16344</v>
          </cell>
          <cell r="J4611">
            <v>0</v>
          </cell>
          <cell r="K4611">
            <v>3348602</v>
          </cell>
          <cell r="M4611">
            <v>3348602</v>
          </cell>
          <cell r="N4611" t="str">
            <v>FORM SUBMIT</v>
          </cell>
          <cell r="O4611">
            <v>42992</v>
          </cell>
          <cell r="P4611"/>
          <cell r="Q4611">
            <v>3348602</v>
          </cell>
        </row>
        <row r="4612">
          <cell r="C4612" t="str">
            <v>Barre</v>
          </cell>
          <cell r="D4612">
            <v>2017</v>
          </cell>
          <cell r="E4612">
            <v>0</v>
          </cell>
          <cell r="F4612">
            <v>0</v>
          </cell>
          <cell r="G4612" t="str">
            <v>N/A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  <cell r="M4612">
            <v>0</v>
          </cell>
          <cell r="N4612" t="str">
            <v>N/A</v>
          </cell>
          <cell r="O4612" t="str">
            <v/>
          </cell>
          <cell r="P4612"/>
          <cell r="Q4612">
            <v>0</v>
          </cell>
        </row>
        <row r="4613">
          <cell r="C4613" t="str">
            <v>Becket</v>
          </cell>
          <cell r="D4613">
            <v>2017</v>
          </cell>
          <cell r="E4613">
            <v>1.5</v>
          </cell>
          <cell r="F4613">
            <v>1.5</v>
          </cell>
          <cell r="G4613" t="str">
            <v>Yes</v>
          </cell>
          <cell r="H4613">
            <v>41728.379999999997</v>
          </cell>
          <cell r="I4613">
            <v>41.48</v>
          </cell>
          <cell r="J4613">
            <v>0</v>
          </cell>
          <cell r="K4613">
            <v>41686.899999999994</v>
          </cell>
          <cell r="M4613">
            <v>41686.899999999994</v>
          </cell>
          <cell r="N4613" t="str">
            <v>FORM SUBMIT</v>
          </cell>
          <cell r="O4613">
            <v>42999</v>
          </cell>
          <cell r="P4613"/>
          <cell r="Q4613">
            <v>41686.899999999994</v>
          </cell>
        </row>
        <row r="4614">
          <cell r="C4614" t="str">
            <v>Bedford</v>
          </cell>
          <cell r="D4614">
            <v>2017</v>
          </cell>
          <cell r="E4614">
            <v>3</v>
          </cell>
          <cell r="F4614">
            <v>3</v>
          </cell>
          <cell r="G4614" t="str">
            <v>Yes</v>
          </cell>
          <cell r="H4614">
            <v>1586306.83</v>
          </cell>
          <cell r="I4614">
            <v>8144.17</v>
          </cell>
          <cell r="J4614">
            <v>0</v>
          </cell>
          <cell r="K4614">
            <v>1578162.6600000001</v>
          </cell>
          <cell r="M4614">
            <v>1578162.6600000001</v>
          </cell>
          <cell r="N4614" t="str">
            <v>FORM SUBMIT</v>
          </cell>
          <cell r="O4614">
            <v>42979</v>
          </cell>
          <cell r="P4614"/>
          <cell r="Q4614">
            <v>1578162.6600000001</v>
          </cell>
        </row>
        <row r="4615">
          <cell r="C4615" t="str">
            <v>Belchertown</v>
          </cell>
          <cell r="D4615">
            <v>2017</v>
          </cell>
          <cell r="E4615">
            <v>1.5</v>
          </cell>
          <cell r="F4615">
            <v>1.5</v>
          </cell>
          <cell r="G4615" t="str">
            <v>Yes</v>
          </cell>
          <cell r="H4615">
            <v>230911.25</v>
          </cell>
          <cell r="I4615">
            <v>1723.91</v>
          </cell>
          <cell r="J4615">
            <v>0</v>
          </cell>
          <cell r="K4615">
            <v>229187.34</v>
          </cell>
          <cell r="M4615">
            <v>229187.34</v>
          </cell>
          <cell r="N4615" t="str">
            <v>FORM SUBMIT</v>
          </cell>
          <cell r="O4615">
            <v>42991</v>
          </cell>
          <cell r="P4615"/>
          <cell r="Q4615">
            <v>229187.34</v>
          </cell>
        </row>
        <row r="4616">
          <cell r="C4616" t="str">
            <v>Bellingham</v>
          </cell>
          <cell r="D4616">
            <v>2017</v>
          </cell>
          <cell r="E4616">
            <v>0</v>
          </cell>
          <cell r="F4616">
            <v>0</v>
          </cell>
          <cell r="G4616" t="str">
            <v>N/A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  <cell r="M4616">
            <v>0</v>
          </cell>
          <cell r="N4616" t="str">
            <v>N/A</v>
          </cell>
          <cell r="O4616" t="str">
            <v/>
          </cell>
          <cell r="P4616"/>
          <cell r="Q4616">
            <v>0</v>
          </cell>
        </row>
        <row r="4617">
          <cell r="C4617" t="str">
            <v>Belmont</v>
          </cell>
          <cell r="D4617">
            <v>2017</v>
          </cell>
          <cell r="E4617">
            <v>1.5</v>
          </cell>
          <cell r="F4617">
            <v>1.5</v>
          </cell>
          <cell r="G4617" t="str">
            <v>Yes</v>
          </cell>
          <cell r="H4617">
            <v>1121268.3899999999</v>
          </cell>
          <cell r="I4617">
            <v>15327.8</v>
          </cell>
          <cell r="J4617">
            <v>1665.3</v>
          </cell>
          <cell r="K4617">
            <v>1104275.2899999998</v>
          </cell>
          <cell r="M4617">
            <v>1104275.2899999998</v>
          </cell>
          <cell r="N4617" t="str">
            <v>FORM SUBMIT</v>
          </cell>
          <cell r="O4617">
            <v>42991</v>
          </cell>
          <cell r="P4617"/>
          <cell r="Q4617">
            <v>1105940.5899999999</v>
          </cell>
        </row>
        <row r="4618">
          <cell r="C4618" t="str">
            <v>Berkley</v>
          </cell>
          <cell r="D4618">
            <v>2017</v>
          </cell>
          <cell r="E4618">
            <v>0</v>
          </cell>
          <cell r="F4618">
            <v>0</v>
          </cell>
          <cell r="G4618" t="str">
            <v>N/A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M4618">
            <v>0</v>
          </cell>
          <cell r="N4618" t="str">
            <v>N/A</v>
          </cell>
          <cell r="O4618" t="str">
            <v/>
          </cell>
          <cell r="P4618"/>
          <cell r="Q4618">
            <v>0</v>
          </cell>
        </row>
        <row r="4619">
          <cell r="C4619" t="str">
            <v>Berlin</v>
          </cell>
          <cell r="D4619">
            <v>2017</v>
          </cell>
          <cell r="E4619">
            <v>0</v>
          </cell>
          <cell r="F4619">
            <v>0</v>
          </cell>
          <cell r="G4619" t="str">
            <v>N/A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  <cell r="M4619">
            <v>0</v>
          </cell>
          <cell r="N4619" t="str">
            <v>N/A</v>
          </cell>
          <cell r="O4619" t="str">
            <v/>
          </cell>
          <cell r="P4619"/>
          <cell r="Q4619">
            <v>0</v>
          </cell>
        </row>
        <row r="4620">
          <cell r="C4620" t="str">
            <v>Bernardston</v>
          </cell>
          <cell r="D4620">
            <v>2017</v>
          </cell>
          <cell r="E4620">
            <v>0</v>
          </cell>
          <cell r="F4620">
            <v>0</v>
          </cell>
          <cell r="G4620" t="str">
            <v>N/A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  <cell r="M4620">
            <v>0</v>
          </cell>
          <cell r="N4620" t="str">
            <v>N/A</v>
          </cell>
          <cell r="O4620" t="str">
            <v/>
          </cell>
          <cell r="P4620"/>
          <cell r="Q4620">
            <v>0</v>
          </cell>
        </row>
        <row r="4621">
          <cell r="C4621" t="str">
            <v>Beverly</v>
          </cell>
          <cell r="D4621">
            <v>2017</v>
          </cell>
          <cell r="E4621">
            <v>1</v>
          </cell>
          <cell r="F4621">
            <v>1</v>
          </cell>
          <cell r="G4621" t="str">
            <v>Yes</v>
          </cell>
          <cell r="H4621">
            <v>742248.8</v>
          </cell>
          <cell r="I4621">
            <v>8857.32</v>
          </cell>
          <cell r="J4621">
            <v>1747.32</v>
          </cell>
          <cell r="K4621">
            <v>731644.16000000015</v>
          </cell>
          <cell r="M4621">
            <v>731644.16000000015</v>
          </cell>
          <cell r="N4621" t="str">
            <v>FORM SUBMIT</v>
          </cell>
          <cell r="O4621">
            <v>42991</v>
          </cell>
          <cell r="P4621"/>
          <cell r="Q4621">
            <v>733391.4800000001</v>
          </cell>
        </row>
        <row r="4622">
          <cell r="C4622" t="str">
            <v>Billerica</v>
          </cell>
          <cell r="D4622">
            <v>2017</v>
          </cell>
          <cell r="E4622">
            <v>0</v>
          </cell>
          <cell r="F4622">
            <v>0</v>
          </cell>
          <cell r="G4622" t="str">
            <v>N/A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  <cell r="M4622">
            <v>0</v>
          </cell>
          <cell r="N4622" t="str">
            <v>N/A</v>
          </cell>
          <cell r="O4622" t="str">
            <v/>
          </cell>
          <cell r="P4622"/>
          <cell r="Q4622">
            <v>0</v>
          </cell>
        </row>
        <row r="4623">
          <cell r="C4623" t="str">
            <v>Blackstone</v>
          </cell>
          <cell r="D4623">
            <v>2017</v>
          </cell>
          <cell r="E4623">
            <v>0</v>
          </cell>
          <cell r="F4623">
            <v>0</v>
          </cell>
          <cell r="G4623" t="str">
            <v>N/A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M4623">
            <v>0</v>
          </cell>
          <cell r="N4623" t="str">
            <v>N/A</v>
          </cell>
          <cell r="O4623" t="str">
            <v/>
          </cell>
          <cell r="P4623"/>
          <cell r="Q4623">
            <v>0</v>
          </cell>
        </row>
        <row r="4624">
          <cell r="C4624" t="str">
            <v>Blandford</v>
          </cell>
          <cell r="D4624">
            <v>2017</v>
          </cell>
          <cell r="E4624">
            <v>0</v>
          </cell>
          <cell r="F4624">
            <v>0</v>
          </cell>
          <cell r="G4624" t="str">
            <v>N/A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  <cell r="M4624">
            <v>0</v>
          </cell>
          <cell r="N4624" t="str">
            <v>N/A</v>
          </cell>
          <cell r="O4624" t="str">
            <v/>
          </cell>
          <cell r="P4624"/>
          <cell r="Q4624">
            <v>0</v>
          </cell>
        </row>
        <row r="4625">
          <cell r="C4625" t="str">
            <v>Bolton</v>
          </cell>
          <cell r="D4625">
            <v>2017</v>
          </cell>
          <cell r="E4625">
            <v>0</v>
          </cell>
          <cell r="F4625">
            <v>0</v>
          </cell>
          <cell r="G4625" t="str">
            <v>N/A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  <cell r="M4625">
            <v>0</v>
          </cell>
          <cell r="N4625" t="str">
            <v>N/A</v>
          </cell>
          <cell r="O4625" t="str">
            <v/>
          </cell>
          <cell r="P4625"/>
          <cell r="Q4625">
            <v>0</v>
          </cell>
        </row>
        <row r="4626">
          <cell r="C4626" t="str">
            <v>Boston</v>
          </cell>
          <cell r="D4626">
            <v>2017</v>
          </cell>
          <cell r="E4626">
            <v>0</v>
          </cell>
          <cell r="F4626">
            <v>0</v>
          </cell>
          <cell r="G4626" t="str">
            <v>N/A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  <cell r="M4626">
            <v>0</v>
          </cell>
          <cell r="N4626" t="str">
            <v>N/A</v>
          </cell>
          <cell r="O4626" t="str">
            <v/>
          </cell>
          <cell r="P4626"/>
          <cell r="Q4626">
            <v>0</v>
          </cell>
        </row>
        <row r="4627">
          <cell r="C4627" t="str">
            <v>Bourne</v>
          </cell>
          <cell r="D4627">
            <v>2017</v>
          </cell>
          <cell r="E4627">
            <v>3</v>
          </cell>
          <cell r="F4627">
            <v>3</v>
          </cell>
          <cell r="G4627" t="str">
            <v>Yes</v>
          </cell>
          <cell r="H4627">
            <v>1309002.43</v>
          </cell>
          <cell r="I4627">
            <v>7292.87</v>
          </cell>
          <cell r="J4627">
            <v>240.08</v>
          </cell>
          <cell r="K4627">
            <v>1301469.4799999997</v>
          </cell>
          <cell r="M4627">
            <v>1301469.4799999997</v>
          </cell>
          <cell r="N4627" t="str">
            <v>FORM SUBMIT</v>
          </cell>
          <cell r="O4627">
            <v>42944</v>
          </cell>
          <cell r="P4627"/>
          <cell r="Q4627">
            <v>1301709.5599999998</v>
          </cell>
        </row>
        <row r="4628">
          <cell r="C4628" t="str">
            <v>Boxborough</v>
          </cell>
          <cell r="D4628">
            <v>2017</v>
          </cell>
          <cell r="E4628">
            <v>1</v>
          </cell>
          <cell r="F4628">
            <v>1</v>
          </cell>
          <cell r="G4628" t="str">
            <v>Yes</v>
          </cell>
          <cell r="H4628">
            <v>170723.88</v>
          </cell>
          <cell r="I4628">
            <v>1550.89</v>
          </cell>
          <cell r="J4628">
            <v>0</v>
          </cell>
          <cell r="K4628">
            <v>169172.99</v>
          </cell>
          <cell r="M4628">
            <v>169172.99</v>
          </cell>
          <cell r="N4628" t="str">
            <v>FORM SUBMIT</v>
          </cell>
          <cell r="O4628">
            <v>43004</v>
          </cell>
          <cell r="P4628"/>
          <cell r="Q4628">
            <v>169172.99</v>
          </cell>
        </row>
        <row r="4629">
          <cell r="C4629" t="str">
            <v>Boxford</v>
          </cell>
          <cell r="D4629">
            <v>2017</v>
          </cell>
          <cell r="E4629">
            <v>3</v>
          </cell>
          <cell r="F4629">
            <v>3</v>
          </cell>
          <cell r="G4629" t="str">
            <v>Yes</v>
          </cell>
          <cell r="H4629">
            <v>684731.06</v>
          </cell>
          <cell r="I4629">
            <v>7737.9</v>
          </cell>
          <cell r="J4629">
            <v>0</v>
          </cell>
          <cell r="K4629">
            <v>676993.16</v>
          </cell>
          <cell r="M4629">
            <v>676993.16</v>
          </cell>
          <cell r="N4629" t="str">
            <v>FORM SUBMIT</v>
          </cell>
          <cell r="O4629">
            <v>42954</v>
          </cell>
          <cell r="P4629"/>
          <cell r="Q4629">
            <v>676993.16</v>
          </cell>
        </row>
        <row r="4630">
          <cell r="C4630" t="str">
            <v>Boylston</v>
          </cell>
          <cell r="D4630">
            <v>2017</v>
          </cell>
          <cell r="E4630">
            <v>0</v>
          </cell>
          <cell r="F4630">
            <v>0</v>
          </cell>
          <cell r="G4630" t="str">
            <v>N/A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  <cell r="M4630">
            <v>0</v>
          </cell>
          <cell r="N4630" t="str">
            <v>N/A</v>
          </cell>
          <cell r="O4630" t="str">
            <v/>
          </cell>
          <cell r="P4630"/>
          <cell r="Q4630">
            <v>0</v>
          </cell>
        </row>
        <row r="4631">
          <cell r="C4631" t="str">
            <v>Braintree</v>
          </cell>
          <cell r="D4631">
            <v>2017</v>
          </cell>
          <cell r="E4631">
            <v>1</v>
          </cell>
          <cell r="F4631">
            <v>1</v>
          </cell>
          <cell r="G4631" t="str">
            <v>Yes</v>
          </cell>
          <cell r="H4631">
            <v>697440</v>
          </cell>
          <cell r="I4631">
            <v>600</v>
          </cell>
          <cell r="J4631">
            <v>2517</v>
          </cell>
          <cell r="K4631">
            <v>694323</v>
          </cell>
          <cell r="M4631">
            <v>694323</v>
          </cell>
          <cell r="N4631" t="str">
            <v>FORM SUBMIT</v>
          </cell>
          <cell r="O4631">
            <v>42996</v>
          </cell>
          <cell r="P4631"/>
          <cell r="Q4631">
            <v>696840</v>
          </cell>
        </row>
        <row r="4632">
          <cell r="C4632" t="str">
            <v>Brewster</v>
          </cell>
          <cell r="D4632">
            <v>2017</v>
          </cell>
          <cell r="E4632">
            <v>3</v>
          </cell>
          <cell r="F4632">
            <v>3</v>
          </cell>
          <cell r="G4632" t="str">
            <v>Yes</v>
          </cell>
          <cell r="H4632">
            <v>898386.18</v>
          </cell>
          <cell r="I4632">
            <v>628.02</v>
          </cell>
          <cell r="J4632">
            <v>3200.62</v>
          </cell>
          <cell r="K4632">
            <v>894557.54</v>
          </cell>
          <cell r="M4632">
            <v>894557.54</v>
          </cell>
          <cell r="N4632" t="str">
            <v>FORM SUBMIT</v>
          </cell>
          <cell r="O4632">
            <v>42937</v>
          </cell>
          <cell r="P4632"/>
          <cell r="Q4632">
            <v>897758.16</v>
          </cell>
        </row>
        <row r="4633">
          <cell r="C4633" t="str">
            <v>Bridgewater</v>
          </cell>
          <cell r="D4633">
            <v>2017</v>
          </cell>
          <cell r="E4633">
            <v>2</v>
          </cell>
          <cell r="F4633">
            <v>2</v>
          </cell>
          <cell r="G4633" t="str">
            <v>Yes</v>
          </cell>
          <cell r="H4633">
            <v>575678.23</v>
          </cell>
          <cell r="I4633">
            <v>3882.5</v>
          </cell>
          <cell r="J4633">
            <v>748.27</v>
          </cell>
          <cell r="K4633">
            <v>571047.46</v>
          </cell>
          <cell r="M4633">
            <v>571047.46</v>
          </cell>
          <cell r="N4633" t="str">
            <v>FORM SUBMIT</v>
          </cell>
          <cell r="O4633">
            <v>42991</v>
          </cell>
          <cell r="P4633"/>
          <cell r="Q4633">
            <v>571795.73</v>
          </cell>
        </row>
        <row r="4634">
          <cell r="C4634" t="str">
            <v>Brimfield</v>
          </cell>
          <cell r="D4634">
            <v>2017</v>
          </cell>
          <cell r="E4634">
            <v>0</v>
          </cell>
          <cell r="F4634">
            <v>0</v>
          </cell>
          <cell r="G4634" t="str">
            <v>N/A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  <cell r="M4634">
            <v>0</v>
          </cell>
          <cell r="N4634" t="str">
            <v>N/A</v>
          </cell>
          <cell r="O4634" t="str">
            <v/>
          </cell>
          <cell r="P4634"/>
          <cell r="Q4634">
            <v>0</v>
          </cell>
        </row>
        <row r="4635">
          <cell r="C4635" t="str">
            <v>Brockton</v>
          </cell>
          <cell r="D4635">
            <v>2017</v>
          </cell>
          <cell r="E4635">
            <v>0</v>
          </cell>
          <cell r="F4635">
            <v>0</v>
          </cell>
          <cell r="G4635" t="str">
            <v>N/A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  <cell r="M4635">
            <v>0</v>
          </cell>
          <cell r="N4635" t="str">
            <v>N/A</v>
          </cell>
          <cell r="O4635" t="str">
            <v/>
          </cell>
          <cell r="P4635"/>
          <cell r="Q4635">
            <v>0</v>
          </cell>
        </row>
        <row r="4636">
          <cell r="C4636" t="str">
            <v>Brookfield</v>
          </cell>
          <cell r="D4636">
            <v>2017</v>
          </cell>
          <cell r="E4636">
            <v>0</v>
          </cell>
          <cell r="F4636">
            <v>0</v>
          </cell>
          <cell r="G4636" t="str">
            <v>N/A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  <cell r="M4636">
            <v>0</v>
          </cell>
          <cell r="N4636" t="str">
            <v>N/A</v>
          </cell>
          <cell r="O4636" t="str">
            <v/>
          </cell>
          <cell r="P4636"/>
          <cell r="Q4636">
            <v>0</v>
          </cell>
        </row>
        <row r="4637">
          <cell r="C4637" t="str">
            <v>Brookline</v>
          </cell>
          <cell r="D4637">
            <v>2017</v>
          </cell>
          <cell r="E4637">
            <v>0</v>
          </cell>
          <cell r="F4637">
            <v>0</v>
          </cell>
          <cell r="G4637" t="str">
            <v>N/A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  <cell r="M4637">
            <v>0</v>
          </cell>
          <cell r="N4637" t="str">
            <v>N/A</v>
          </cell>
          <cell r="O4637" t="str">
            <v/>
          </cell>
          <cell r="P4637"/>
          <cell r="Q4637">
            <v>0</v>
          </cell>
        </row>
        <row r="4638">
          <cell r="C4638" t="str">
            <v>Buckland</v>
          </cell>
          <cell r="D4638">
            <v>2017</v>
          </cell>
          <cell r="E4638">
            <v>0</v>
          </cell>
          <cell r="F4638">
            <v>0</v>
          </cell>
          <cell r="G4638" t="str">
            <v>N/A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  <cell r="M4638">
            <v>0</v>
          </cell>
          <cell r="N4638" t="str">
            <v>N/A</v>
          </cell>
          <cell r="O4638" t="str">
            <v/>
          </cell>
          <cell r="P4638"/>
          <cell r="Q4638">
            <v>0</v>
          </cell>
        </row>
        <row r="4639">
          <cell r="C4639" t="str">
            <v>Burlington</v>
          </cell>
          <cell r="D4639">
            <v>2017</v>
          </cell>
          <cell r="E4639">
            <v>0</v>
          </cell>
          <cell r="F4639">
            <v>0</v>
          </cell>
          <cell r="G4639" t="str">
            <v>N/A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  <cell r="M4639">
            <v>0</v>
          </cell>
          <cell r="N4639" t="str">
            <v>N/A</v>
          </cell>
          <cell r="O4639" t="str">
            <v/>
          </cell>
          <cell r="P4639"/>
          <cell r="Q4639">
            <v>0</v>
          </cell>
        </row>
        <row r="4640">
          <cell r="C4640" t="str">
            <v>Cambridge</v>
          </cell>
          <cell r="D4640">
            <v>2017</v>
          </cell>
          <cell r="E4640">
            <v>3</v>
          </cell>
          <cell r="F4640">
            <v>3</v>
          </cell>
          <cell r="G4640" t="str">
            <v>Yes</v>
          </cell>
          <cell r="H4640">
            <v>10149713</v>
          </cell>
          <cell r="I4640">
            <v>44305</v>
          </cell>
          <cell r="J4640">
            <v>3648</v>
          </cell>
          <cell r="K4640">
            <v>10101760</v>
          </cell>
          <cell r="M4640">
            <v>10101760</v>
          </cell>
          <cell r="N4640" t="str">
            <v>FORM SUBMIT</v>
          </cell>
          <cell r="O4640">
            <v>43031</v>
          </cell>
          <cell r="P4640"/>
          <cell r="Q4640">
            <v>10105408</v>
          </cell>
        </row>
        <row r="4641">
          <cell r="C4641" t="str">
            <v>Canton</v>
          </cell>
          <cell r="D4641">
            <v>2017</v>
          </cell>
          <cell r="E4641">
            <v>1</v>
          </cell>
          <cell r="F4641">
            <v>1</v>
          </cell>
          <cell r="G4641" t="str">
            <v>Yes</v>
          </cell>
          <cell r="H4641">
            <v>555161.82999999996</v>
          </cell>
          <cell r="I4641">
            <v>4747.28</v>
          </cell>
          <cell r="J4641">
            <v>66.66</v>
          </cell>
          <cell r="K4641">
            <v>550347.8899999999</v>
          </cell>
          <cell r="M4641">
            <v>550347.8899999999</v>
          </cell>
          <cell r="N4641" t="str">
            <v>FORM SUBMIT</v>
          </cell>
          <cell r="O4641">
            <v>42993</v>
          </cell>
          <cell r="P4641"/>
          <cell r="Q4641">
            <v>550414.54999999993</v>
          </cell>
        </row>
        <row r="4642">
          <cell r="C4642" t="str">
            <v>Carlisle</v>
          </cell>
          <cell r="D4642">
            <v>2017</v>
          </cell>
          <cell r="E4642">
            <v>2</v>
          </cell>
          <cell r="F4642">
            <v>2</v>
          </cell>
          <cell r="G4642" t="str">
            <v>Yes</v>
          </cell>
          <cell r="H4642">
            <v>441602.02</v>
          </cell>
          <cell r="I4642">
            <v>3772.32</v>
          </cell>
          <cell r="J4642">
            <v>0</v>
          </cell>
          <cell r="K4642">
            <v>437829.7</v>
          </cell>
          <cell r="M4642">
            <v>437829.7</v>
          </cell>
          <cell r="N4642" t="str">
            <v>FORM SUBMIT</v>
          </cell>
          <cell r="O4642">
            <v>42964</v>
          </cell>
          <cell r="P4642"/>
          <cell r="Q4642">
            <v>437829.7</v>
          </cell>
        </row>
        <row r="4643">
          <cell r="C4643" t="str">
            <v>Carver</v>
          </cell>
          <cell r="D4643">
            <v>2017</v>
          </cell>
          <cell r="E4643">
            <v>3</v>
          </cell>
          <cell r="F4643">
            <v>3</v>
          </cell>
          <cell r="G4643" t="str">
            <v>Yes</v>
          </cell>
          <cell r="H4643">
            <v>448238.7</v>
          </cell>
          <cell r="I4643">
            <v>8754.17</v>
          </cell>
          <cell r="J4643">
            <v>1675.02</v>
          </cell>
          <cell r="K4643">
            <v>437809.51</v>
          </cell>
          <cell r="M4643">
            <v>437809.51</v>
          </cell>
          <cell r="N4643" t="str">
            <v>FORM SUBMIT</v>
          </cell>
          <cell r="O4643">
            <v>42990</v>
          </cell>
          <cell r="P4643"/>
          <cell r="Q4643">
            <v>439484.53</v>
          </cell>
        </row>
        <row r="4644">
          <cell r="C4644" t="str">
            <v>Charlemont</v>
          </cell>
          <cell r="D4644">
            <v>2017</v>
          </cell>
          <cell r="E4644">
            <v>0</v>
          </cell>
          <cell r="F4644">
            <v>0</v>
          </cell>
          <cell r="G4644" t="str">
            <v>N/A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  <cell r="M4644">
            <v>0</v>
          </cell>
          <cell r="N4644" t="str">
            <v>N/A</v>
          </cell>
          <cell r="O4644" t="str">
            <v/>
          </cell>
          <cell r="P4644"/>
          <cell r="Q4644">
            <v>0</v>
          </cell>
        </row>
        <row r="4645">
          <cell r="C4645" t="str">
            <v>Charlton</v>
          </cell>
          <cell r="D4645">
            <v>2017</v>
          </cell>
          <cell r="E4645">
            <v>0</v>
          </cell>
          <cell r="F4645">
            <v>0</v>
          </cell>
          <cell r="G4645" t="str">
            <v>N/A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  <cell r="M4645">
            <v>0</v>
          </cell>
          <cell r="N4645" t="str">
            <v>N/A</v>
          </cell>
          <cell r="O4645" t="str">
            <v/>
          </cell>
          <cell r="P4645"/>
          <cell r="Q4645">
            <v>0</v>
          </cell>
        </row>
        <row r="4646">
          <cell r="C4646" t="str">
            <v>Chatham</v>
          </cell>
          <cell r="D4646">
            <v>2017</v>
          </cell>
          <cell r="E4646">
            <v>3</v>
          </cell>
          <cell r="F4646">
            <v>3</v>
          </cell>
          <cell r="G4646" t="str">
            <v>Yes</v>
          </cell>
          <cell r="H4646">
            <v>857467.25</v>
          </cell>
          <cell r="I4646">
            <v>2318.84</v>
          </cell>
          <cell r="J4646">
            <v>581.36</v>
          </cell>
          <cell r="K4646">
            <v>854567.05</v>
          </cell>
          <cell r="M4646">
            <v>854567.05</v>
          </cell>
          <cell r="N4646" t="str">
            <v>FORM SUBMIT</v>
          </cell>
          <cell r="O4646">
            <v>42993</v>
          </cell>
          <cell r="P4646"/>
          <cell r="Q4646">
            <v>855148.41</v>
          </cell>
        </row>
        <row r="4647">
          <cell r="C4647" t="str">
            <v>Chelmsford</v>
          </cell>
          <cell r="D4647">
            <v>2017</v>
          </cell>
          <cell r="E4647">
            <v>1.5</v>
          </cell>
          <cell r="F4647">
            <v>1.5</v>
          </cell>
          <cell r="G4647" t="str">
            <v>Yes</v>
          </cell>
          <cell r="H4647">
            <v>1038703.93</v>
          </cell>
          <cell r="I4647">
            <v>14949.92</v>
          </cell>
          <cell r="J4647">
            <v>1303.3699999999999</v>
          </cell>
          <cell r="K4647">
            <v>1022450.64</v>
          </cell>
          <cell r="M4647">
            <v>1022450.64</v>
          </cell>
          <cell r="N4647" t="str">
            <v>FORM SUBMIT</v>
          </cell>
          <cell r="O4647">
            <v>42984</v>
          </cell>
          <cell r="P4647"/>
          <cell r="Q4647">
            <v>1023754.01</v>
          </cell>
        </row>
        <row r="4648">
          <cell r="C4648" t="str">
            <v>Chelsea</v>
          </cell>
          <cell r="D4648">
            <v>2017</v>
          </cell>
          <cell r="E4648">
            <v>1.5</v>
          </cell>
          <cell r="F4648">
            <v>1.5</v>
          </cell>
          <cell r="G4648" t="str">
            <v>Yes</v>
          </cell>
          <cell r="H4648">
            <v>627990.30000000005</v>
          </cell>
          <cell r="I4648">
            <v>10166</v>
          </cell>
          <cell r="J4648">
            <v>0</v>
          </cell>
          <cell r="K4648">
            <v>617824.30000000005</v>
          </cell>
          <cell r="M4648">
            <v>617824.30000000005</v>
          </cell>
          <cell r="N4648" t="str">
            <v>FORM SUBMIT</v>
          </cell>
          <cell r="O4648">
            <v>42983</v>
          </cell>
          <cell r="P4648"/>
          <cell r="Q4648">
            <v>617824.30000000005</v>
          </cell>
        </row>
        <row r="4649">
          <cell r="C4649" t="str">
            <v>Cheshire</v>
          </cell>
          <cell r="D4649">
            <v>2017</v>
          </cell>
          <cell r="E4649">
            <v>0</v>
          </cell>
          <cell r="F4649">
            <v>0</v>
          </cell>
          <cell r="G4649" t="str">
            <v>N/A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  <cell r="M4649">
            <v>0</v>
          </cell>
          <cell r="N4649" t="str">
            <v>N/A</v>
          </cell>
          <cell r="O4649" t="str">
            <v/>
          </cell>
          <cell r="P4649"/>
          <cell r="Q4649">
            <v>0</v>
          </cell>
        </row>
        <row r="4650">
          <cell r="C4650" t="str">
            <v>Chester</v>
          </cell>
          <cell r="D4650">
            <v>2017</v>
          </cell>
          <cell r="E4650">
            <v>0</v>
          </cell>
          <cell r="F4650">
            <v>0</v>
          </cell>
          <cell r="G4650" t="str">
            <v>N/A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  <cell r="M4650">
            <v>0</v>
          </cell>
          <cell r="N4650" t="str">
            <v>N/A</v>
          </cell>
          <cell r="O4650" t="str">
            <v/>
          </cell>
          <cell r="P4650"/>
          <cell r="Q4650">
            <v>0</v>
          </cell>
        </row>
        <row r="4651">
          <cell r="C4651" t="str">
            <v>Chesterfield</v>
          </cell>
          <cell r="D4651">
            <v>2017</v>
          </cell>
          <cell r="E4651">
            <v>0</v>
          </cell>
          <cell r="F4651">
            <v>0</v>
          </cell>
          <cell r="G4651" t="str">
            <v>N/A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  <cell r="M4651">
            <v>0</v>
          </cell>
          <cell r="N4651" t="str">
            <v>N/A</v>
          </cell>
          <cell r="O4651" t="str">
            <v/>
          </cell>
          <cell r="P4651"/>
          <cell r="Q4651">
            <v>0</v>
          </cell>
        </row>
        <row r="4652">
          <cell r="C4652" t="str">
            <v>Chicopee</v>
          </cell>
          <cell r="D4652">
            <v>2017</v>
          </cell>
          <cell r="E4652">
            <v>0</v>
          </cell>
          <cell r="F4652">
            <v>0</v>
          </cell>
          <cell r="G4652" t="str">
            <v>N/A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  <cell r="M4652">
            <v>0</v>
          </cell>
          <cell r="N4652" t="str">
            <v>N/A</v>
          </cell>
          <cell r="O4652" t="str">
            <v/>
          </cell>
          <cell r="P4652"/>
          <cell r="Q4652">
            <v>0</v>
          </cell>
        </row>
        <row r="4653">
          <cell r="C4653" t="str">
            <v>Chilmark</v>
          </cell>
          <cell r="D4653">
            <v>2017</v>
          </cell>
          <cell r="E4653">
            <v>3</v>
          </cell>
          <cell r="F4653">
            <v>3</v>
          </cell>
          <cell r="G4653" t="str">
            <v>Yes</v>
          </cell>
          <cell r="H4653">
            <v>233563.8</v>
          </cell>
          <cell r="I4653">
            <v>648.03</v>
          </cell>
          <cell r="J4653">
            <v>0</v>
          </cell>
          <cell r="K4653">
            <v>232915.77</v>
          </cell>
          <cell r="M4653">
            <v>232915.77</v>
          </cell>
          <cell r="N4653" t="str">
            <v>FORM SUBMIT</v>
          </cell>
          <cell r="O4653">
            <v>42992</v>
          </cell>
          <cell r="P4653"/>
          <cell r="Q4653">
            <v>232915.77</v>
          </cell>
        </row>
        <row r="4654">
          <cell r="C4654" t="str">
            <v>Clarksburg</v>
          </cell>
          <cell r="D4654">
            <v>2017</v>
          </cell>
          <cell r="E4654">
            <v>0</v>
          </cell>
          <cell r="F4654">
            <v>0</v>
          </cell>
          <cell r="G4654" t="str">
            <v>N/A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  <cell r="M4654">
            <v>0</v>
          </cell>
          <cell r="N4654" t="str">
            <v>N/A</v>
          </cell>
          <cell r="O4654" t="str">
            <v/>
          </cell>
          <cell r="P4654"/>
          <cell r="Q4654">
            <v>0</v>
          </cell>
        </row>
        <row r="4655">
          <cell r="C4655" t="str">
            <v>Clinton</v>
          </cell>
          <cell r="D4655">
            <v>2017</v>
          </cell>
          <cell r="E4655">
            <v>0</v>
          </cell>
          <cell r="F4655">
            <v>0</v>
          </cell>
          <cell r="G4655" t="str">
            <v>N/A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  <cell r="M4655">
            <v>0</v>
          </cell>
          <cell r="N4655" t="str">
            <v>N/A</v>
          </cell>
          <cell r="O4655" t="str">
            <v/>
          </cell>
          <cell r="P4655"/>
          <cell r="Q4655">
            <v>0</v>
          </cell>
        </row>
        <row r="4656">
          <cell r="C4656" t="str">
            <v>Cohasset</v>
          </cell>
          <cell r="D4656">
            <v>2017</v>
          </cell>
          <cell r="E4656">
            <v>1.5</v>
          </cell>
          <cell r="F4656">
            <v>1.5</v>
          </cell>
          <cell r="G4656" t="str">
            <v>Yes</v>
          </cell>
          <cell r="H4656">
            <v>477428.79</v>
          </cell>
          <cell r="I4656">
            <v>2193.5100000000002</v>
          </cell>
          <cell r="J4656">
            <v>0</v>
          </cell>
          <cell r="K4656">
            <v>475235.27999999997</v>
          </cell>
          <cell r="M4656">
            <v>475235.27999999997</v>
          </cell>
          <cell r="N4656" t="str">
            <v>FORM SUBMIT</v>
          </cell>
          <cell r="O4656">
            <v>42955</v>
          </cell>
          <cell r="P4656"/>
          <cell r="Q4656">
            <v>475235.27999999997</v>
          </cell>
        </row>
        <row r="4657">
          <cell r="C4657" t="str">
            <v>Colrain</v>
          </cell>
          <cell r="D4657">
            <v>2017</v>
          </cell>
          <cell r="E4657">
            <v>0</v>
          </cell>
          <cell r="F4657">
            <v>0</v>
          </cell>
          <cell r="G4657" t="str">
            <v>N/A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  <cell r="M4657">
            <v>0</v>
          </cell>
          <cell r="N4657" t="str">
            <v>N/A</v>
          </cell>
          <cell r="O4657" t="str">
            <v/>
          </cell>
          <cell r="P4657"/>
          <cell r="Q4657">
            <v>0</v>
          </cell>
        </row>
        <row r="4658">
          <cell r="C4658" t="str">
            <v>Concord</v>
          </cell>
          <cell r="D4658">
            <v>2017</v>
          </cell>
          <cell r="E4658">
            <v>1.5</v>
          </cell>
          <cell r="F4658">
            <v>1.5</v>
          </cell>
          <cell r="G4658" t="str">
            <v>Yes</v>
          </cell>
          <cell r="H4658">
            <v>1127852.3</v>
          </cell>
          <cell r="I4658">
            <v>4739.17</v>
          </cell>
          <cell r="J4658">
            <v>551.16</v>
          </cell>
          <cell r="K4658">
            <v>1122561.9700000002</v>
          </cell>
          <cell r="M4658">
            <v>1122561.9700000002</v>
          </cell>
          <cell r="N4658" t="str">
            <v>FORM SUBMIT</v>
          </cell>
          <cell r="O4658">
            <v>42975</v>
          </cell>
          <cell r="P4658"/>
          <cell r="Q4658">
            <v>1123113.1300000001</v>
          </cell>
        </row>
        <row r="4659">
          <cell r="C4659" t="str">
            <v>Conway</v>
          </cell>
          <cell r="D4659">
            <v>2017</v>
          </cell>
          <cell r="E4659">
            <v>3</v>
          </cell>
          <cell r="F4659">
            <v>3</v>
          </cell>
          <cell r="G4659" t="str">
            <v>Yes</v>
          </cell>
          <cell r="H4659">
            <v>86469.49</v>
          </cell>
          <cell r="I4659">
            <v>2171.59</v>
          </cell>
          <cell r="J4659">
            <v>0</v>
          </cell>
          <cell r="K4659">
            <v>84297.900000000009</v>
          </cell>
          <cell r="M4659">
            <v>84297.900000000009</v>
          </cell>
          <cell r="N4659" t="str">
            <v>FORM SUBMIT</v>
          </cell>
          <cell r="O4659">
            <v>43030</v>
          </cell>
          <cell r="P4659"/>
          <cell r="Q4659">
            <v>84297.900000000009</v>
          </cell>
        </row>
        <row r="4660">
          <cell r="C4660" t="str">
            <v>Cummington</v>
          </cell>
          <cell r="D4660">
            <v>2017</v>
          </cell>
          <cell r="E4660">
            <v>0</v>
          </cell>
          <cell r="F4660">
            <v>0</v>
          </cell>
          <cell r="G4660" t="str">
            <v>N/A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  <cell r="M4660">
            <v>0</v>
          </cell>
          <cell r="N4660" t="str">
            <v>N/A</v>
          </cell>
          <cell r="O4660" t="str">
            <v/>
          </cell>
          <cell r="P4660"/>
          <cell r="Q4660">
            <v>0</v>
          </cell>
        </row>
        <row r="4661">
          <cell r="C4661" t="str">
            <v>Dalton</v>
          </cell>
          <cell r="D4661">
            <v>2017</v>
          </cell>
          <cell r="E4661">
            <v>0</v>
          </cell>
          <cell r="F4661">
            <v>0</v>
          </cell>
          <cell r="G4661" t="str">
            <v>N/A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  <cell r="M4661">
            <v>0</v>
          </cell>
          <cell r="N4661" t="str">
            <v>N/A</v>
          </cell>
          <cell r="O4661" t="str">
            <v/>
          </cell>
          <cell r="P4661"/>
          <cell r="Q4661">
            <v>0</v>
          </cell>
        </row>
        <row r="4662">
          <cell r="C4662" t="str">
            <v>Danvers</v>
          </cell>
          <cell r="D4662">
            <v>2017</v>
          </cell>
          <cell r="E4662">
            <v>0</v>
          </cell>
          <cell r="F4662">
            <v>0</v>
          </cell>
          <cell r="G4662" t="str">
            <v>N/A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  <cell r="M4662">
            <v>0</v>
          </cell>
          <cell r="N4662" t="str">
            <v>N/A</v>
          </cell>
          <cell r="O4662" t="str">
            <v/>
          </cell>
          <cell r="P4662"/>
          <cell r="Q4662">
            <v>0</v>
          </cell>
        </row>
        <row r="4663">
          <cell r="C4663" t="str">
            <v>Dartmouth</v>
          </cell>
          <cell r="D4663">
            <v>2017</v>
          </cell>
          <cell r="E4663">
            <v>1.5</v>
          </cell>
          <cell r="F4663">
            <v>1.5</v>
          </cell>
          <cell r="G4663" t="str">
            <v>Yes</v>
          </cell>
          <cell r="H4663">
            <v>648983.86</v>
          </cell>
          <cell r="I4663">
            <v>3927.61</v>
          </cell>
          <cell r="J4663">
            <v>103.03</v>
          </cell>
          <cell r="K4663">
            <v>644953.22</v>
          </cell>
          <cell r="M4663">
            <v>644953.22</v>
          </cell>
          <cell r="N4663" t="str">
            <v>FORM SUBMIT</v>
          </cell>
          <cell r="O4663">
            <v>42942</v>
          </cell>
          <cell r="P4663"/>
          <cell r="Q4663">
            <v>645056.25</v>
          </cell>
        </row>
        <row r="4664">
          <cell r="C4664" t="str">
            <v>Dedham</v>
          </cell>
          <cell r="D4664">
            <v>2017</v>
          </cell>
          <cell r="E4664">
            <v>0</v>
          </cell>
          <cell r="F4664">
            <v>0</v>
          </cell>
          <cell r="G4664" t="str">
            <v>N/A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  <cell r="M4664">
            <v>0</v>
          </cell>
          <cell r="N4664" t="str">
            <v>N/A</v>
          </cell>
          <cell r="O4664" t="str">
            <v/>
          </cell>
          <cell r="P4664"/>
          <cell r="Q4664">
            <v>0</v>
          </cell>
        </row>
        <row r="4665">
          <cell r="C4665" t="str">
            <v>Deerfield</v>
          </cell>
          <cell r="D4665">
            <v>2017</v>
          </cell>
          <cell r="E4665">
            <v>3</v>
          </cell>
          <cell r="F4665">
            <v>3</v>
          </cell>
          <cell r="G4665" t="str">
            <v>Yes</v>
          </cell>
          <cell r="H4665">
            <v>205277.72</v>
          </cell>
          <cell r="I4665">
            <v>643.48</v>
          </cell>
          <cell r="J4665">
            <v>9.84</v>
          </cell>
          <cell r="K4665">
            <v>204624.4</v>
          </cell>
          <cell r="M4665">
            <v>204624.4</v>
          </cell>
          <cell r="N4665" t="str">
            <v>FORM SUBMIT</v>
          </cell>
          <cell r="O4665">
            <v>42963</v>
          </cell>
          <cell r="P4665"/>
          <cell r="Q4665">
            <v>204634.23999999999</v>
          </cell>
        </row>
        <row r="4666">
          <cell r="C4666" t="str">
            <v>Dennis</v>
          </cell>
          <cell r="D4666">
            <v>2017</v>
          </cell>
          <cell r="E4666">
            <v>3</v>
          </cell>
          <cell r="F4666">
            <v>3</v>
          </cell>
          <cell r="G4666" t="str">
            <v>Yes</v>
          </cell>
          <cell r="H4666">
            <v>1176939</v>
          </cell>
          <cell r="I4666">
            <v>5623</v>
          </cell>
          <cell r="J4666">
            <v>0</v>
          </cell>
          <cell r="K4666">
            <v>1171316</v>
          </cell>
          <cell r="M4666">
            <v>1171316</v>
          </cell>
          <cell r="N4666" t="str">
            <v>FORM SUBMIT</v>
          </cell>
          <cell r="O4666">
            <v>42979</v>
          </cell>
          <cell r="P4666"/>
          <cell r="Q4666">
            <v>1171316</v>
          </cell>
        </row>
        <row r="4667">
          <cell r="C4667" t="str">
            <v>Dighton</v>
          </cell>
          <cell r="D4667">
            <v>2017</v>
          </cell>
          <cell r="E4667">
            <v>1</v>
          </cell>
          <cell r="F4667">
            <v>1</v>
          </cell>
          <cell r="G4667" t="str">
            <v>Yes</v>
          </cell>
          <cell r="H4667">
            <v>88442.76</v>
          </cell>
          <cell r="I4667">
            <v>566.44000000000005</v>
          </cell>
          <cell r="J4667">
            <v>5.3</v>
          </cell>
          <cell r="K4667">
            <v>87871.01999999999</v>
          </cell>
          <cell r="M4667">
            <v>87871.01999999999</v>
          </cell>
          <cell r="N4667" t="str">
            <v>FORM SUBMIT</v>
          </cell>
          <cell r="O4667">
            <v>42971</v>
          </cell>
          <cell r="P4667"/>
          <cell r="Q4667">
            <v>87876.319999999992</v>
          </cell>
        </row>
        <row r="4668">
          <cell r="C4668" t="str">
            <v>Douglas</v>
          </cell>
          <cell r="D4668">
            <v>2017</v>
          </cell>
          <cell r="E4668">
            <v>0</v>
          </cell>
          <cell r="F4668">
            <v>0</v>
          </cell>
          <cell r="G4668" t="str">
            <v>N/A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  <cell r="M4668">
            <v>0</v>
          </cell>
          <cell r="N4668" t="str">
            <v>N/A</v>
          </cell>
          <cell r="O4668" t="str">
            <v/>
          </cell>
          <cell r="P4668"/>
          <cell r="Q4668">
            <v>0</v>
          </cell>
        </row>
        <row r="4669">
          <cell r="C4669" t="str">
            <v>Dover</v>
          </cell>
          <cell r="D4669">
            <v>2017</v>
          </cell>
          <cell r="E4669">
            <v>0</v>
          </cell>
          <cell r="F4669">
            <v>0</v>
          </cell>
          <cell r="G4669" t="str">
            <v>N/A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  <cell r="M4669">
            <v>0</v>
          </cell>
          <cell r="N4669" t="str">
            <v>N/A</v>
          </cell>
          <cell r="O4669" t="str">
            <v/>
          </cell>
          <cell r="P4669"/>
          <cell r="Q4669">
            <v>0</v>
          </cell>
        </row>
        <row r="4670">
          <cell r="C4670" t="str">
            <v>Dracut</v>
          </cell>
          <cell r="D4670">
            <v>2017</v>
          </cell>
          <cell r="E4670">
            <v>2</v>
          </cell>
          <cell r="F4670">
            <v>2</v>
          </cell>
          <cell r="G4670" t="str">
            <v>Yes</v>
          </cell>
          <cell r="H4670">
            <v>905009</v>
          </cell>
          <cell r="I4670">
            <v>13392</v>
          </cell>
          <cell r="J4670">
            <v>291</v>
          </cell>
          <cell r="K4670">
            <v>891326</v>
          </cell>
          <cell r="M4670">
            <v>891326</v>
          </cell>
          <cell r="N4670" t="str">
            <v>FORM SUBMIT</v>
          </cell>
          <cell r="O4670">
            <v>42992</v>
          </cell>
          <cell r="P4670"/>
          <cell r="Q4670">
            <v>891617</v>
          </cell>
        </row>
        <row r="4671">
          <cell r="C4671" t="str">
            <v>Dudley</v>
          </cell>
          <cell r="D4671">
            <v>2017</v>
          </cell>
          <cell r="E4671">
            <v>0</v>
          </cell>
          <cell r="F4671">
            <v>0</v>
          </cell>
          <cell r="G4671" t="str">
            <v>Yes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  <cell r="M4671">
            <v>0</v>
          </cell>
          <cell r="N4671" t="str">
            <v>FORM SUBMIT</v>
          </cell>
          <cell r="O4671">
            <v>42941</v>
          </cell>
          <cell r="P4671"/>
          <cell r="Q4671">
            <v>0</v>
          </cell>
        </row>
        <row r="4672">
          <cell r="C4672" t="str">
            <v>Dunstable</v>
          </cell>
          <cell r="D4672">
            <v>2017</v>
          </cell>
          <cell r="E4672">
            <v>3</v>
          </cell>
          <cell r="F4672">
            <v>3</v>
          </cell>
          <cell r="G4672" t="str">
            <v>Yes</v>
          </cell>
          <cell r="H4672">
            <v>250614.86</v>
          </cell>
          <cell r="I4672">
            <v>1690</v>
          </cell>
          <cell r="J4672">
            <v>6.9</v>
          </cell>
          <cell r="K4672">
            <v>248917.96</v>
          </cell>
          <cell r="M4672">
            <v>248917.96</v>
          </cell>
          <cell r="N4672" t="str">
            <v>FORM SUBMIT</v>
          </cell>
          <cell r="O4672">
            <v>42977</v>
          </cell>
          <cell r="P4672"/>
          <cell r="Q4672">
            <v>248924.86</v>
          </cell>
        </row>
        <row r="4673">
          <cell r="C4673" t="str">
            <v>Duxbury</v>
          </cell>
          <cell r="D4673">
            <v>2017</v>
          </cell>
          <cell r="E4673">
            <v>1</v>
          </cell>
          <cell r="F4673">
            <v>1</v>
          </cell>
          <cell r="G4673" t="str">
            <v>Yes</v>
          </cell>
          <cell r="H4673">
            <v>485442.55</v>
          </cell>
          <cell r="I4673">
            <v>3131.79</v>
          </cell>
          <cell r="J4673">
            <v>4.9400000000000004</v>
          </cell>
          <cell r="K4673">
            <v>482305.82</v>
          </cell>
          <cell r="M4673">
            <v>482305.82</v>
          </cell>
          <cell r="N4673" t="str">
            <v>FORM SUBMIT</v>
          </cell>
          <cell r="O4673">
            <v>42993</v>
          </cell>
          <cell r="P4673"/>
          <cell r="Q4673">
            <v>482310.76</v>
          </cell>
        </row>
        <row r="4674">
          <cell r="C4674" t="str">
            <v>East Bridgewater</v>
          </cell>
          <cell r="D4674">
            <v>2017</v>
          </cell>
          <cell r="E4674">
            <v>0</v>
          </cell>
          <cell r="F4674">
            <v>0</v>
          </cell>
          <cell r="G4674" t="str">
            <v>N/A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  <cell r="M4674">
            <v>0</v>
          </cell>
          <cell r="N4674" t="str">
            <v>N/A</v>
          </cell>
          <cell r="O4674" t="str">
            <v/>
          </cell>
          <cell r="P4674"/>
          <cell r="Q4674">
            <v>0</v>
          </cell>
        </row>
        <row r="4675">
          <cell r="C4675" t="str">
            <v>East Brookfield</v>
          </cell>
          <cell r="D4675">
            <v>2017</v>
          </cell>
          <cell r="E4675">
            <v>0</v>
          </cell>
          <cell r="F4675">
            <v>0</v>
          </cell>
          <cell r="G4675" t="str">
            <v>N/A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  <cell r="M4675">
            <v>0</v>
          </cell>
          <cell r="N4675" t="str">
            <v>N/A</v>
          </cell>
          <cell r="O4675" t="str">
            <v/>
          </cell>
          <cell r="P4675"/>
          <cell r="Q4675">
            <v>0</v>
          </cell>
        </row>
        <row r="4676">
          <cell r="C4676" t="str">
            <v>East Longmeadow</v>
          </cell>
          <cell r="D4676">
            <v>2017</v>
          </cell>
          <cell r="E4676">
            <v>1</v>
          </cell>
          <cell r="F4676">
            <v>1</v>
          </cell>
          <cell r="G4676" t="str">
            <v>Yes</v>
          </cell>
          <cell r="H4676">
            <v>253405.32</v>
          </cell>
          <cell r="I4676">
            <v>1282.3599999999999</v>
          </cell>
          <cell r="J4676">
            <v>471.93</v>
          </cell>
          <cell r="K4676">
            <v>251651.03000000003</v>
          </cell>
          <cell r="M4676">
            <v>251651.03000000003</v>
          </cell>
          <cell r="N4676" t="str">
            <v>FORM SUBMIT</v>
          </cell>
          <cell r="O4676">
            <v>42972</v>
          </cell>
          <cell r="P4676"/>
          <cell r="Q4676">
            <v>252122.96000000002</v>
          </cell>
        </row>
        <row r="4677">
          <cell r="C4677" t="str">
            <v>Eastham</v>
          </cell>
          <cell r="D4677">
            <v>2017</v>
          </cell>
          <cell r="E4677">
            <v>0</v>
          </cell>
          <cell r="F4677">
            <v>3</v>
          </cell>
          <cell r="G4677" t="str">
            <v>No</v>
          </cell>
          <cell r="H4677">
            <v>652828.18000000005</v>
          </cell>
          <cell r="I4677">
            <v>3286.42</v>
          </cell>
          <cell r="J4677">
            <v>5.26</v>
          </cell>
          <cell r="K4677">
            <v>649536.5</v>
          </cell>
          <cell r="M4677">
            <v>649536.5</v>
          </cell>
          <cell r="N4677" t="str">
            <v>FORM SUBMIT</v>
          </cell>
          <cell r="O4677">
            <v>42971</v>
          </cell>
          <cell r="P4677"/>
          <cell r="Q4677">
            <v>649541.76</v>
          </cell>
        </row>
        <row r="4678">
          <cell r="C4678" t="str">
            <v>Easthampton</v>
          </cell>
          <cell r="D4678">
            <v>2017</v>
          </cell>
          <cell r="E4678">
            <v>0.03</v>
          </cell>
          <cell r="F4678">
            <v>3</v>
          </cell>
          <cell r="G4678" t="str">
            <v>No</v>
          </cell>
          <cell r="H4678">
            <v>408981.35</v>
          </cell>
          <cell r="I4678">
            <v>1571.01</v>
          </cell>
          <cell r="J4678">
            <v>0</v>
          </cell>
          <cell r="K4678">
            <v>407410.33999999997</v>
          </cell>
          <cell r="M4678">
            <v>407410.33999999997</v>
          </cell>
          <cell r="N4678" t="str">
            <v>FORM SUBMIT</v>
          </cell>
          <cell r="O4678">
            <v>42970</v>
          </cell>
          <cell r="P4678"/>
          <cell r="Q4678">
            <v>407410.33999999997</v>
          </cell>
        </row>
        <row r="4679">
          <cell r="C4679" t="str">
            <v>Easton</v>
          </cell>
          <cell r="D4679">
            <v>2017</v>
          </cell>
          <cell r="E4679">
            <v>3</v>
          </cell>
          <cell r="F4679">
            <v>3</v>
          </cell>
          <cell r="G4679" t="str">
            <v>Yes</v>
          </cell>
          <cell r="H4679">
            <v>1173675</v>
          </cell>
          <cell r="I4679">
            <v>14488</v>
          </cell>
          <cell r="J4679">
            <v>402</v>
          </cell>
          <cell r="K4679">
            <v>1158785</v>
          </cell>
          <cell r="M4679">
            <v>1158785</v>
          </cell>
          <cell r="N4679" t="str">
            <v>FORM SUBMIT</v>
          </cell>
          <cell r="O4679">
            <v>42989</v>
          </cell>
          <cell r="P4679"/>
          <cell r="Q4679">
            <v>1159187</v>
          </cell>
        </row>
        <row r="4680">
          <cell r="C4680" t="str">
            <v>Edgartown</v>
          </cell>
          <cell r="D4680">
            <v>2017</v>
          </cell>
          <cell r="E4680">
            <v>3</v>
          </cell>
          <cell r="F4680">
            <v>3</v>
          </cell>
          <cell r="G4680" t="str">
            <v>Yes</v>
          </cell>
          <cell r="H4680">
            <v>761677.94</v>
          </cell>
          <cell r="I4680">
            <v>1684.71</v>
          </cell>
          <cell r="J4680">
            <v>748.83</v>
          </cell>
          <cell r="K4680">
            <v>759244.4</v>
          </cell>
          <cell r="M4680">
            <v>759244.4</v>
          </cell>
          <cell r="N4680" t="str">
            <v>FORM SUBMIT</v>
          </cell>
          <cell r="O4680">
            <v>42990</v>
          </cell>
          <cell r="P4680"/>
          <cell r="Q4680">
            <v>759993.23</v>
          </cell>
        </row>
        <row r="4681">
          <cell r="C4681" t="str">
            <v>Egremont</v>
          </cell>
          <cell r="D4681">
            <v>2017</v>
          </cell>
          <cell r="E4681">
            <v>0</v>
          </cell>
          <cell r="F4681">
            <v>0</v>
          </cell>
          <cell r="G4681" t="str">
            <v>Yes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  <cell r="M4681">
            <v>0</v>
          </cell>
          <cell r="N4681" t="str">
            <v>FORM SUBMIT</v>
          </cell>
          <cell r="O4681">
            <v>43011</v>
          </cell>
          <cell r="P4681"/>
          <cell r="Q4681">
            <v>0</v>
          </cell>
        </row>
        <row r="4682">
          <cell r="C4682" t="str">
            <v>Erving</v>
          </cell>
          <cell r="D4682">
            <v>2017</v>
          </cell>
          <cell r="E4682">
            <v>0</v>
          </cell>
          <cell r="F4682">
            <v>0</v>
          </cell>
          <cell r="G4682" t="str">
            <v>N/A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  <cell r="M4682">
            <v>0</v>
          </cell>
          <cell r="N4682" t="str">
            <v>N/A</v>
          </cell>
          <cell r="O4682" t="str">
            <v/>
          </cell>
          <cell r="P4682"/>
          <cell r="Q4682">
            <v>0</v>
          </cell>
        </row>
        <row r="4683">
          <cell r="C4683" t="str">
            <v>Essex</v>
          </cell>
          <cell r="D4683">
            <v>2017</v>
          </cell>
          <cell r="E4683">
            <v>1.5</v>
          </cell>
          <cell r="F4683">
            <v>0.5</v>
          </cell>
          <cell r="G4683" t="str">
            <v>No</v>
          </cell>
          <cell r="H4683">
            <v>151588.29</v>
          </cell>
          <cell r="I4683">
            <v>1228.1300000000001</v>
          </cell>
          <cell r="J4683">
            <v>420.53</v>
          </cell>
          <cell r="K4683">
            <v>149939.63</v>
          </cell>
          <cell r="M4683">
            <v>149939.63</v>
          </cell>
          <cell r="N4683" t="str">
            <v>FORM SUBMIT</v>
          </cell>
          <cell r="O4683">
            <v>42998</v>
          </cell>
          <cell r="P4683"/>
          <cell r="Q4683">
            <v>150360.16</v>
          </cell>
        </row>
        <row r="4684">
          <cell r="C4684" t="str">
            <v>Everett</v>
          </cell>
          <cell r="D4684">
            <v>2017</v>
          </cell>
          <cell r="E4684">
            <v>0</v>
          </cell>
          <cell r="F4684">
            <v>0</v>
          </cell>
          <cell r="G4684" t="str">
            <v>N/A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  <cell r="M4684">
            <v>0</v>
          </cell>
          <cell r="N4684" t="str">
            <v>N/A</v>
          </cell>
          <cell r="O4684" t="str">
            <v/>
          </cell>
          <cell r="P4684"/>
          <cell r="Q4684">
            <v>0</v>
          </cell>
        </row>
        <row r="4685">
          <cell r="C4685" t="str">
            <v>Fairhaven</v>
          </cell>
          <cell r="D4685">
            <v>2017</v>
          </cell>
          <cell r="E4685">
            <v>2</v>
          </cell>
          <cell r="F4685">
            <v>2</v>
          </cell>
          <cell r="G4685" t="str">
            <v>Yes</v>
          </cell>
          <cell r="H4685">
            <v>370789.81</v>
          </cell>
          <cell r="I4685">
            <v>1108.82</v>
          </cell>
          <cell r="J4685">
            <v>0</v>
          </cell>
          <cell r="K4685">
            <v>369680.99</v>
          </cell>
          <cell r="M4685">
            <v>369680.99</v>
          </cell>
          <cell r="N4685" t="str">
            <v>FORM SUBMIT</v>
          </cell>
          <cell r="O4685">
            <v>42984</v>
          </cell>
          <cell r="P4685"/>
          <cell r="Q4685">
            <v>369680.99</v>
          </cell>
        </row>
        <row r="4686">
          <cell r="C4686" t="str">
            <v>Fall River</v>
          </cell>
          <cell r="D4686">
            <v>2017</v>
          </cell>
          <cell r="E4686">
            <v>1.5</v>
          </cell>
          <cell r="F4686">
            <v>1.5</v>
          </cell>
          <cell r="G4686" t="str">
            <v>Yes</v>
          </cell>
          <cell r="H4686">
            <v>918038.17</v>
          </cell>
          <cell r="I4686">
            <v>10283.32</v>
          </cell>
          <cell r="J4686">
            <v>6125.94</v>
          </cell>
          <cell r="K4686">
            <v>901628.91000000015</v>
          </cell>
          <cell r="M4686">
            <v>901628.91000000015</v>
          </cell>
          <cell r="N4686" t="str">
            <v>FORM SUBMIT</v>
          </cell>
          <cell r="O4686">
            <v>42984</v>
          </cell>
          <cell r="P4686"/>
          <cell r="Q4686">
            <v>907754.85000000009</v>
          </cell>
        </row>
        <row r="4687">
          <cell r="C4687" t="str">
            <v>Falmouth</v>
          </cell>
          <cell r="D4687">
            <v>2017</v>
          </cell>
          <cell r="E4687">
            <v>0.3</v>
          </cell>
          <cell r="F4687">
            <v>3</v>
          </cell>
          <cell r="G4687" t="str">
            <v>No</v>
          </cell>
          <cell r="H4687">
            <v>2827760.48</v>
          </cell>
          <cell r="I4687">
            <v>9408.11</v>
          </cell>
          <cell r="J4687">
            <v>9301</v>
          </cell>
          <cell r="K4687">
            <v>2809051.37</v>
          </cell>
          <cell r="M4687">
            <v>2809051.37</v>
          </cell>
          <cell r="N4687" t="str">
            <v>FORM SUBMIT</v>
          </cell>
          <cell r="O4687">
            <v>42991</v>
          </cell>
          <cell r="P4687"/>
          <cell r="Q4687">
            <v>2818352.37</v>
          </cell>
        </row>
        <row r="4688">
          <cell r="C4688" t="str">
            <v>Fitchburg</v>
          </cell>
          <cell r="D4688">
            <v>2017</v>
          </cell>
          <cell r="E4688">
            <v>0</v>
          </cell>
          <cell r="F4688">
            <v>0</v>
          </cell>
          <cell r="G4688" t="str">
            <v>N/A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  <cell r="M4688">
            <v>0</v>
          </cell>
          <cell r="N4688" t="str">
            <v>N/A</v>
          </cell>
          <cell r="O4688" t="str">
            <v/>
          </cell>
          <cell r="P4688"/>
          <cell r="Q4688">
            <v>0</v>
          </cell>
        </row>
        <row r="4689">
          <cell r="C4689" t="str">
            <v>Florida</v>
          </cell>
          <cell r="D4689">
            <v>2017</v>
          </cell>
          <cell r="E4689">
            <v>0</v>
          </cell>
          <cell r="F4689">
            <v>0</v>
          </cell>
          <cell r="G4689" t="str">
            <v>N/A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  <cell r="M4689">
            <v>0</v>
          </cell>
          <cell r="N4689" t="str">
            <v>N/A</v>
          </cell>
          <cell r="O4689" t="str">
            <v/>
          </cell>
          <cell r="P4689"/>
          <cell r="Q4689">
            <v>0</v>
          </cell>
        </row>
        <row r="4690">
          <cell r="C4690" t="str">
            <v>Foxborough</v>
          </cell>
          <cell r="D4690">
            <v>2017</v>
          </cell>
          <cell r="E4690">
            <v>0</v>
          </cell>
          <cell r="F4690">
            <v>0</v>
          </cell>
          <cell r="G4690" t="str">
            <v>N/A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  <cell r="M4690">
            <v>0</v>
          </cell>
          <cell r="N4690" t="str">
            <v>N/A</v>
          </cell>
          <cell r="O4690" t="str">
            <v/>
          </cell>
          <cell r="P4690"/>
          <cell r="Q4690">
            <v>0</v>
          </cell>
        </row>
        <row r="4691">
          <cell r="C4691" t="str">
            <v>Framingham</v>
          </cell>
          <cell r="D4691">
            <v>2017</v>
          </cell>
          <cell r="E4691">
            <v>0</v>
          </cell>
          <cell r="F4691">
            <v>0</v>
          </cell>
          <cell r="G4691" t="str">
            <v>N/A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  <cell r="M4691">
            <v>0</v>
          </cell>
          <cell r="N4691" t="str">
            <v>N/A</v>
          </cell>
          <cell r="O4691" t="str">
            <v/>
          </cell>
          <cell r="P4691"/>
          <cell r="Q4691">
            <v>0</v>
          </cell>
        </row>
        <row r="4692">
          <cell r="C4692" t="str">
            <v>Franklin</v>
          </cell>
          <cell r="D4692">
            <v>2017</v>
          </cell>
          <cell r="E4692">
            <v>0</v>
          </cell>
          <cell r="F4692">
            <v>0</v>
          </cell>
          <cell r="G4692" t="str">
            <v>N/A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  <cell r="M4692">
            <v>0</v>
          </cell>
          <cell r="N4692" t="str">
            <v>N/A</v>
          </cell>
          <cell r="O4692" t="str">
            <v/>
          </cell>
          <cell r="P4692"/>
          <cell r="Q4692">
            <v>0</v>
          </cell>
        </row>
        <row r="4693">
          <cell r="C4693" t="str">
            <v>Freetown</v>
          </cell>
          <cell r="D4693">
            <v>2017</v>
          </cell>
          <cell r="E4693">
            <v>0</v>
          </cell>
          <cell r="F4693">
            <v>0</v>
          </cell>
          <cell r="G4693" t="str">
            <v>N/A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  <cell r="M4693">
            <v>0</v>
          </cell>
          <cell r="N4693" t="str">
            <v>N/A</v>
          </cell>
          <cell r="O4693" t="str">
            <v/>
          </cell>
          <cell r="P4693"/>
          <cell r="Q4693">
            <v>0</v>
          </cell>
        </row>
        <row r="4694">
          <cell r="C4694" t="str">
            <v>Gardner</v>
          </cell>
          <cell r="D4694">
            <v>2017</v>
          </cell>
          <cell r="E4694">
            <v>0</v>
          </cell>
          <cell r="F4694">
            <v>0</v>
          </cell>
          <cell r="G4694" t="str">
            <v>N/A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  <cell r="M4694">
            <v>0</v>
          </cell>
          <cell r="N4694" t="str">
            <v>N/A</v>
          </cell>
          <cell r="O4694" t="str">
            <v/>
          </cell>
          <cell r="P4694"/>
          <cell r="Q4694">
            <v>0</v>
          </cell>
        </row>
        <row r="4695">
          <cell r="C4695" t="str">
            <v>Aquinnah</v>
          </cell>
          <cell r="D4695">
            <v>2017</v>
          </cell>
          <cell r="E4695">
            <v>3</v>
          </cell>
          <cell r="F4695">
            <v>3</v>
          </cell>
          <cell r="G4695" t="str">
            <v>Yes</v>
          </cell>
          <cell r="H4695">
            <v>102818.18</v>
          </cell>
          <cell r="I4695">
            <v>26.52</v>
          </cell>
          <cell r="J4695">
            <v>0</v>
          </cell>
          <cell r="K4695">
            <v>102791.65999999999</v>
          </cell>
          <cell r="M4695">
            <v>102791.65999999999</v>
          </cell>
          <cell r="N4695" t="str">
            <v>FORM SUBMIT</v>
          </cell>
          <cell r="O4695">
            <v>42993</v>
          </cell>
          <cell r="P4695"/>
          <cell r="Q4695">
            <v>102791.65999999999</v>
          </cell>
        </row>
        <row r="4696">
          <cell r="C4696" t="str">
            <v>Georgetown</v>
          </cell>
          <cell r="D4696">
            <v>2017</v>
          </cell>
          <cell r="E4696">
            <v>3</v>
          </cell>
          <cell r="F4696">
            <v>3</v>
          </cell>
          <cell r="G4696" t="str">
            <v>Yes</v>
          </cell>
          <cell r="H4696">
            <v>442643.63</v>
          </cell>
          <cell r="I4696">
            <v>2912.76</v>
          </cell>
          <cell r="J4696">
            <v>407.9</v>
          </cell>
          <cell r="K4696">
            <v>439322.97</v>
          </cell>
          <cell r="M4696">
            <v>439322.97</v>
          </cell>
          <cell r="N4696" t="str">
            <v>FORM SUBMIT</v>
          </cell>
          <cell r="O4696">
            <v>42983</v>
          </cell>
          <cell r="P4696"/>
          <cell r="Q4696">
            <v>439730.87</v>
          </cell>
        </row>
        <row r="4697">
          <cell r="C4697" t="str">
            <v>Gill</v>
          </cell>
          <cell r="D4697">
            <v>2017</v>
          </cell>
          <cell r="E4697">
            <v>0</v>
          </cell>
          <cell r="F4697">
            <v>0</v>
          </cell>
          <cell r="G4697" t="str">
            <v>N/A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  <cell r="M4697">
            <v>0</v>
          </cell>
          <cell r="N4697" t="str">
            <v>N/A</v>
          </cell>
          <cell r="O4697" t="str">
            <v/>
          </cell>
          <cell r="P4697"/>
          <cell r="Q4697">
            <v>0</v>
          </cell>
        </row>
        <row r="4698">
          <cell r="C4698" t="str">
            <v>Gloucester</v>
          </cell>
          <cell r="D4698">
            <v>2017</v>
          </cell>
          <cell r="E4698">
            <v>1</v>
          </cell>
          <cell r="F4698">
            <v>1</v>
          </cell>
          <cell r="G4698" t="str">
            <v>Yes</v>
          </cell>
          <cell r="H4698">
            <v>619626.51</v>
          </cell>
          <cell r="I4698">
            <v>4161.09</v>
          </cell>
          <cell r="J4698">
            <v>3.83</v>
          </cell>
          <cell r="K4698">
            <v>615461.59000000008</v>
          </cell>
          <cell r="M4698">
            <v>615461.59000000008</v>
          </cell>
          <cell r="N4698" t="str">
            <v>FORM SUBMIT</v>
          </cell>
          <cell r="O4698">
            <v>42958</v>
          </cell>
          <cell r="P4698"/>
          <cell r="Q4698">
            <v>615465.42000000004</v>
          </cell>
        </row>
        <row r="4699">
          <cell r="C4699" t="str">
            <v>Goshen</v>
          </cell>
          <cell r="D4699">
            <v>2017</v>
          </cell>
          <cell r="E4699">
            <v>3</v>
          </cell>
          <cell r="F4699">
            <v>3</v>
          </cell>
          <cell r="G4699" t="str">
            <v>Yes</v>
          </cell>
          <cell r="H4699">
            <v>65463.44</v>
          </cell>
          <cell r="I4699">
            <v>871.86</v>
          </cell>
          <cell r="J4699">
            <v>0</v>
          </cell>
          <cell r="K4699">
            <v>64591.58</v>
          </cell>
          <cell r="M4699">
            <v>64591.58</v>
          </cell>
          <cell r="N4699" t="str">
            <v>FORM SUBMIT</v>
          </cell>
          <cell r="O4699">
            <v>42985</v>
          </cell>
          <cell r="P4699"/>
          <cell r="Q4699">
            <v>64591.58</v>
          </cell>
        </row>
        <row r="4700">
          <cell r="C4700" t="str">
            <v>Gosnold</v>
          </cell>
          <cell r="D4700">
            <v>2017</v>
          </cell>
          <cell r="E4700">
            <v>1.5</v>
          </cell>
          <cell r="F4700">
            <v>1.5</v>
          </cell>
          <cell r="G4700" t="str">
            <v>Yes</v>
          </cell>
          <cell r="H4700">
            <v>3111.37</v>
          </cell>
          <cell r="I4700">
            <v>12.38</v>
          </cell>
          <cell r="J4700">
            <v>7.07</v>
          </cell>
          <cell r="K4700">
            <v>3091.9199999999996</v>
          </cell>
          <cell r="M4700">
            <v>3091.9199999999996</v>
          </cell>
          <cell r="N4700" t="str">
            <v>FORM ENTERED</v>
          </cell>
          <cell r="O4700">
            <v>43034</v>
          </cell>
          <cell r="P4700"/>
          <cell r="Q4700">
            <v>3098.99</v>
          </cell>
        </row>
        <row r="4701">
          <cell r="C4701" t="str">
            <v>Grafton</v>
          </cell>
          <cell r="D4701">
            <v>2017</v>
          </cell>
          <cell r="E4701">
            <v>1.5</v>
          </cell>
          <cell r="F4701">
            <v>1.5</v>
          </cell>
          <cell r="G4701" t="str">
            <v>Yes</v>
          </cell>
          <cell r="H4701">
            <v>403762.12</v>
          </cell>
          <cell r="I4701">
            <v>2171.66</v>
          </cell>
          <cell r="J4701">
            <v>0</v>
          </cell>
          <cell r="K4701">
            <v>401590.46</v>
          </cell>
          <cell r="M4701">
            <v>401590.46</v>
          </cell>
          <cell r="N4701" t="str">
            <v>FORM SUBMIT</v>
          </cell>
          <cell r="O4701">
            <v>42979</v>
          </cell>
          <cell r="P4701"/>
          <cell r="Q4701">
            <v>401590.46</v>
          </cell>
        </row>
        <row r="4702">
          <cell r="C4702" t="str">
            <v>Granby</v>
          </cell>
          <cell r="D4702">
            <v>2017</v>
          </cell>
          <cell r="E4702">
            <v>0</v>
          </cell>
          <cell r="F4702">
            <v>0</v>
          </cell>
          <cell r="G4702" t="str">
            <v>N/A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  <cell r="M4702">
            <v>0</v>
          </cell>
          <cell r="N4702" t="str">
            <v>N/A</v>
          </cell>
          <cell r="O4702" t="str">
            <v/>
          </cell>
          <cell r="P4702"/>
          <cell r="Q4702">
            <v>0</v>
          </cell>
        </row>
        <row r="4703">
          <cell r="C4703" t="str">
            <v>Granville</v>
          </cell>
          <cell r="D4703">
            <v>2017</v>
          </cell>
          <cell r="E4703">
            <v>1.5</v>
          </cell>
          <cell r="F4703">
            <v>1.5</v>
          </cell>
          <cell r="G4703" t="str">
            <v>Yes</v>
          </cell>
          <cell r="H4703">
            <v>20870.93</v>
          </cell>
          <cell r="I4703">
            <v>184.54</v>
          </cell>
          <cell r="J4703">
            <v>0</v>
          </cell>
          <cell r="K4703">
            <v>20686.39</v>
          </cell>
          <cell r="M4703">
            <v>20686.39</v>
          </cell>
          <cell r="N4703" t="str">
            <v>FORM SUBMIT</v>
          </cell>
          <cell r="O4703">
            <v>43007</v>
          </cell>
          <cell r="P4703"/>
          <cell r="Q4703">
            <v>20686.39</v>
          </cell>
        </row>
        <row r="4704">
          <cell r="C4704" t="str">
            <v>Great Barrington</v>
          </cell>
          <cell r="D4704">
            <v>2017</v>
          </cell>
          <cell r="E4704">
            <v>3</v>
          </cell>
          <cell r="F4704">
            <v>3</v>
          </cell>
          <cell r="G4704" t="str">
            <v>Yes</v>
          </cell>
          <cell r="H4704">
            <v>467748</v>
          </cell>
          <cell r="I4704">
            <v>2806</v>
          </cell>
          <cell r="J4704">
            <v>0</v>
          </cell>
          <cell r="K4704">
            <v>464942</v>
          </cell>
          <cell r="M4704">
            <v>464942</v>
          </cell>
          <cell r="N4704" t="str">
            <v>FORM SUBMIT</v>
          </cell>
          <cell r="O4704">
            <v>42992</v>
          </cell>
          <cell r="P4704"/>
          <cell r="Q4704">
            <v>464942</v>
          </cell>
        </row>
        <row r="4705">
          <cell r="C4705" t="str">
            <v>Greenfield</v>
          </cell>
          <cell r="D4705">
            <v>2017</v>
          </cell>
          <cell r="E4705">
            <v>0</v>
          </cell>
          <cell r="F4705">
            <v>0</v>
          </cell>
          <cell r="G4705" t="str">
            <v>N/A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  <cell r="M4705">
            <v>0</v>
          </cell>
          <cell r="N4705" t="str">
            <v>N/A</v>
          </cell>
          <cell r="O4705" t="str">
            <v/>
          </cell>
          <cell r="P4705"/>
          <cell r="Q4705">
            <v>0</v>
          </cell>
        </row>
        <row r="4706">
          <cell r="C4706" t="str">
            <v>Groton</v>
          </cell>
          <cell r="D4706">
            <v>2017</v>
          </cell>
          <cell r="E4706">
            <v>3</v>
          </cell>
          <cell r="F4706">
            <v>3</v>
          </cell>
          <cell r="G4706" t="str">
            <v>Yes</v>
          </cell>
          <cell r="H4706">
            <v>681284.94</v>
          </cell>
          <cell r="I4706">
            <v>7931.89</v>
          </cell>
          <cell r="J4706">
            <v>0</v>
          </cell>
          <cell r="K4706">
            <v>673353.04999999993</v>
          </cell>
          <cell r="M4706">
            <v>673353.04999999993</v>
          </cell>
          <cell r="N4706" t="str">
            <v>FORM SUBMIT</v>
          </cell>
          <cell r="O4706">
            <v>42986</v>
          </cell>
          <cell r="P4706"/>
          <cell r="Q4706">
            <v>673353.04999999993</v>
          </cell>
        </row>
        <row r="4707">
          <cell r="C4707" t="str">
            <v>Groveland</v>
          </cell>
          <cell r="D4707">
            <v>2017</v>
          </cell>
          <cell r="E4707">
            <v>3</v>
          </cell>
          <cell r="F4707">
            <v>3</v>
          </cell>
          <cell r="G4707" t="str">
            <v>Yes</v>
          </cell>
          <cell r="H4707">
            <v>297534.45</v>
          </cell>
          <cell r="I4707">
            <v>1163.33</v>
          </cell>
          <cell r="J4707">
            <v>0</v>
          </cell>
          <cell r="K4707">
            <v>296371.12</v>
          </cell>
          <cell r="M4707">
            <v>296371.12</v>
          </cell>
          <cell r="N4707" t="str">
            <v>FORM SUBMIT</v>
          </cell>
          <cell r="O4707">
            <v>42996</v>
          </cell>
          <cell r="P4707"/>
          <cell r="Q4707">
            <v>296371.12</v>
          </cell>
        </row>
        <row r="4708">
          <cell r="C4708" t="str">
            <v>Hadley</v>
          </cell>
          <cell r="D4708">
            <v>2017</v>
          </cell>
          <cell r="E4708">
            <v>3</v>
          </cell>
          <cell r="F4708">
            <v>3</v>
          </cell>
          <cell r="G4708" t="str">
            <v>Yes</v>
          </cell>
          <cell r="H4708">
            <v>250755</v>
          </cell>
          <cell r="I4708">
            <v>1452.29</v>
          </cell>
          <cell r="J4708">
            <v>1066.46</v>
          </cell>
          <cell r="K4708">
            <v>248236.25</v>
          </cell>
          <cell r="M4708">
            <v>248236.25</v>
          </cell>
          <cell r="N4708" t="str">
            <v>FORM SUBMIT</v>
          </cell>
          <cell r="O4708">
            <v>42985</v>
          </cell>
          <cell r="P4708"/>
          <cell r="Q4708">
            <v>249302.71</v>
          </cell>
        </row>
        <row r="4709">
          <cell r="C4709" t="str">
            <v>Halifax</v>
          </cell>
          <cell r="D4709">
            <v>2017</v>
          </cell>
          <cell r="E4709">
            <v>0</v>
          </cell>
          <cell r="F4709">
            <v>0</v>
          </cell>
          <cell r="G4709" t="str">
            <v>N/A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  <cell r="M4709">
            <v>0</v>
          </cell>
          <cell r="N4709" t="str">
            <v>N/A</v>
          </cell>
          <cell r="O4709" t="str">
            <v/>
          </cell>
          <cell r="P4709"/>
          <cell r="Q4709">
            <v>0</v>
          </cell>
        </row>
        <row r="4710">
          <cell r="C4710" t="str">
            <v>Hamilton</v>
          </cell>
          <cell r="D4710">
            <v>2017</v>
          </cell>
          <cell r="E4710">
            <v>2</v>
          </cell>
          <cell r="F4710">
            <v>2</v>
          </cell>
          <cell r="G4710" t="str">
            <v>Yes</v>
          </cell>
          <cell r="H4710">
            <v>414230.01</v>
          </cell>
          <cell r="I4710">
            <v>8849.69</v>
          </cell>
          <cell r="J4710">
            <v>0</v>
          </cell>
          <cell r="K4710">
            <v>405380.32</v>
          </cell>
          <cell r="M4710">
            <v>405380.32</v>
          </cell>
          <cell r="N4710" t="str">
            <v>FORM SUBMIT</v>
          </cell>
          <cell r="O4710">
            <v>42991</v>
          </cell>
          <cell r="P4710"/>
          <cell r="Q4710">
            <v>405380.32</v>
          </cell>
        </row>
        <row r="4711">
          <cell r="C4711" t="str">
            <v>Hampden</v>
          </cell>
          <cell r="D4711">
            <v>2017</v>
          </cell>
          <cell r="E4711">
            <v>1</v>
          </cell>
          <cell r="F4711">
            <v>1</v>
          </cell>
          <cell r="G4711" t="str">
            <v>Yes</v>
          </cell>
          <cell r="H4711">
            <v>66056.06</v>
          </cell>
          <cell r="I4711">
            <v>429.91</v>
          </cell>
          <cell r="J4711">
            <v>0</v>
          </cell>
          <cell r="K4711">
            <v>65626.149999999994</v>
          </cell>
          <cell r="M4711">
            <v>65626.149999999994</v>
          </cell>
          <cell r="N4711" t="str">
            <v>FORM SUBMIT</v>
          </cell>
          <cell r="O4711">
            <v>42930</v>
          </cell>
          <cell r="P4711"/>
          <cell r="Q4711">
            <v>65626.149999999994</v>
          </cell>
        </row>
        <row r="4712">
          <cell r="C4712" t="str">
            <v>Hancock</v>
          </cell>
          <cell r="D4712">
            <v>2017</v>
          </cell>
          <cell r="E4712">
            <v>0</v>
          </cell>
          <cell r="F4712">
            <v>0</v>
          </cell>
          <cell r="G4712" t="str">
            <v>Yes</v>
          </cell>
          <cell r="H4712">
            <v>0</v>
          </cell>
          <cell r="I4712">
            <v>0</v>
          </cell>
          <cell r="J4712">
            <v>0</v>
          </cell>
          <cell r="K4712">
            <v>0</v>
          </cell>
          <cell r="M4712">
            <v>0</v>
          </cell>
          <cell r="N4712" t="str">
            <v>FORM ENTERED</v>
          </cell>
          <cell r="O4712">
            <v>43069</v>
          </cell>
          <cell r="P4712"/>
          <cell r="Q4712">
            <v>0</v>
          </cell>
        </row>
        <row r="4713">
          <cell r="C4713" t="str">
            <v>Hanover</v>
          </cell>
          <cell r="D4713">
            <v>2017</v>
          </cell>
          <cell r="E4713">
            <v>3</v>
          </cell>
          <cell r="F4713">
            <v>3</v>
          </cell>
          <cell r="G4713" t="str">
            <v>Yes</v>
          </cell>
          <cell r="H4713">
            <v>1013171.17</v>
          </cell>
          <cell r="I4713">
            <v>29256.06</v>
          </cell>
          <cell r="J4713">
            <v>0</v>
          </cell>
          <cell r="K4713">
            <v>983915.11</v>
          </cell>
          <cell r="M4713">
            <v>983915.11</v>
          </cell>
          <cell r="N4713" t="str">
            <v>FORM SUBMIT</v>
          </cell>
          <cell r="O4713">
            <v>42991</v>
          </cell>
          <cell r="P4713"/>
          <cell r="Q4713">
            <v>983915.11</v>
          </cell>
        </row>
        <row r="4714">
          <cell r="C4714" t="str">
            <v>Hanson</v>
          </cell>
          <cell r="D4714">
            <v>2017</v>
          </cell>
          <cell r="E4714">
            <v>1.5</v>
          </cell>
          <cell r="F4714">
            <v>1.5</v>
          </cell>
          <cell r="G4714" t="str">
            <v>Yes</v>
          </cell>
          <cell r="H4714">
            <v>191875.95</v>
          </cell>
          <cell r="I4714">
            <v>2826.34</v>
          </cell>
          <cell r="J4714">
            <v>61.37</v>
          </cell>
          <cell r="K4714">
            <v>188988.24000000002</v>
          </cell>
          <cell r="M4714">
            <v>188988.24000000002</v>
          </cell>
          <cell r="N4714" t="str">
            <v>FORM SUBMIT</v>
          </cell>
          <cell r="O4714">
            <v>42926</v>
          </cell>
          <cell r="P4714"/>
          <cell r="Q4714">
            <v>189049.61000000002</v>
          </cell>
        </row>
        <row r="4715">
          <cell r="C4715" t="str">
            <v>Hardwick</v>
          </cell>
          <cell r="D4715">
            <v>2017</v>
          </cell>
          <cell r="E4715">
            <v>0</v>
          </cell>
          <cell r="F4715">
            <v>0</v>
          </cell>
          <cell r="G4715" t="str">
            <v>N/A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  <cell r="M4715">
            <v>0</v>
          </cell>
          <cell r="N4715" t="str">
            <v>N/A</v>
          </cell>
          <cell r="O4715" t="str">
            <v/>
          </cell>
          <cell r="P4715"/>
          <cell r="Q4715">
            <v>0</v>
          </cell>
        </row>
        <row r="4716">
          <cell r="C4716" t="str">
            <v>Harvard</v>
          </cell>
          <cell r="D4716">
            <v>2017</v>
          </cell>
          <cell r="E4716">
            <v>1.1000000000000001</v>
          </cell>
          <cell r="F4716">
            <v>1.1000000000000001</v>
          </cell>
          <cell r="G4716" t="str">
            <v>Yes</v>
          </cell>
          <cell r="H4716">
            <v>215503.01</v>
          </cell>
          <cell r="I4716">
            <v>341.97</v>
          </cell>
          <cell r="J4716">
            <v>0</v>
          </cell>
          <cell r="K4716">
            <v>215161.04</v>
          </cell>
          <cell r="M4716">
            <v>215161.04</v>
          </cell>
          <cell r="N4716" t="str">
            <v>FORM SUBMIT</v>
          </cell>
          <cell r="O4716">
            <v>43031</v>
          </cell>
          <cell r="P4716"/>
          <cell r="Q4716">
            <v>215161.04</v>
          </cell>
        </row>
        <row r="4717">
          <cell r="C4717" t="str">
            <v>Harwich</v>
          </cell>
          <cell r="D4717">
            <v>2017</v>
          </cell>
          <cell r="E4717">
            <v>3</v>
          </cell>
          <cell r="F4717">
            <v>3</v>
          </cell>
          <cell r="G4717" t="str">
            <v>Yes</v>
          </cell>
          <cell r="H4717">
            <v>1318220</v>
          </cell>
          <cell r="I4717">
            <v>5955.71</v>
          </cell>
          <cell r="J4717">
            <v>48.88</v>
          </cell>
          <cell r="K4717">
            <v>1312215.4100000001</v>
          </cell>
          <cell r="M4717">
            <v>1312215.4100000001</v>
          </cell>
          <cell r="N4717" t="str">
            <v>FORM SUBMIT</v>
          </cell>
          <cell r="O4717">
            <v>43010</v>
          </cell>
          <cell r="P4717"/>
          <cell r="Q4717">
            <v>1312264.29</v>
          </cell>
        </row>
        <row r="4718">
          <cell r="C4718" t="str">
            <v>Hatfield</v>
          </cell>
          <cell r="D4718">
            <v>2017</v>
          </cell>
          <cell r="E4718">
            <v>0.03</v>
          </cell>
          <cell r="F4718">
            <v>3</v>
          </cell>
          <cell r="G4718" t="str">
            <v>No</v>
          </cell>
          <cell r="H4718">
            <v>150222.76999999999</v>
          </cell>
          <cell r="I4718">
            <v>383.63</v>
          </cell>
          <cell r="J4718">
            <v>1223.3800000000001</v>
          </cell>
          <cell r="K4718">
            <v>148615.75999999998</v>
          </cell>
          <cell r="M4718">
            <v>148615.75999999998</v>
          </cell>
          <cell r="N4718" t="str">
            <v>FORM SUBMIT</v>
          </cell>
          <cell r="O4718">
            <v>42998</v>
          </cell>
          <cell r="P4718"/>
          <cell r="Q4718">
            <v>149839.13999999998</v>
          </cell>
        </row>
        <row r="4719">
          <cell r="C4719" t="str">
            <v>Haverhill</v>
          </cell>
          <cell r="D4719">
            <v>2017</v>
          </cell>
          <cell r="E4719">
            <v>0</v>
          </cell>
          <cell r="F4719">
            <v>0</v>
          </cell>
          <cell r="G4719" t="str">
            <v>N/A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  <cell r="M4719">
            <v>0</v>
          </cell>
          <cell r="N4719" t="str">
            <v>N/A</v>
          </cell>
          <cell r="O4719" t="str">
            <v/>
          </cell>
          <cell r="P4719"/>
          <cell r="Q4719">
            <v>0</v>
          </cell>
        </row>
        <row r="4720">
          <cell r="C4720" t="str">
            <v>Hawley</v>
          </cell>
          <cell r="D4720">
            <v>2017</v>
          </cell>
          <cell r="E4720">
            <v>0</v>
          </cell>
          <cell r="F4720">
            <v>0</v>
          </cell>
          <cell r="G4720" t="str">
            <v>N/A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  <cell r="M4720">
            <v>0</v>
          </cell>
          <cell r="N4720" t="str">
            <v>N/A</v>
          </cell>
          <cell r="O4720" t="str">
            <v/>
          </cell>
          <cell r="P4720"/>
          <cell r="Q4720">
            <v>0</v>
          </cell>
        </row>
        <row r="4721">
          <cell r="C4721" t="str">
            <v>Heath</v>
          </cell>
          <cell r="D4721">
            <v>2017</v>
          </cell>
          <cell r="E4721">
            <v>0</v>
          </cell>
          <cell r="F4721">
            <v>0</v>
          </cell>
          <cell r="G4721" t="str">
            <v>N/A</v>
          </cell>
          <cell r="H4721">
            <v>0</v>
          </cell>
          <cell r="I4721">
            <v>0</v>
          </cell>
          <cell r="J4721">
            <v>0</v>
          </cell>
          <cell r="K4721">
            <v>0</v>
          </cell>
          <cell r="M4721">
            <v>0</v>
          </cell>
          <cell r="N4721" t="str">
            <v>N/A</v>
          </cell>
          <cell r="O4721" t="str">
            <v/>
          </cell>
          <cell r="P4721"/>
          <cell r="Q4721">
            <v>0</v>
          </cell>
        </row>
        <row r="4722">
          <cell r="C4722" t="str">
            <v>Hingham</v>
          </cell>
          <cell r="D4722">
            <v>2017</v>
          </cell>
          <cell r="E4722">
            <v>1.5</v>
          </cell>
          <cell r="F4722">
            <v>1.5</v>
          </cell>
          <cell r="G4722" t="str">
            <v>Yes</v>
          </cell>
          <cell r="H4722">
            <v>1028358.75</v>
          </cell>
          <cell r="I4722">
            <v>16497.599999999999</v>
          </cell>
          <cell r="J4722">
            <v>267.02999999999997</v>
          </cell>
          <cell r="K4722">
            <v>1011594.12</v>
          </cell>
          <cell r="M4722">
            <v>1011594.12</v>
          </cell>
          <cell r="N4722" t="str">
            <v>FORM SUBMIT</v>
          </cell>
          <cell r="O4722">
            <v>43004</v>
          </cell>
          <cell r="P4722"/>
          <cell r="Q4722">
            <v>1011861.15</v>
          </cell>
        </row>
        <row r="4723">
          <cell r="C4723" t="str">
            <v>Hinsdale</v>
          </cell>
          <cell r="D4723">
            <v>2017</v>
          </cell>
          <cell r="E4723">
            <v>0</v>
          </cell>
          <cell r="F4723">
            <v>0</v>
          </cell>
          <cell r="G4723" t="str">
            <v>N/A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  <cell r="M4723">
            <v>0</v>
          </cell>
          <cell r="N4723" t="str">
            <v>N/A</v>
          </cell>
          <cell r="O4723" t="str">
            <v/>
          </cell>
          <cell r="P4723"/>
          <cell r="Q4723">
            <v>0</v>
          </cell>
        </row>
        <row r="4724">
          <cell r="C4724" t="str">
            <v>Holbrook</v>
          </cell>
          <cell r="D4724">
            <v>2017</v>
          </cell>
          <cell r="E4724">
            <v>0</v>
          </cell>
          <cell r="F4724">
            <v>0</v>
          </cell>
          <cell r="G4724" t="str">
            <v>N/A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  <cell r="M4724">
            <v>0</v>
          </cell>
          <cell r="N4724" t="str">
            <v>N/A</v>
          </cell>
          <cell r="O4724" t="str">
            <v/>
          </cell>
          <cell r="P4724"/>
          <cell r="Q4724">
            <v>0</v>
          </cell>
        </row>
        <row r="4725">
          <cell r="C4725" t="str">
            <v>Holden</v>
          </cell>
          <cell r="D4725">
            <v>2017</v>
          </cell>
          <cell r="E4725">
            <v>0</v>
          </cell>
          <cell r="F4725">
            <v>0</v>
          </cell>
          <cell r="G4725" t="str">
            <v>N/A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  <cell r="M4725">
            <v>0</v>
          </cell>
          <cell r="N4725" t="str">
            <v>N/A</v>
          </cell>
          <cell r="O4725" t="str">
            <v/>
          </cell>
          <cell r="P4725"/>
          <cell r="Q4725">
            <v>0</v>
          </cell>
        </row>
        <row r="4726">
          <cell r="C4726" t="str">
            <v>Holland</v>
          </cell>
          <cell r="D4726">
            <v>2017</v>
          </cell>
          <cell r="E4726">
            <v>0</v>
          </cell>
          <cell r="F4726">
            <v>0</v>
          </cell>
          <cell r="G4726" t="str">
            <v>N/A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  <cell r="M4726">
            <v>0</v>
          </cell>
          <cell r="N4726" t="str">
            <v>N/A</v>
          </cell>
          <cell r="O4726" t="str">
            <v/>
          </cell>
          <cell r="P4726"/>
          <cell r="Q4726">
            <v>0</v>
          </cell>
        </row>
        <row r="4727">
          <cell r="C4727" t="str">
            <v>Holliston</v>
          </cell>
          <cell r="D4727">
            <v>2017</v>
          </cell>
          <cell r="E4727">
            <v>1.5</v>
          </cell>
          <cell r="F4727">
            <v>1.5</v>
          </cell>
          <cell r="G4727" t="str">
            <v>Yes</v>
          </cell>
          <cell r="H4727">
            <v>510615.55</v>
          </cell>
          <cell r="I4727">
            <v>3011.25</v>
          </cell>
          <cell r="J4727">
            <v>0</v>
          </cell>
          <cell r="K4727">
            <v>507604.3</v>
          </cell>
          <cell r="M4727">
            <v>507604.3</v>
          </cell>
          <cell r="N4727" t="str">
            <v>FORM SUBMIT</v>
          </cell>
          <cell r="O4727">
            <v>43000</v>
          </cell>
          <cell r="P4727"/>
          <cell r="Q4727">
            <v>507604.3</v>
          </cell>
        </row>
        <row r="4728">
          <cell r="C4728" t="str">
            <v>Holyoke</v>
          </cell>
          <cell r="D4728">
            <v>2017</v>
          </cell>
          <cell r="E4728">
            <v>0</v>
          </cell>
          <cell r="F4728">
            <v>0</v>
          </cell>
          <cell r="G4728" t="str">
            <v>N/A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  <cell r="M4728">
            <v>0</v>
          </cell>
          <cell r="N4728" t="str">
            <v>N/A</v>
          </cell>
          <cell r="O4728" t="str">
            <v/>
          </cell>
          <cell r="P4728"/>
          <cell r="Q4728">
            <v>0</v>
          </cell>
        </row>
        <row r="4729">
          <cell r="C4729" t="str">
            <v>Hopedale</v>
          </cell>
          <cell r="D4729">
            <v>2017</v>
          </cell>
          <cell r="E4729">
            <v>0</v>
          </cell>
          <cell r="F4729">
            <v>0</v>
          </cell>
          <cell r="G4729" t="str">
            <v>N/A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  <cell r="M4729">
            <v>0</v>
          </cell>
          <cell r="N4729" t="str">
            <v>N/A</v>
          </cell>
          <cell r="O4729" t="str">
            <v/>
          </cell>
          <cell r="P4729"/>
          <cell r="Q4729">
            <v>0</v>
          </cell>
        </row>
        <row r="4730">
          <cell r="C4730" t="str">
            <v>Hopkinton</v>
          </cell>
          <cell r="D4730">
            <v>2017</v>
          </cell>
          <cell r="E4730">
            <v>0.02</v>
          </cell>
          <cell r="F4730">
            <v>2</v>
          </cell>
          <cell r="G4730" t="str">
            <v>No</v>
          </cell>
          <cell r="H4730">
            <v>935949.57</v>
          </cell>
          <cell r="I4730">
            <v>11313.33</v>
          </cell>
          <cell r="J4730">
            <v>0</v>
          </cell>
          <cell r="K4730">
            <v>924636.24</v>
          </cell>
          <cell r="M4730">
            <v>924636.24</v>
          </cell>
          <cell r="N4730" t="str">
            <v>FORM SUBMIT</v>
          </cell>
          <cell r="O4730">
            <v>42976</v>
          </cell>
          <cell r="P4730"/>
          <cell r="Q4730">
            <v>924636.24</v>
          </cell>
        </row>
        <row r="4731">
          <cell r="C4731" t="str">
            <v>Hubbardston</v>
          </cell>
          <cell r="D4731">
            <v>2017</v>
          </cell>
          <cell r="E4731">
            <v>1.5</v>
          </cell>
          <cell r="F4731">
            <v>1.5</v>
          </cell>
          <cell r="G4731" t="str">
            <v>Yes</v>
          </cell>
          <cell r="H4731">
            <v>57555.39</v>
          </cell>
          <cell r="I4731">
            <v>373.33</v>
          </cell>
          <cell r="J4731">
            <v>0</v>
          </cell>
          <cell r="K4731">
            <v>57182.06</v>
          </cell>
          <cell r="M4731">
            <v>57182.06</v>
          </cell>
          <cell r="N4731" t="str">
            <v>FORM SUBMIT</v>
          </cell>
          <cell r="O4731">
            <v>43033</v>
          </cell>
          <cell r="P4731"/>
          <cell r="Q4731">
            <v>57182.06</v>
          </cell>
        </row>
        <row r="4732">
          <cell r="C4732" t="str">
            <v>Hudson</v>
          </cell>
          <cell r="D4732">
            <v>2017</v>
          </cell>
          <cell r="E4732">
            <v>1</v>
          </cell>
          <cell r="F4732">
            <v>1</v>
          </cell>
          <cell r="G4732" t="str">
            <v>Yes</v>
          </cell>
          <cell r="H4732">
            <v>480018.82</v>
          </cell>
          <cell r="I4732">
            <v>2001.88</v>
          </cell>
          <cell r="J4732">
            <v>325.29000000000002</v>
          </cell>
          <cell r="K4732">
            <v>477691.65</v>
          </cell>
          <cell r="M4732">
            <v>477691.65</v>
          </cell>
          <cell r="N4732" t="str">
            <v>FORM SUBMIT</v>
          </cell>
          <cell r="O4732">
            <v>42990</v>
          </cell>
          <cell r="P4732"/>
          <cell r="Q4732">
            <v>478016.94</v>
          </cell>
        </row>
        <row r="4733">
          <cell r="C4733" t="str">
            <v>Hull</v>
          </cell>
          <cell r="D4733">
            <v>2017</v>
          </cell>
          <cell r="E4733">
            <v>0</v>
          </cell>
          <cell r="F4733">
            <v>0</v>
          </cell>
          <cell r="G4733" t="str">
            <v>N/A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  <cell r="M4733">
            <v>0</v>
          </cell>
          <cell r="N4733" t="str">
            <v>N/A</v>
          </cell>
          <cell r="O4733" t="str">
            <v/>
          </cell>
          <cell r="P4733"/>
          <cell r="Q4733">
            <v>0</v>
          </cell>
        </row>
        <row r="4734">
          <cell r="C4734" t="str">
            <v>Huntington</v>
          </cell>
          <cell r="D4734">
            <v>2017</v>
          </cell>
          <cell r="E4734">
            <v>0</v>
          </cell>
          <cell r="F4734">
            <v>0</v>
          </cell>
          <cell r="G4734" t="str">
            <v>N/A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  <cell r="M4734">
            <v>0</v>
          </cell>
          <cell r="N4734" t="str">
            <v>N/A</v>
          </cell>
          <cell r="O4734" t="str">
            <v/>
          </cell>
          <cell r="P4734"/>
          <cell r="Q4734">
            <v>0</v>
          </cell>
        </row>
        <row r="4735">
          <cell r="C4735" t="str">
            <v>Ipswich</v>
          </cell>
          <cell r="D4735">
            <v>2017</v>
          </cell>
          <cell r="E4735">
            <v>0</v>
          </cell>
          <cell r="F4735">
            <v>0</v>
          </cell>
          <cell r="G4735" t="str">
            <v>N/A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  <cell r="M4735">
            <v>0</v>
          </cell>
          <cell r="N4735" t="str">
            <v>N/A</v>
          </cell>
          <cell r="O4735" t="str">
            <v/>
          </cell>
          <cell r="P4735"/>
          <cell r="Q4735">
            <v>0</v>
          </cell>
        </row>
        <row r="4736">
          <cell r="C4736" t="str">
            <v>Kingston</v>
          </cell>
          <cell r="D4736">
            <v>2017</v>
          </cell>
          <cell r="E4736">
            <v>1</v>
          </cell>
          <cell r="F4736">
            <v>1</v>
          </cell>
          <cell r="G4736" t="str">
            <v>Yes</v>
          </cell>
          <cell r="H4736">
            <v>219228.79</v>
          </cell>
          <cell r="I4736">
            <v>2369.77</v>
          </cell>
          <cell r="J4736">
            <v>2567.3000000000002</v>
          </cell>
          <cell r="K4736">
            <v>214291.72000000003</v>
          </cell>
          <cell r="M4736">
            <v>214291.72000000003</v>
          </cell>
          <cell r="N4736" t="str">
            <v>FORM SUBMIT</v>
          </cell>
          <cell r="O4736">
            <v>42991</v>
          </cell>
          <cell r="P4736"/>
          <cell r="Q4736">
            <v>216859.02000000002</v>
          </cell>
        </row>
        <row r="4737">
          <cell r="C4737" t="str">
            <v>Lakeville</v>
          </cell>
          <cell r="D4737">
            <v>2017</v>
          </cell>
          <cell r="E4737">
            <v>0</v>
          </cell>
          <cell r="F4737">
            <v>0</v>
          </cell>
          <cell r="G4737" t="str">
            <v>N/A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  <cell r="M4737">
            <v>0</v>
          </cell>
          <cell r="N4737" t="str">
            <v>N/A</v>
          </cell>
          <cell r="O4737" t="str">
            <v/>
          </cell>
          <cell r="P4737"/>
          <cell r="Q4737">
            <v>0</v>
          </cell>
        </row>
        <row r="4738">
          <cell r="C4738" t="str">
            <v>Lancaster</v>
          </cell>
          <cell r="D4738">
            <v>2017</v>
          </cell>
          <cell r="E4738">
            <v>0</v>
          </cell>
          <cell r="F4738">
            <v>0</v>
          </cell>
          <cell r="G4738" t="str">
            <v>N/A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M4738">
            <v>0</v>
          </cell>
          <cell r="N4738" t="str">
            <v>N/A</v>
          </cell>
          <cell r="O4738" t="str">
            <v/>
          </cell>
          <cell r="P4738"/>
          <cell r="Q4738">
            <v>0</v>
          </cell>
        </row>
        <row r="4739">
          <cell r="C4739" t="str">
            <v>Lanesborough</v>
          </cell>
          <cell r="D4739">
            <v>2017</v>
          </cell>
          <cell r="E4739">
            <v>0</v>
          </cell>
          <cell r="F4739">
            <v>0</v>
          </cell>
          <cell r="G4739" t="str">
            <v>N/A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M4739">
            <v>0</v>
          </cell>
          <cell r="N4739" t="str">
            <v>N/A</v>
          </cell>
          <cell r="O4739" t="str">
            <v/>
          </cell>
          <cell r="P4739"/>
          <cell r="Q4739">
            <v>0</v>
          </cell>
        </row>
        <row r="4740">
          <cell r="C4740" t="str">
            <v>Lawrence</v>
          </cell>
          <cell r="D4740">
            <v>2017</v>
          </cell>
          <cell r="E4740">
            <v>0</v>
          </cell>
          <cell r="F4740">
            <v>0</v>
          </cell>
          <cell r="G4740" t="str">
            <v>N/A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M4740">
            <v>0</v>
          </cell>
          <cell r="N4740" t="str">
            <v>N/A</v>
          </cell>
          <cell r="O4740" t="str">
            <v/>
          </cell>
          <cell r="P4740"/>
          <cell r="Q4740">
            <v>0</v>
          </cell>
        </row>
        <row r="4741">
          <cell r="C4741" t="str">
            <v>Lee</v>
          </cell>
          <cell r="D4741">
            <v>2017</v>
          </cell>
          <cell r="E4741">
            <v>0</v>
          </cell>
          <cell r="F4741">
            <v>0</v>
          </cell>
          <cell r="G4741" t="str">
            <v>N/A</v>
          </cell>
          <cell r="H4741">
            <v>0</v>
          </cell>
          <cell r="I4741">
            <v>0</v>
          </cell>
          <cell r="J4741">
            <v>0</v>
          </cell>
          <cell r="K4741">
            <v>0</v>
          </cell>
          <cell r="M4741">
            <v>0</v>
          </cell>
          <cell r="N4741" t="str">
            <v>N/A</v>
          </cell>
          <cell r="O4741" t="str">
            <v/>
          </cell>
          <cell r="P4741"/>
          <cell r="Q4741">
            <v>0</v>
          </cell>
        </row>
        <row r="4742">
          <cell r="C4742" t="str">
            <v>Leicester</v>
          </cell>
          <cell r="D4742">
            <v>2017</v>
          </cell>
          <cell r="E4742">
            <v>0</v>
          </cell>
          <cell r="F4742">
            <v>0</v>
          </cell>
          <cell r="G4742" t="str">
            <v>N/A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M4742">
            <v>0</v>
          </cell>
          <cell r="N4742" t="str">
            <v>N/A</v>
          </cell>
          <cell r="O4742" t="str">
            <v/>
          </cell>
          <cell r="P4742"/>
          <cell r="Q4742">
            <v>0</v>
          </cell>
        </row>
        <row r="4743">
          <cell r="C4743" t="str">
            <v>Lenox</v>
          </cell>
          <cell r="D4743">
            <v>2017</v>
          </cell>
          <cell r="E4743">
            <v>3</v>
          </cell>
          <cell r="F4743">
            <v>3</v>
          </cell>
          <cell r="G4743" t="str">
            <v>Yes</v>
          </cell>
          <cell r="H4743">
            <v>345876.47</v>
          </cell>
          <cell r="I4743">
            <v>3289.32</v>
          </cell>
          <cell r="J4743">
            <v>0</v>
          </cell>
          <cell r="K4743">
            <v>342587.14999999997</v>
          </cell>
          <cell r="M4743">
            <v>342587.14999999997</v>
          </cell>
          <cell r="N4743" t="str">
            <v>FORM SUBMIT</v>
          </cell>
          <cell r="O4743">
            <v>42965</v>
          </cell>
          <cell r="P4743"/>
          <cell r="Q4743">
            <v>342587.14999999997</v>
          </cell>
        </row>
        <row r="4744">
          <cell r="C4744" t="str">
            <v>Leominster</v>
          </cell>
          <cell r="D4744">
            <v>2017</v>
          </cell>
          <cell r="E4744">
            <v>0</v>
          </cell>
          <cell r="F4744">
            <v>0</v>
          </cell>
          <cell r="G4744" t="str">
            <v>N/A</v>
          </cell>
          <cell r="H4744">
            <v>0</v>
          </cell>
          <cell r="I4744">
            <v>0</v>
          </cell>
          <cell r="J4744">
            <v>0</v>
          </cell>
          <cell r="K4744">
            <v>0</v>
          </cell>
          <cell r="M4744">
            <v>0</v>
          </cell>
          <cell r="N4744" t="str">
            <v>N/A</v>
          </cell>
          <cell r="O4744" t="str">
            <v/>
          </cell>
          <cell r="P4744"/>
          <cell r="Q4744">
            <v>0</v>
          </cell>
        </row>
        <row r="4745">
          <cell r="C4745" t="str">
            <v>Leverett</v>
          </cell>
          <cell r="D4745">
            <v>2017</v>
          </cell>
          <cell r="E4745">
            <v>3</v>
          </cell>
          <cell r="F4745">
            <v>3</v>
          </cell>
          <cell r="G4745" t="str">
            <v>Yes</v>
          </cell>
          <cell r="H4745">
            <v>101437.25</v>
          </cell>
          <cell r="I4745">
            <v>3337.16</v>
          </cell>
          <cell r="J4745">
            <v>3919.05</v>
          </cell>
          <cell r="K4745">
            <v>94181.04</v>
          </cell>
          <cell r="M4745">
            <v>94181.04</v>
          </cell>
          <cell r="N4745" t="str">
            <v>FORM SUBMIT</v>
          </cell>
          <cell r="O4745">
            <v>43000</v>
          </cell>
          <cell r="P4745"/>
          <cell r="Q4745">
            <v>98100.09</v>
          </cell>
        </row>
        <row r="4746">
          <cell r="C4746" t="str">
            <v>Lexington</v>
          </cell>
          <cell r="D4746">
            <v>2017</v>
          </cell>
          <cell r="E4746">
            <v>3</v>
          </cell>
          <cell r="F4746">
            <v>3</v>
          </cell>
          <cell r="G4746" t="str">
            <v>Yes</v>
          </cell>
          <cell r="H4746">
            <v>4486299.91</v>
          </cell>
          <cell r="I4746">
            <v>43052.55</v>
          </cell>
          <cell r="J4746">
            <v>353.95</v>
          </cell>
          <cell r="K4746">
            <v>4442893.41</v>
          </cell>
          <cell r="M4746">
            <v>4442893.41</v>
          </cell>
          <cell r="N4746" t="str">
            <v>FORM SUBMIT</v>
          </cell>
          <cell r="O4746">
            <v>42993</v>
          </cell>
          <cell r="P4746"/>
          <cell r="Q4746">
            <v>4443247.3600000003</v>
          </cell>
        </row>
        <row r="4747">
          <cell r="C4747" t="str">
            <v>Leyden</v>
          </cell>
          <cell r="D4747">
            <v>2017</v>
          </cell>
          <cell r="E4747">
            <v>0</v>
          </cell>
          <cell r="F4747">
            <v>0</v>
          </cell>
          <cell r="G4747" t="str">
            <v>N/A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  <cell r="M4747">
            <v>0</v>
          </cell>
          <cell r="N4747" t="str">
            <v>N/A</v>
          </cell>
          <cell r="O4747" t="str">
            <v/>
          </cell>
          <cell r="P4747"/>
          <cell r="Q4747">
            <v>0</v>
          </cell>
        </row>
        <row r="4748">
          <cell r="C4748" t="str">
            <v>Lincoln</v>
          </cell>
          <cell r="D4748">
            <v>2017</v>
          </cell>
          <cell r="E4748">
            <v>3</v>
          </cell>
          <cell r="F4748">
            <v>3</v>
          </cell>
          <cell r="G4748" t="str">
            <v>Yes</v>
          </cell>
          <cell r="H4748">
            <v>748775.45</v>
          </cell>
          <cell r="I4748">
            <v>972.65</v>
          </cell>
          <cell r="J4748">
            <v>0</v>
          </cell>
          <cell r="K4748">
            <v>747802.79999999993</v>
          </cell>
          <cell r="M4748">
            <v>747802.79999999993</v>
          </cell>
          <cell r="N4748" t="str">
            <v>FORM SUBMIT</v>
          </cell>
          <cell r="O4748">
            <v>43031</v>
          </cell>
          <cell r="P4748"/>
          <cell r="Q4748">
            <v>747802.79999999993</v>
          </cell>
        </row>
        <row r="4749">
          <cell r="C4749" t="str">
            <v>Littleton</v>
          </cell>
          <cell r="D4749">
            <v>2017</v>
          </cell>
          <cell r="E4749">
            <v>1</v>
          </cell>
          <cell r="F4749">
            <v>1</v>
          </cell>
          <cell r="G4749" t="str">
            <v>Yes</v>
          </cell>
          <cell r="H4749">
            <v>267450</v>
          </cell>
          <cell r="I4749">
            <v>4717.8100000000004</v>
          </cell>
          <cell r="J4749">
            <v>91.93</v>
          </cell>
          <cell r="K4749">
            <v>262640.26</v>
          </cell>
          <cell r="L4749">
            <v>527998</v>
          </cell>
          <cell r="M4749">
            <v>790638.26</v>
          </cell>
          <cell r="N4749" t="str">
            <v>FORM SUBMIT</v>
          </cell>
          <cell r="O4749">
            <v>43005</v>
          </cell>
          <cell r="P4749"/>
          <cell r="Q4749">
            <v>790730.19</v>
          </cell>
        </row>
        <row r="4750">
          <cell r="C4750" t="str">
            <v>Longmeadow</v>
          </cell>
          <cell r="D4750">
            <v>2017</v>
          </cell>
          <cell r="E4750">
            <v>1</v>
          </cell>
          <cell r="F4750">
            <v>1</v>
          </cell>
          <cell r="G4750" t="str">
            <v>Yes</v>
          </cell>
          <cell r="H4750">
            <v>349591</v>
          </cell>
          <cell r="I4750">
            <v>1510</v>
          </cell>
          <cell r="J4750">
            <v>0</v>
          </cell>
          <cell r="K4750">
            <v>348081</v>
          </cell>
          <cell r="M4750">
            <v>348081</v>
          </cell>
          <cell r="N4750" t="str">
            <v>FORM SUBMIT</v>
          </cell>
          <cell r="O4750">
            <v>42992</v>
          </cell>
          <cell r="P4750"/>
          <cell r="Q4750">
            <v>348081</v>
          </cell>
        </row>
        <row r="4751">
          <cell r="C4751" t="str">
            <v>Lowell</v>
          </cell>
          <cell r="D4751">
            <v>2017</v>
          </cell>
          <cell r="E4751">
            <v>0</v>
          </cell>
          <cell r="F4751">
            <v>0</v>
          </cell>
          <cell r="G4751" t="str">
            <v>N/A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  <cell r="M4751">
            <v>0</v>
          </cell>
          <cell r="N4751" t="str">
            <v>N/A</v>
          </cell>
          <cell r="O4751" t="str">
            <v/>
          </cell>
          <cell r="P4751"/>
          <cell r="Q4751">
            <v>0</v>
          </cell>
        </row>
        <row r="4752">
          <cell r="C4752" t="str">
            <v>Ludlow</v>
          </cell>
          <cell r="D4752">
            <v>2017</v>
          </cell>
          <cell r="E4752">
            <v>0</v>
          </cell>
          <cell r="F4752">
            <v>0</v>
          </cell>
          <cell r="G4752" t="str">
            <v>N/A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M4752">
            <v>0</v>
          </cell>
          <cell r="N4752" t="str">
            <v>N/A</v>
          </cell>
          <cell r="O4752" t="str">
            <v/>
          </cell>
          <cell r="P4752"/>
          <cell r="Q4752">
            <v>0</v>
          </cell>
        </row>
        <row r="4753">
          <cell r="C4753" t="str">
            <v>Lunenburg</v>
          </cell>
          <cell r="D4753">
            <v>2017</v>
          </cell>
          <cell r="E4753">
            <v>0</v>
          </cell>
          <cell r="F4753">
            <v>0</v>
          </cell>
          <cell r="G4753" t="str">
            <v>N/A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M4753">
            <v>0</v>
          </cell>
          <cell r="N4753" t="str">
            <v>N/A</v>
          </cell>
          <cell r="O4753" t="str">
            <v/>
          </cell>
          <cell r="P4753"/>
          <cell r="Q4753">
            <v>0</v>
          </cell>
        </row>
        <row r="4754">
          <cell r="C4754" t="str">
            <v>Lynn</v>
          </cell>
          <cell r="D4754">
            <v>2017</v>
          </cell>
          <cell r="E4754">
            <v>0</v>
          </cell>
          <cell r="F4754">
            <v>0</v>
          </cell>
          <cell r="G4754" t="str">
            <v>N/A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  <cell r="M4754">
            <v>0</v>
          </cell>
          <cell r="N4754" t="str">
            <v>N/A</v>
          </cell>
          <cell r="O4754" t="str">
            <v/>
          </cell>
          <cell r="P4754"/>
          <cell r="Q4754">
            <v>0</v>
          </cell>
        </row>
        <row r="4755">
          <cell r="C4755" t="str">
            <v>Lynnfield</v>
          </cell>
          <cell r="D4755">
            <v>2017</v>
          </cell>
          <cell r="E4755">
            <v>0</v>
          </cell>
          <cell r="F4755">
            <v>0</v>
          </cell>
          <cell r="G4755" t="str">
            <v>N/A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  <cell r="M4755">
            <v>0</v>
          </cell>
          <cell r="N4755" t="str">
            <v>N/A</v>
          </cell>
          <cell r="O4755" t="str">
            <v/>
          </cell>
          <cell r="P4755"/>
          <cell r="Q4755">
            <v>0</v>
          </cell>
        </row>
        <row r="4756">
          <cell r="C4756" t="str">
            <v>Malden</v>
          </cell>
          <cell r="D4756">
            <v>2017</v>
          </cell>
          <cell r="E4756">
            <v>1</v>
          </cell>
          <cell r="F4756">
            <v>1</v>
          </cell>
          <cell r="G4756" t="str">
            <v>Yes</v>
          </cell>
          <cell r="H4756">
            <v>614874.77</v>
          </cell>
          <cell r="I4756">
            <v>2500.1</v>
          </cell>
          <cell r="J4756">
            <v>0</v>
          </cell>
          <cell r="K4756">
            <v>612374.67000000004</v>
          </cell>
          <cell r="L4756">
            <v>0</v>
          </cell>
          <cell r="M4756">
            <v>612374.67000000004</v>
          </cell>
          <cell r="N4756" t="str">
            <v>FORM SUBMIT</v>
          </cell>
          <cell r="O4756">
            <v>43032</v>
          </cell>
          <cell r="P4756"/>
          <cell r="Q4756">
            <v>612374.67000000004</v>
          </cell>
        </row>
        <row r="4757">
          <cell r="C4757" t="str">
            <v>Manchester By The Sea</v>
          </cell>
          <cell r="D4757">
            <v>2017</v>
          </cell>
          <cell r="E4757">
            <v>1.5</v>
          </cell>
          <cell r="F4757">
            <v>1.5</v>
          </cell>
          <cell r="G4757" t="str">
            <v>Yes</v>
          </cell>
          <cell r="H4757">
            <v>345227.89</v>
          </cell>
          <cell r="I4757">
            <v>912.02</v>
          </cell>
          <cell r="J4757">
            <v>34.39</v>
          </cell>
          <cell r="K4757">
            <v>344281.48</v>
          </cell>
          <cell r="M4757">
            <v>344281.48</v>
          </cell>
          <cell r="N4757" t="str">
            <v>FORM SUBMIT</v>
          </cell>
          <cell r="O4757">
            <v>42983</v>
          </cell>
          <cell r="P4757"/>
          <cell r="Q4757">
            <v>344315.87</v>
          </cell>
        </row>
        <row r="4758">
          <cell r="C4758" t="str">
            <v>Mansfield</v>
          </cell>
          <cell r="D4758">
            <v>2017</v>
          </cell>
          <cell r="E4758">
            <v>0</v>
          </cell>
          <cell r="F4758">
            <v>0</v>
          </cell>
          <cell r="G4758" t="str">
            <v>N/A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  <cell r="M4758">
            <v>0</v>
          </cell>
          <cell r="N4758" t="str">
            <v>N/A</v>
          </cell>
          <cell r="O4758" t="str">
            <v/>
          </cell>
          <cell r="P4758"/>
          <cell r="Q4758">
            <v>0</v>
          </cell>
        </row>
        <row r="4759">
          <cell r="C4759" t="str">
            <v>Marblehead</v>
          </cell>
          <cell r="D4759">
            <v>2017</v>
          </cell>
          <cell r="E4759">
            <v>0</v>
          </cell>
          <cell r="F4759">
            <v>0</v>
          </cell>
          <cell r="G4759" t="str">
            <v>N/A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  <cell r="M4759">
            <v>0</v>
          </cell>
          <cell r="N4759" t="str">
            <v>N/A</v>
          </cell>
          <cell r="O4759" t="str">
            <v/>
          </cell>
          <cell r="P4759"/>
          <cell r="Q4759">
            <v>0</v>
          </cell>
        </row>
        <row r="4760">
          <cell r="C4760" t="str">
            <v>Marion</v>
          </cell>
          <cell r="D4760">
            <v>2017</v>
          </cell>
          <cell r="E4760">
            <v>2</v>
          </cell>
          <cell r="F4760">
            <v>2</v>
          </cell>
          <cell r="G4760" t="str">
            <v>Yes</v>
          </cell>
          <cell r="H4760">
            <v>283038.75</v>
          </cell>
          <cell r="I4760">
            <v>2357.1</v>
          </cell>
          <cell r="J4760">
            <v>196.85</v>
          </cell>
          <cell r="K4760">
            <v>280484.80000000005</v>
          </cell>
          <cell r="M4760">
            <v>280484.80000000005</v>
          </cell>
          <cell r="N4760" t="str">
            <v>FORM SUBMIT</v>
          </cell>
          <cell r="O4760">
            <v>42993</v>
          </cell>
          <cell r="P4760"/>
          <cell r="Q4760">
            <v>280681.65000000002</v>
          </cell>
        </row>
        <row r="4761">
          <cell r="C4761" t="str">
            <v>Marlborough</v>
          </cell>
          <cell r="D4761">
            <v>2017</v>
          </cell>
          <cell r="E4761">
            <v>0</v>
          </cell>
          <cell r="F4761">
            <v>0</v>
          </cell>
          <cell r="G4761" t="str">
            <v>N/A</v>
          </cell>
          <cell r="H4761">
            <v>0</v>
          </cell>
          <cell r="I4761">
            <v>0</v>
          </cell>
          <cell r="J4761">
            <v>0</v>
          </cell>
          <cell r="K4761">
            <v>0</v>
          </cell>
          <cell r="M4761">
            <v>0</v>
          </cell>
          <cell r="N4761" t="str">
            <v>N/A</v>
          </cell>
          <cell r="O4761" t="str">
            <v/>
          </cell>
          <cell r="P4761"/>
          <cell r="Q4761">
            <v>0</v>
          </cell>
        </row>
        <row r="4762">
          <cell r="C4762" t="str">
            <v>Marshfield</v>
          </cell>
          <cell r="D4762">
            <v>2017</v>
          </cell>
          <cell r="E4762">
            <v>3</v>
          </cell>
          <cell r="F4762">
            <v>3</v>
          </cell>
          <cell r="G4762" t="str">
            <v>Yes</v>
          </cell>
          <cell r="H4762">
            <v>1414774.56</v>
          </cell>
          <cell r="I4762">
            <v>32823.440000000002</v>
          </cell>
          <cell r="J4762">
            <v>4163.42</v>
          </cell>
          <cell r="K4762">
            <v>1377787.7000000002</v>
          </cell>
          <cell r="M4762">
            <v>1377787.7000000002</v>
          </cell>
          <cell r="N4762" t="str">
            <v>FORM SUBMIT</v>
          </cell>
          <cell r="O4762">
            <v>42984</v>
          </cell>
          <cell r="P4762"/>
          <cell r="Q4762">
            <v>1381951.12</v>
          </cell>
        </row>
        <row r="4763">
          <cell r="C4763" t="str">
            <v>Mashpee</v>
          </cell>
          <cell r="D4763">
            <v>2017</v>
          </cell>
          <cell r="E4763">
            <v>3</v>
          </cell>
          <cell r="F4763">
            <v>3</v>
          </cell>
          <cell r="G4763" t="str">
            <v>Yes</v>
          </cell>
          <cell r="H4763">
            <v>1341871</v>
          </cell>
          <cell r="I4763">
            <v>6259</v>
          </cell>
          <cell r="J4763">
            <v>162</v>
          </cell>
          <cell r="K4763">
            <v>1335450</v>
          </cell>
          <cell r="M4763">
            <v>1335450</v>
          </cell>
          <cell r="N4763" t="str">
            <v>FORM SUBMIT</v>
          </cell>
          <cell r="O4763">
            <v>42951</v>
          </cell>
          <cell r="P4763"/>
          <cell r="Q4763">
            <v>1335612</v>
          </cell>
        </row>
        <row r="4764">
          <cell r="C4764" t="str">
            <v>Mattapoisett</v>
          </cell>
          <cell r="D4764">
            <v>2017</v>
          </cell>
          <cell r="E4764">
            <v>1</v>
          </cell>
          <cell r="F4764">
            <v>1</v>
          </cell>
          <cell r="G4764" t="str">
            <v>Yes</v>
          </cell>
          <cell r="H4764">
            <v>164477</v>
          </cell>
          <cell r="I4764">
            <v>219</v>
          </cell>
          <cell r="J4764">
            <v>0</v>
          </cell>
          <cell r="K4764">
            <v>164258</v>
          </cell>
          <cell r="M4764">
            <v>164258</v>
          </cell>
          <cell r="N4764" t="str">
            <v>FORM SUBMIT</v>
          </cell>
          <cell r="O4764">
            <v>43031</v>
          </cell>
          <cell r="P4764"/>
          <cell r="Q4764">
            <v>164258</v>
          </cell>
        </row>
        <row r="4765">
          <cell r="C4765" t="str">
            <v>Maynard</v>
          </cell>
          <cell r="D4765">
            <v>2017</v>
          </cell>
          <cell r="E4765">
            <v>1.5</v>
          </cell>
          <cell r="F4765">
            <v>1.5</v>
          </cell>
          <cell r="G4765" t="str">
            <v>Yes</v>
          </cell>
          <cell r="H4765">
            <v>255996.44</v>
          </cell>
          <cell r="I4765">
            <v>4228.6099999999997</v>
          </cell>
          <cell r="J4765">
            <v>0</v>
          </cell>
          <cell r="K4765">
            <v>251767.83000000002</v>
          </cell>
          <cell r="M4765">
            <v>251767.83000000002</v>
          </cell>
          <cell r="N4765" t="str">
            <v>FORM SUBMIT</v>
          </cell>
          <cell r="O4765">
            <v>42985</v>
          </cell>
          <cell r="P4765"/>
          <cell r="Q4765">
            <v>251767.83000000002</v>
          </cell>
        </row>
        <row r="4766">
          <cell r="C4766" t="str">
            <v>Medfield</v>
          </cell>
          <cell r="D4766">
            <v>2017</v>
          </cell>
          <cell r="E4766">
            <v>0</v>
          </cell>
          <cell r="F4766">
            <v>0</v>
          </cell>
          <cell r="G4766" t="str">
            <v>N/A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  <cell r="M4766">
            <v>0</v>
          </cell>
          <cell r="N4766" t="str">
            <v>N/A</v>
          </cell>
          <cell r="O4766" t="str">
            <v/>
          </cell>
          <cell r="P4766"/>
          <cell r="Q4766">
            <v>0</v>
          </cell>
        </row>
        <row r="4767">
          <cell r="C4767" t="str">
            <v>Medford</v>
          </cell>
          <cell r="D4767">
            <v>2017</v>
          </cell>
          <cell r="E4767">
            <v>1.5</v>
          </cell>
          <cell r="F4767">
            <v>1.5</v>
          </cell>
          <cell r="G4767" t="str">
            <v>Yes</v>
          </cell>
          <cell r="H4767">
            <v>1248308.6599999999</v>
          </cell>
          <cell r="I4767">
            <v>3348.05</v>
          </cell>
          <cell r="J4767">
            <v>0</v>
          </cell>
          <cell r="K4767">
            <v>1244960.6099999999</v>
          </cell>
          <cell r="M4767">
            <v>1244960.6099999999</v>
          </cell>
          <cell r="N4767" t="str">
            <v>FORM SUBMIT</v>
          </cell>
          <cell r="O4767">
            <v>42978</v>
          </cell>
          <cell r="P4767"/>
          <cell r="Q4767">
            <v>1244960.6099999999</v>
          </cell>
        </row>
        <row r="4768">
          <cell r="C4768" t="str">
            <v>Medway</v>
          </cell>
          <cell r="D4768">
            <v>2017</v>
          </cell>
          <cell r="E4768">
            <v>0.03</v>
          </cell>
          <cell r="F4768">
            <v>3</v>
          </cell>
          <cell r="G4768" t="str">
            <v>No</v>
          </cell>
          <cell r="H4768">
            <v>703276</v>
          </cell>
          <cell r="I4768">
            <v>7971</v>
          </cell>
          <cell r="J4768">
            <v>0</v>
          </cell>
          <cell r="K4768">
            <v>695305</v>
          </cell>
          <cell r="M4768">
            <v>695305</v>
          </cell>
          <cell r="N4768" t="str">
            <v>FORM SUBMIT</v>
          </cell>
          <cell r="O4768">
            <v>42976</v>
          </cell>
          <cell r="P4768"/>
          <cell r="Q4768">
            <v>695305</v>
          </cell>
        </row>
        <row r="4769">
          <cell r="C4769" t="str">
            <v>Melrose</v>
          </cell>
          <cell r="D4769">
            <v>2017</v>
          </cell>
          <cell r="E4769">
            <v>0</v>
          </cell>
          <cell r="F4769">
            <v>0</v>
          </cell>
          <cell r="G4769" t="str">
            <v>N/A</v>
          </cell>
          <cell r="H4769">
            <v>0</v>
          </cell>
          <cell r="I4769">
            <v>0</v>
          </cell>
          <cell r="J4769">
            <v>0</v>
          </cell>
          <cell r="K4769">
            <v>0</v>
          </cell>
          <cell r="M4769">
            <v>0</v>
          </cell>
          <cell r="N4769" t="str">
            <v>N/A</v>
          </cell>
          <cell r="O4769" t="str">
            <v/>
          </cell>
          <cell r="P4769"/>
          <cell r="Q4769">
            <v>0</v>
          </cell>
        </row>
        <row r="4770">
          <cell r="C4770" t="str">
            <v>Mendon</v>
          </cell>
          <cell r="D4770">
            <v>2017</v>
          </cell>
          <cell r="E4770">
            <v>3</v>
          </cell>
          <cell r="F4770">
            <v>3</v>
          </cell>
          <cell r="G4770" t="str">
            <v>Yes</v>
          </cell>
          <cell r="H4770">
            <v>311249.11</v>
          </cell>
          <cell r="I4770">
            <v>4570.2700000000004</v>
          </cell>
          <cell r="J4770">
            <v>0</v>
          </cell>
          <cell r="K4770">
            <v>306678.83999999997</v>
          </cell>
          <cell r="M4770">
            <v>306678.83999999997</v>
          </cell>
          <cell r="N4770" t="str">
            <v>FORM SUBMIT</v>
          </cell>
          <cell r="O4770">
            <v>42989</v>
          </cell>
          <cell r="P4770"/>
          <cell r="Q4770">
            <v>306678.83999999997</v>
          </cell>
        </row>
        <row r="4771">
          <cell r="C4771" t="str">
            <v>Merrimac</v>
          </cell>
          <cell r="D4771">
            <v>2017</v>
          </cell>
          <cell r="E4771">
            <v>0</v>
          </cell>
          <cell r="F4771">
            <v>0</v>
          </cell>
          <cell r="G4771" t="str">
            <v>N/A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  <cell r="M4771">
            <v>0</v>
          </cell>
          <cell r="N4771" t="str">
            <v>N/A</v>
          </cell>
          <cell r="O4771" t="str">
            <v/>
          </cell>
          <cell r="P4771"/>
          <cell r="Q4771">
            <v>0</v>
          </cell>
        </row>
        <row r="4772">
          <cell r="C4772" t="str">
            <v>Methuen</v>
          </cell>
          <cell r="D4772">
            <v>2017</v>
          </cell>
          <cell r="E4772">
            <v>0</v>
          </cell>
          <cell r="F4772">
            <v>0</v>
          </cell>
          <cell r="G4772" t="str">
            <v>N/A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  <cell r="M4772">
            <v>0</v>
          </cell>
          <cell r="N4772" t="str">
            <v>N/A</v>
          </cell>
          <cell r="O4772" t="str">
            <v/>
          </cell>
          <cell r="P4772"/>
          <cell r="Q4772">
            <v>0</v>
          </cell>
        </row>
        <row r="4773">
          <cell r="C4773" t="str">
            <v>Middleborough</v>
          </cell>
          <cell r="D4773">
            <v>2017</v>
          </cell>
          <cell r="E4773">
            <v>1</v>
          </cell>
          <cell r="F4773">
            <v>1</v>
          </cell>
          <cell r="G4773" t="str">
            <v>Yes</v>
          </cell>
          <cell r="H4773">
            <v>259999.31</v>
          </cell>
          <cell r="I4773">
            <v>443.58</v>
          </cell>
          <cell r="J4773">
            <v>778.71</v>
          </cell>
          <cell r="K4773">
            <v>258777.02000000002</v>
          </cell>
          <cell r="M4773">
            <v>258777.02000000002</v>
          </cell>
          <cell r="N4773" t="str">
            <v>FORM SUBMIT</v>
          </cell>
          <cell r="O4773">
            <v>42978</v>
          </cell>
          <cell r="P4773"/>
          <cell r="Q4773">
            <v>259555.73</v>
          </cell>
        </row>
        <row r="4774">
          <cell r="C4774" t="str">
            <v>Middlefield</v>
          </cell>
          <cell r="D4774">
            <v>2017</v>
          </cell>
          <cell r="E4774">
            <v>0</v>
          </cell>
          <cell r="F4774">
            <v>0</v>
          </cell>
          <cell r="G4774" t="str">
            <v>N/A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  <cell r="M4774">
            <v>0</v>
          </cell>
          <cell r="N4774" t="str">
            <v>N/A</v>
          </cell>
          <cell r="O4774" t="str">
            <v/>
          </cell>
          <cell r="P4774"/>
          <cell r="Q4774">
            <v>0</v>
          </cell>
        </row>
        <row r="4775">
          <cell r="C4775" t="str">
            <v>Middleton</v>
          </cell>
          <cell r="D4775">
            <v>2017</v>
          </cell>
          <cell r="E4775">
            <v>1</v>
          </cell>
          <cell r="F4775">
            <v>1</v>
          </cell>
          <cell r="G4775" t="str">
            <v>Yes</v>
          </cell>
          <cell r="H4775">
            <v>210155.14</v>
          </cell>
          <cell r="I4775">
            <v>600.41</v>
          </cell>
          <cell r="J4775">
            <v>490.86</v>
          </cell>
          <cell r="K4775">
            <v>209063.87000000002</v>
          </cell>
          <cell r="M4775">
            <v>209063.87000000002</v>
          </cell>
          <cell r="N4775" t="str">
            <v>FORM SUBMIT</v>
          </cell>
          <cell r="O4775">
            <v>42992</v>
          </cell>
          <cell r="P4775"/>
          <cell r="Q4775">
            <v>209554.73</v>
          </cell>
        </row>
        <row r="4776">
          <cell r="C4776" t="str">
            <v>Milford</v>
          </cell>
          <cell r="D4776">
            <v>2017</v>
          </cell>
          <cell r="E4776">
            <v>0</v>
          </cell>
          <cell r="F4776">
            <v>0</v>
          </cell>
          <cell r="G4776" t="str">
            <v>N/A</v>
          </cell>
          <cell r="H4776">
            <v>0</v>
          </cell>
          <cell r="I4776">
            <v>0</v>
          </cell>
          <cell r="J4776">
            <v>0</v>
          </cell>
          <cell r="K4776">
            <v>0</v>
          </cell>
          <cell r="M4776">
            <v>0</v>
          </cell>
          <cell r="N4776" t="str">
            <v>N/A</v>
          </cell>
          <cell r="O4776" t="str">
            <v/>
          </cell>
          <cell r="P4776"/>
          <cell r="Q4776">
            <v>0</v>
          </cell>
        </row>
        <row r="4777">
          <cell r="C4777" t="str">
            <v>Millbury</v>
          </cell>
          <cell r="D4777">
            <v>2017</v>
          </cell>
          <cell r="E4777">
            <v>0</v>
          </cell>
          <cell r="F4777">
            <v>0</v>
          </cell>
          <cell r="G4777" t="str">
            <v>N/A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  <cell r="M4777">
            <v>0</v>
          </cell>
          <cell r="N4777" t="str">
            <v>N/A</v>
          </cell>
          <cell r="O4777" t="str">
            <v/>
          </cell>
          <cell r="P4777"/>
          <cell r="Q4777">
            <v>0</v>
          </cell>
        </row>
        <row r="4778">
          <cell r="C4778" t="str">
            <v>Millis</v>
          </cell>
          <cell r="D4778">
            <v>2017</v>
          </cell>
          <cell r="E4778">
            <v>1</v>
          </cell>
          <cell r="F4778">
            <v>1</v>
          </cell>
          <cell r="G4778" t="str">
            <v>Yes</v>
          </cell>
          <cell r="H4778">
            <v>142463.93</v>
          </cell>
          <cell r="I4778">
            <v>254.51</v>
          </cell>
          <cell r="J4778">
            <v>14.07</v>
          </cell>
          <cell r="K4778">
            <v>142195.34999999998</v>
          </cell>
          <cell r="M4778">
            <v>142195.34999999998</v>
          </cell>
          <cell r="N4778" t="str">
            <v>FORM SUBMIT</v>
          </cell>
          <cell r="O4778">
            <v>42989</v>
          </cell>
          <cell r="P4778"/>
          <cell r="Q4778">
            <v>142209.41999999998</v>
          </cell>
        </row>
        <row r="4779">
          <cell r="C4779" t="str">
            <v>Millville</v>
          </cell>
          <cell r="D4779">
            <v>2017</v>
          </cell>
          <cell r="E4779">
            <v>0</v>
          </cell>
          <cell r="F4779">
            <v>0</v>
          </cell>
          <cell r="G4779" t="str">
            <v>N/A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  <cell r="M4779">
            <v>0</v>
          </cell>
          <cell r="N4779" t="str">
            <v>N/A</v>
          </cell>
          <cell r="O4779" t="str">
            <v/>
          </cell>
          <cell r="P4779"/>
          <cell r="Q4779">
            <v>0</v>
          </cell>
        </row>
        <row r="4780">
          <cell r="C4780" t="str">
            <v>Milton</v>
          </cell>
          <cell r="D4780">
            <v>2017</v>
          </cell>
          <cell r="E4780">
            <v>0</v>
          </cell>
          <cell r="F4780">
            <v>0</v>
          </cell>
          <cell r="G4780" t="str">
            <v>N/A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  <cell r="M4780">
            <v>0</v>
          </cell>
          <cell r="N4780" t="str">
            <v>N/A</v>
          </cell>
          <cell r="O4780" t="str">
            <v/>
          </cell>
          <cell r="P4780"/>
          <cell r="Q4780">
            <v>0</v>
          </cell>
        </row>
        <row r="4781">
          <cell r="C4781" t="str">
            <v>Monroe</v>
          </cell>
          <cell r="D4781">
            <v>2017</v>
          </cell>
          <cell r="E4781">
            <v>0</v>
          </cell>
          <cell r="F4781">
            <v>0</v>
          </cell>
          <cell r="G4781" t="str">
            <v>N/A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M4781">
            <v>0</v>
          </cell>
          <cell r="N4781" t="str">
            <v>N/A</v>
          </cell>
          <cell r="O4781" t="str">
            <v/>
          </cell>
          <cell r="P4781"/>
          <cell r="Q4781">
            <v>0</v>
          </cell>
        </row>
        <row r="4782">
          <cell r="C4782" t="str">
            <v>Monson</v>
          </cell>
          <cell r="D4782">
            <v>2017</v>
          </cell>
          <cell r="E4782">
            <v>3</v>
          </cell>
          <cell r="F4782">
            <v>3</v>
          </cell>
          <cell r="G4782" t="str">
            <v>Yes</v>
          </cell>
          <cell r="H4782">
            <v>195257</v>
          </cell>
          <cell r="I4782">
            <v>1655</v>
          </cell>
          <cell r="J4782">
            <v>0</v>
          </cell>
          <cell r="K4782">
            <v>193602</v>
          </cell>
          <cell r="M4782">
            <v>193602</v>
          </cell>
          <cell r="N4782" t="str">
            <v>FORM SUBMIT</v>
          </cell>
          <cell r="O4782">
            <v>42993</v>
          </cell>
          <cell r="P4782"/>
          <cell r="Q4782">
            <v>193602</v>
          </cell>
        </row>
        <row r="4783">
          <cell r="C4783" t="str">
            <v>Montague</v>
          </cell>
          <cell r="D4783">
            <v>2017</v>
          </cell>
          <cell r="E4783">
            <v>0</v>
          </cell>
          <cell r="F4783">
            <v>0</v>
          </cell>
          <cell r="G4783" t="str">
            <v>N/A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M4783">
            <v>0</v>
          </cell>
          <cell r="N4783" t="str">
            <v>N/A</v>
          </cell>
          <cell r="O4783" t="str">
            <v/>
          </cell>
          <cell r="P4783"/>
          <cell r="Q4783">
            <v>0</v>
          </cell>
        </row>
        <row r="4784">
          <cell r="C4784" t="str">
            <v>Monterey</v>
          </cell>
          <cell r="D4784">
            <v>2017</v>
          </cell>
          <cell r="E4784">
            <v>0</v>
          </cell>
          <cell r="F4784">
            <v>0</v>
          </cell>
          <cell r="G4784" t="str">
            <v>N/A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  <cell r="M4784">
            <v>0</v>
          </cell>
          <cell r="N4784" t="str">
            <v>N/A</v>
          </cell>
          <cell r="O4784" t="str">
            <v/>
          </cell>
          <cell r="P4784"/>
          <cell r="Q4784">
            <v>0</v>
          </cell>
        </row>
        <row r="4785">
          <cell r="C4785" t="str">
            <v>Montgomery</v>
          </cell>
          <cell r="D4785">
            <v>2017</v>
          </cell>
          <cell r="E4785">
            <v>0</v>
          </cell>
          <cell r="F4785">
            <v>0</v>
          </cell>
          <cell r="G4785" t="str">
            <v>N/A</v>
          </cell>
          <cell r="H4785">
            <v>0</v>
          </cell>
          <cell r="I4785">
            <v>0</v>
          </cell>
          <cell r="J4785">
            <v>0</v>
          </cell>
          <cell r="K4785">
            <v>0</v>
          </cell>
          <cell r="M4785">
            <v>0</v>
          </cell>
          <cell r="N4785" t="str">
            <v>N/A</v>
          </cell>
          <cell r="O4785" t="str">
            <v/>
          </cell>
          <cell r="P4785"/>
          <cell r="Q4785">
            <v>0</v>
          </cell>
        </row>
        <row r="4786">
          <cell r="C4786" t="str">
            <v>Mount Washington</v>
          </cell>
          <cell r="D4786">
            <v>2017</v>
          </cell>
          <cell r="E4786">
            <v>0</v>
          </cell>
          <cell r="F4786">
            <v>0</v>
          </cell>
          <cell r="G4786" t="str">
            <v>N/A</v>
          </cell>
          <cell r="H4786">
            <v>0</v>
          </cell>
          <cell r="I4786">
            <v>0</v>
          </cell>
          <cell r="J4786">
            <v>0</v>
          </cell>
          <cell r="K4786">
            <v>0</v>
          </cell>
          <cell r="M4786">
            <v>0</v>
          </cell>
          <cell r="N4786" t="str">
            <v>N/A</v>
          </cell>
          <cell r="O4786" t="str">
            <v/>
          </cell>
          <cell r="P4786"/>
          <cell r="Q4786">
            <v>0</v>
          </cell>
        </row>
        <row r="4787">
          <cell r="C4787" t="str">
            <v>Nahant</v>
          </cell>
          <cell r="D4787">
            <v>2017</v>
          </cell>
          <cell r="E4787">
            <v>3</v>
          </cell>
          <cell r="F4787">
            <v>3</v>
          </cell>
          <cell r="G4787" t="str">
            <v>Yes</v>
          </cell>
          <cell r="H4787">
            <v>212423.96</v>
          </cell>
          <cell r="I4787">
            <v>9859.61</v>
          </cell>
          <cell r="J4787">
            <v>153.38</v>
          </cell>
          <cell r="K4787">
            <v>202410.96999999997</v>
          </cell>
          <cell r="M4787">
            <v>202410.96999999997</v>
          </cell>
          <cell r="N4787" t="str">
            <v>FORM SUBMIT</v>
          </cell>
          <cell r="O4787">
            <v>42972</v>
          </cell>
          <cell r="P4787"/>
          <cell r="Q4787">
            <v>202564.34999999998</v>
          </cell>
        </row>
        <row r="4788">
          <cell r="C4788" t="str">
            <v>Nantucket</v>
          </cell>
          <cell r="D4788">
            <v>2017</v>
          </cell>
          <cell r="E4788">
            <v>0.03</v>
          </cell>
          <cell r="F4788">
            <v>3</v>
          </cell>
          <cell r="G4788" t="str">
            <v>No</v>
          </cell>
          <cell r="H4788">
            <v>2088418.52</v>
          </cell>
          <cell r="I4788">
            <v>14025.17</v>
          </cell>
          <cell r="J4788">
            <v>1967.1</v>
          </cell>
          <cell r="K4788">
            <v>2072426.25</v>
          </cell>
          <cell r="M4788">
            <v>2072426.25</v>
          </cell>
          <cell r="N4788" t="str">
            <v>FORM SUBMIT</v>
          </cell>
          <cell r="O4788">
            <v>43003</v>
          </cell>
          <cell r="P4788"/>
          <cell r="Q4788">
            <v>2074393.35</v>
          </cell>
        </row>
        <row r="4789">
          <cell r="C4789" t="str">
            <v>Natick</v>
          </cell>
          <cell r="D4789">
            <v>2017</v>
          </cell>
          <cell r="E4789">
            <v>0</v>
          </cell>
          <cell r="F4789">
            <v>0</v>
          </cell>
          <cell r="G4789" t="str">
            <v>N/A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  <cell r="M4789">
            <v>0</v>
          </cell>
          <cell r="N4789" t="str">
            <v>N/A</v>
          </cell>
          <cell r="O4789" t="str">
            <v/>
          </cell>
          <cell r="P4789"/>
          <cell r="Q4789">
            <v>0</v>
          </cell>
        </row>
        <row r="4790">
          <cell r="C4790" t="str">
            <v>Needham</v>
          </cell>
          <cell r="D4790">
            <v>2017</v>
          </cell>
          <cell r="E4790">
            <v>2</v>
          </cell>
          <cell r="F4790">
            <v>2</v>
          </cell>
          <cell r="G4790" t="str">
            <v>Yes</v>
          </cell>
          <cell r="H4790">
            <v>2153567.2400000002</v>
          </cell>
          <cell r="I4790">
            <v>9743.65</v>
          </cell>
          <cell r="J4790">
            <v>271.75</v>
          </cell>
          <cell r="K4790">
            <v>2143551.8400000003</v>
          </cell>
          <cell r="M4790">
            <v>2143551.8400000003</v>
          </cell>
          <cell r="N4790" t="str">
            <v>FORM SUBMIT</v>
          </cell>
          <cell r="O4790">
            <v>42993</v>
          </cell>
          <cell r="P4790"/>
          <cell r="Q4790">
            <v>2143823.5900000003</v>
          </cell>
        </row>
        <row r="4791">
          <cell r="C4791" t="str">
            <v>New Ashford</v>
          </cell>
          <cell r="D4791">
            <v>2017</v>
          </cell>
          <cell r="E4791">
            <v>0</v>
          </cell>
          <cell r="F4791">
            <v>0</v>
          </cell>
          <cell r="G4791" t="str">
            <v>N/A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  <cell r="M4791">
            <v>0</v>
          </cell>
          <cell r="N4791" t="str">
            <v>N/A</v>
          </cell>
          <cell r="O4791" t="str">
            <v/>
          </cell>
          <cell r="P4791"/>
          <cell r="Q4791">
            <v>0</v>
          </cell>
        </row>
        <row r="4792">
          <cell r="C4792" t="str">
            <v>New Bedford</v>
          </cell>
          <cell r="D4792">
            <v>2017</v>
          </cell>
          <cell r="E4792">
            <v>1.5</v>
          </cell>
          <cell r="F4792">
            <v>1.5</v>
          </cell>
          <cell r="G4792" t="str">
            <v>Yes</v>
          </cell>
          <cell r="H4792">
            <v>942177.21</v>
          </cell>
          <cell r="I4792">
            <v>16148.11</v>
          </cell>
          <cell r="J4792">
            <v>412.7</v>
          </cell>
          <cell r="K4792">
            <v>925616.4</v>
          </cell>
          <cell r="M4792">
            <v>925616.4</v>
          </cell>
          <cell r="N4792" t="str">
            <v>FORM SUBMIT</v>
          </cell>
          <cell r="O4792">
            <v>43014</v>
          </cell>
          <cell r="P4792"/>
          <cell r="Q4792">
            <v>926029.1</v>
          </cell>
        </row>
        <row r="4793">
          <cell r="C4793" t="str">
            <v>New Braintree</v>
          </cell>
          <cell r="D4793">
            <v>2017</v>
          </cell>
          <cell r="E4793">
            <v>0</v>
          </cell>
          <cell r="F4793">
            <v>0</v>
          </cell>
          <cell r="G4793" t="str">
            <v>N/A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  <cell r="M4793">
            <v>0</v>
          </cell>
          <cell r="N4793" t="str">
            <v>N/A</v>
          </cell>
          <cell r="O4793" t="str">
            <v/>
          </cell>
          <cell r="P4793"/>
          <cell r="Q4793">
            <v>0</v>
          </cell>
        </row>
        <row r="4794">
          <cell r="C4794" t="str">
            <v>New Marlborough</v>
          </cell>
          <cell r="D4794">
            <v>2017</v>
          </cell>
          <cell r="E4794">
            <v>0</v>
          </cell>
          <cell r="F4794">
            <v>0</v>
          </cell>
          <cell r="G4794" t="str">
            <v>N/A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  <cell r="M4794">
            <v>0</v>
          </cell>
          <cell r="N4794" t="str">
            <v>N/A</v>
          </cell>
          <cell r="O4794" t="str">
            <v/>
          </cell>
          <cell r="P4794"/>
          <cell r="Q4794">
            <v>0</v>
          </cell>
        </row>
        <row r="4795">
          <cell r="C4795" t="str">
            <v>New Salem</v>
          </cell>
          <cell r="D4795">
            <v>2017</v>
          </cell>
          <cell r="E4795">
            <v>0</v>
          </cell>
          <cell r="F4795">
            <v>0</v>
          </cell>
          <cell r="G4795" t="str">
            <v>N/A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  <cell r="M4795">
            <v>0</v>
          </cell>
          <cell r="N4795" t="str">
            <v>N/A</v>
          </cell>
          <cell r="O4795" t="str">
            <v/>
          </cell>
          <cell r="P4795"/>
          <cell r="Q4795">
            <v>0</v>
          </cell>
        </row>
        <row r="4796">
          <cell r="C4796" t="str">
            <v>Newbury</v>
          </cell>
          <cell r="D4796">
            <v>2017</v>
          </cell>
          <cell r="E4796">
            <v>0</v>
          </cell>
          <cell r="F4796">
            <v>0</v>
          </cell>
          <cell r="G4796" t="str">
            <v>N/A</v>
          </cell>
          <cell r="H4796">
            <v>0</v>
          </cell>
          <cell r="I4796">
            <v>0</v>
          </cell>
          <cell r="J4796">
            <v>0</v>
          </cell>
          <cell r="K4796">
            <v>0</v>
          </cell>
          <cell r="M4796">
            <v>0</v>
          </cell>
          <cell r="N4796" t="str">
            <v>N/A</v>
          </cell>
          <cell r="O4796" t="str">
            <v/>
          </cell>
          <cell r="P4796"/>
          <cell r="Q4796">
            <v>0</v>
          </cell>
        </row>
        <row r="4797">
          <cell r="C4797" t="str">
            <v>Newburyport</v>
          </cell>
          <cell r="D4797">
            <v>2017</v>
          </cell>
          <cell r="E4797">
            <v>2</v>
          </cell>
          <cell r="F4797">
            <v>2</v>
          </cell>
          <cell r="G4797" t="str">
            <v>Yes</v>
          </cell>
          <cell r="H4797">
            <v>854340.28</v>
          </cell>
          <cell r="I4797">
            <v>10881.24</v>
          </cell>
          <cell r="J4797">
            <v>525.79</v>
          </cell>
          <cell r="K4797">
            <v>842933.25</v>
          </cell>
          <cell r="M4797">
            <v>842933.25</v>
          </cell>
          <cell r="N4797" t="str">
            <v>FORM SUBMIT</v>
          </cell>
          <cell r="O4797">
            <v>42999</v>
          </cell>
          <cell r="P4797"/>
          <cell r="Q4797">
            <v>843459.04</v>
          </cell>
        </row>
        <row r="4798">
          <cell r="C4798" t="str">
            <v>Newton</v>
          </cell>
          <cell r="D4798">
            <v>2017</v>
          </cell>
          <cell r="E4798">
            <v>1</v>
          </cell>
          <cell r="F4798">
            <v>1</v>
          </cell>
          <cell r="G4798" t="str">
            <v>Yes</v>
          </cell>
          <cell r="H4798">
            <v>3100587</v>
          </cell>
          <cell r="I4798">
            <v>3181.08</v>
          </cell>
          <cell r="J4798">
            <v>5220.43</v>
          </cell>
          <cell r="K4798">
            <v>3092185.4899999998</v>
          </cell>
          <cell r="M4798">
            <v>3092185.4899999998</v>
          </cell>
          <cell r="N4798" t="str">
            <v>FORM SUBMIT</v>
          </cell>
          <cell r="O4798">
            <v>42979</v>
          </cell>
          <cell r="P4798"/>
          <cell r="Q4798">
            <v>3097405.92</v>
          </cell>
        </row>
        <row r="4799">
          <cell r="C4799" t="str">
            <v>Norfolk</v>
          </cell>
          <cell r="D4799">
            <v>2017</v>
          </cell>
          <cell r="E4799">
            <v>1</v>
          </cell>
          <cell r="F4799">
            <v>1</v>
          </cell>
          <cell r="G4799" t="str">
            <v>Yes</v>
          </cell>
          <cell r="H4799">
            <v>228763.03</v>
          </cell>
          <cell r="I4799">
            <v>2814.7</v>
          </cell>
          <cell r="J4799">
            <v>3.72</v>
          </cell>
          <cell r="K4799">
            <v>225944.61</v>
          </cell>
          <cell r="M4799">
            <v>225944.61</v>
          </cell>
          <cell r="N4799" t="str">
            <v>FORM SUBMIT</v>
          </cell>
          <cell r="O4799">
            <v>42984</v>
          </cell>
          <cell r="P4799"/>
          <cell r="Q4799">
            <v>225948.33</v>
          </cell>
        </row>
        <row r="4800">
          <cell r="C4800" t="str">
            <v>North Adams</v>
          </cell>
          <cell r="D4800">
            <v>2017</v>
          </cell>
          <cell r="E4800">
            <v>0</v>
          </cell>
          <cell r="F4800">
            <v>0</v>
          </cell>
          <cell r="G4800" t="str">
            <v>N/A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M4800">
            <v>0</v>
          </cell>
          <cell r="N4800" t="str">
            <v>N/A</v>
          </cell>
          <cell r="O4800" t="str">
            <v/>
          </cell>
          <cell r="P4800"/>
          <cell r="Q4800">
            <v>0</v>
          </cell>
        </row>
        <row r="4801">
          <cell r="C4801" t="str">
            <v>North Andover</v>
          </cell>
          <cell r="D4801">
            <v>2017</v>
          </cell>
          <cell r="E4801">
            <v>3</v>
          </cell>
          <cell r="F4801">
            <v>3</v>
          </cell>
          <cell r="G4801" t="str">
            <v>Yes</v>
          </cell>
          <cell r="H4801">
            <v>1621829.44</v>
          </cell>
          <cell r="I4801">
            <v>8837.25</v>
          </cell>
          <cell r="J4801">
            <v>989.66</v>
          </cell>
          <cell r="K4801">
            <v>1612002.53</v>
          </cell>
          <cell r="M4801">
            <v>1612002.53</v>
          </cell>
          <cell r="N4801" t="str">
            <v>FORM SUBMIT</v>
          </cell>
          <cell r="O4801">
            <v>42997</v>
          </cell>
          <cell r="P4801"/>
          <cell r="Q4801">
            <v>1612992.19</v>
          </cell>
        </row>
        <row r="4802">
          <cell r="C4802" t="str">
            <v>North Attleborough</v>
          </cell>
          <cell r="D4802">
            <v>2017</v>
          </cell>
          <cell r="E4802">
            <v>0</v>
          </cell>
          <cell r="F4802">
            <v>0</v>
          </cell>
          <cell r="G4802" t="str">
            <v>N/A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M4802">
            <v>0</v>
          </cell>
          <cell r="N4802" t="str">
            <v>N/A</v>
          </cell>
          <cell r="O4802" t="str">
            <v/>
          </cell>
          <cell r="P4802"/>
          <cell r="Q4802">
            <v>0</v>
          </cell>
        </row>
        <row r="4803">
          <cell r="C4803" t="str">
            <v>North Brookfield</v>
          </cell>
          <cell r="D4803">
            <v>2017</v>
          </cell>
          <cell r="E4803">
            <v>0</v>
          </cell>
          <cell r="F4803">
            <v>0</v>
          </cell>
          <cell r="G4803" t="str">
            <v>N/A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M4803">
            <v>0</v>
          </cell>
          <cell r="N4803" t="str">
            <v>N/A</v>
          </cell>
          <cell r="O4803" t="str">
            <v/>
          </cell>
          <cell r="P4803"/>
          <cell r="Q4803">
            <v>0</v>
          </cell>
        </row>
        <row r="4804">
          <cell r="C4804" t="str">
            <v>North Reading</v>
          </cell>
          <cell r="D4804">
            <v>2017</v>
          </cell>
          <cell r="E4804">
            <v>0</v>
          </cell>
          <cell r="F4804">
            <v>0</v>
          </cell>
          <cell r="G4804" t="str">
            <v>N/A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M4804">
            <v>0</v>
          </cell>
          <cell r="N4804" t="str">
            <v>N/A</v>
          </cell>
          <cell r="O4804" t="str">
            <v/>
          </cell>
          <cell r="P4804"/>
          <cell r="Q4804">
            <v>0</v>
          </cell>
        </row>
        <row r="4805">
          <cell r="C4805" t="str">
            <v>Northampton</v>
          </cell>
          <cell r="D4805">
            <v>2017</v>
          </cell>
          <cell r="E4805">
            <v>3</v>
          </cell>
          <cell r="F4805">
            <v>3</v>
          </cell>
          <cell r="G4805" t="str">
            <v>Yes</v>
          </cell>
          <cell r="H4805">
            <v>1180581.8899999999</v>
          </cell>
          <cell r="I4805">
            <v>21477.01</v>
          </cell>
          <cell r="J4805">
            <v>0</v>
          </cell>
          <cell r="K4805">
            <v>1159104.8799999999</v>
          </cell>
          <cell r="M4805">
            <v>1159104.8799999999</v>
          </cell>
          <cell r="N4805" t="str">
            <v>FORM SUBMIT</v>
          </cell>
          <cell r="O4805">
            <v>42956</v>
          </cell>
          <cell r="P4805"/>
          <cell r="Q4805">
            <v>1159104.8799999999</v>
          </cell>
        </row>
        <row r="4806">
          <cell r="C4806" t="str">
            <v>Northborough</v>
          </cell>
          <cell r="D4806">
            <v>2017</v>
          </cell>
          <cell r="E4806">
            <v>1.5</v>
          </cell>
          <cell r="F4806">
            <v>1.5</v>
          </cell>
          <cell r="G4806" t="str">
            <v>Yes</v>
          </cell>
          <cell r="H4806">
            <v>546502.68000000005</v>
          </cell>
          <cell r="I4806">
            <v>4076.78</v>
          </cell>
          <cell r="J4806">
            <v>66.5</v>
          </cell>
          <cell r="K4806">
            <v>542359.4</v>
          </cell>
          <cell r="M4806">
            <v>542359.4</v>
          </cell>
          <cell r="N4806" t="str">
            <v>FORM SUBMIT</v>
          </cell>
          <cell r="O4806">
            <v>42964</v>
          </cell>
          <cell r="P4806"/>
          <cell r="Q4806">
            <v>542425.9</v>
          </cell>
        </row>
        <row r="4807">
          <cell r="C4807" t="str">
            <v>Northbridge</v>
          </cell>
          <cell r="D4807">
            <v>2017</v>
          </cell>
          <cell r="E4807">
            <v>0</v>
          </cell>
          <cell r="F4807">
            <v>0</v>
          </cell>
          <cell r="G4807" t="str">
            <v>N/A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  <cell r="M4807">
            <v>0</v>
          </cell>
          <cell r="N4807" t="str">
            <v>N/A</v>
          </cell>
          <cell r="O4807" t="str">
            <v/>
          </cell>
          <cell r="P4807"/>
          <cell r="Q4807">
            <v>0</v>
          </cell>
        </row>
        <row r="4808">
          <cell r="C4808" t="str">
            <v>Northfield</v>
          </cell>
          <cell r="D4808">
            <v>2017</v>
          </cell>
          <cell r="E4808">
            <v>0.5</v>
          </cell>
          <cell r="F4808">
            <v>0.5</v>
          </cell>
          <cell r="G4808" t="str">
            <v>Yes</v>
          </cell>
          <cell r="H4808">
            <v>22078.02</v>
          </cell>
          <cell r="I4808">
            <v>414.84</v>
          </cell>
          <cell r="J4808">
            <v>3.29</v>
          </cell>
          <cell r="K4808">
            <v>21659.89</v>
          </cell>
          <cell r="M4808">
            <v>21659.89</v>
          </cell>
          <cell r="N4808" t="str">
            <v>FORM SUBMIT</v>
          </cell>
          <cell r="O4808">
            <v>42983</v>
          </cell>
          <cell r="P4808"/>
          <cell r="Q4808">
            <v>21663.18</v>
          </cell>
        </row>
        <row r="4809">
          <cell r="C4809" t="str">
            <v>Norton</v>
          </cell>
          <cell r="D4809">
            <v>2017</v>
          </cell>
          <cell r="E4809">
            <v>0</v>
          </cell>
          <cell r="F4809">
            <v>0</v>
          </cell>
          <cell r="G4809" t="str">
            <v>N/A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M4809">
            <v>0</v>
          </cell>
          <cell r="N4809" t="str">
            <v>N/A</v>
          </cell>
          <cell r="O4809" t="str">
            <v/>
          </cell>
          <cell r="P4809"/>
          <cell r="Q4809">
            <v>0</v>
          </cell>
        </row>
        <row r="4810">
          <cell r="C4810" t="str">
            <v>Norwell</v>
          </cell>
          <cell r="D4810">
            <v>2017</v>
          </cell>
          <cell r="E4810">
            <v>3</v>
          </cell>
          <cell r="F4810">
            <v>3</v>
          </cell>
          <cell r="G4810" t="str">
            <v>Yes</v>
          </cell>
          <cell r="H4810">
            <v>1038399.56</v>
          </cell>
          <cell r="I4810">
            <v>3612.87</v>
          </cell>
          <cell r="J4810">
            <v>392.95</v>
          </cell>
          <cell r="K4810">
            <v>1034393.7400000001</v>
          </cell>
          <cell r="M4810">
            <v>1034393.7400000001</v>
          </cell>
          <cell r="N4810" t="str">
            <v>FORM SUBMIT</v>
          </cell>
          <cell r="O4810">
            <v>43005</v>
          </cell>
          <cell r="P4810"/>
          <cell r="Q4810">
            <v>1034786.6900000001</v>
          </cell>
        </row>
        <row r="4811">
          <cell r="C4811" t="str">
            <v>Norwood</v>
          </cell>
          <cell r="D4811">
            <v>2017</v>
          </cell>
          <cell r="E4811">
            <v>0</v>
          </cell>
          <cell r="F4811">
            <v>0</v>
          </cell>
          <cell r="G4811" t="str">
            <v>N/A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M4811">
            <v>0</v>
          </cell>
          <cell r="N4811" t="str">
            <v>N/A</v>
          </cell>
          <cell r="O4811" t="str">
            <v/>
          </cell>
          <cell r="P4811"/>
          <cell r="Q4811">
            <v>0</v>
          </cell>
        </row>
        <row r="4812">
          <cell r="C4812" t="str">
            <v>Oak Bluffs</v>
          </cell>
          <cell r="D4812">
            <v>2017</v>
          </cell>
          <cell r="E4812">
            <v>3</v>
          </cell>
          <cell r="F4812">
            <v>3</v>
          </cell>
          <cell r="G4812" t="str">
            <v>Yes</v>
          </cell>
          <cell r="H4812">
            <v>561725.64</v>
          </cell>
          <cell r="I4812">
            <v>4913</v>
          </cell>
          <cell r="J4812">
            <v>0</v>
          </cell>
          <cell r="K4812">
            <v>556812.64</v>
          </cell>
          <cell r="M4812">
            <v>556812.64</v>
          </cell>
          <cell r="N4812" t="str">
            <v>FORM SUBMIT</v>
          </cell>
          <cell r="O4812">
            <v>42995</v>
          </cell>
          <cell r="P4812"/>
          <cell r="Q4812">
            <v>556812.64</v>
          </cell>
        </row>
        <row r="4813">
          <cell r="C4813" t="str">
            <v>Oakham</v>
          </cell>
          <cell r="D4813">
            <v>2017</v>
          </cell>
          <cell r="E4813">
            <v>0</v>
          </cell>
          <cell r="F4813">
            <v>0</v>
          </cell>
          <cell r="G4813" t="str">
            <v>N/A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M4813">
            <v>0</v>
          </cell>
          <cell r="N4813" t="str">
            <v>N/A</v>
          </cell>
          <cell r="O4813" t="str">
            <v/>
          </cell>
          <cell r="P4813"/>
          <cell r="Q4813">
            <v>0</v>
          </cell>
        </row>
        <row r="4814">
          <cell r="C4814" t="str">
            <v>Orange</v>
          </cell>
          <cell r="D4814">
            <v>2017</v>
          </cell>
          <cell r="E4814">
            <v>0</v>
          </cell>
          <cell r="F4814">
            <v>0</v>
          </cell>
          <cell r="G4814" t="str">
            <v>N/A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M4814">
            <v>0</v>
          </cell>
          <cell r="N4814" t="str">
            <v>N/A</v>
          </cell>
          <cell r="O4814" t="str">
            <v/>
          </cell>
          <cell r="P4814"/>
          <cell r="Q4814">
            <v>0</v>
          </cell>
        </row>
        <row r="4815">
          <cell r="C4815" t="str">
            <v>Orleans</v>
          </cell>
          <cell r="D4815">
            <v>2017</v>
          </cell>
          <cell r="E4815">
            <v>3</v>
          </cell>
          <cell r="F4815">
            <v>3</v>
          </cell>
          <cell r="G4815" t="str">
            <v>Yes</v>
          </cell>
          <cell r="H4815">
            <v>719113.71</v>
          </cell>
          <cell r="I4815">
            <v>2321.9699999999998</v>
          </cell>
          <cell r="J4815">
            <v>0</v>
          </cell>
          <cell r="K4815">
            <v>716791.74</v>
          </cell>
          <cell r="M4815">
            <v>716791.74</v>
          </cell>
          <cell r="N4815" t="str">
            <v>FORM SUBMIT</v>
          </cell>
          <cell r="O4815">
            <v>42968</v>
          </cell>
          <cell r="P4815"/>
          <cell r="Q4815">
            <v>716791.74</v>
          </cell>
        </row>
        <row r="4816">
          <cell r="C4816" t="str">
            <v>Otis</v>
          </cell>
          <cell r="D4816">
            <v>2017</v>
          </cell>
          <cell r="E4816">
            <v>0</v>
          </cell>
          <cell r="F4816">
            <v>0</v>
          </cell>
          <cell r="G4816" t="str">
            <v>N/A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M4816">
            <v>0</v>
          </cell>
          <cell r="N4816" t="str">
            <v>N/A</v>
          </cell>
          <cell r="O4816" t="str">
            <v/>
          </cell>
          <cell r="P4816"/>
          <cell r="Q4816">
            <v>0</v>
          </cell>
        </row>
        <row r="4817">
          <cell r="C4817" t="str">
            <v>Oxford</v>
          </cell>
          <cell r="D4817">
            <v>2017</v>
          </cell>
          <cell r="E4817">
            <v>0</v>
          </cell>
          <cell r="F4817">
            <v>0</v>
          </cell>
          <cell r="G4817" t="str">
            <v>N/A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M4817">
            <v>0</v>
          </cell>
          <cell r="N4817" t="str">
            <v>N/A</v>
          </cell>
          <cell r="O4817" t="str">
            <v/>
          </cell>
          <cell r="P4817"/>
          <cell r="Q4817">
            <v>0</v>
          </cell>
        </row>
        <row r="4818">
          <cell r="C4818" t="str">
            <v>Palmer</v>
          </cell>
          <cell r="D4818">
            <v>2017</v>
          </cell>
          <cell r="E4818">
            <v>0</v>
          </cell>
          <cell r="F4818">
            <v>0</v>
          </cell>
          <cell r="G4818" t="str">
            <v>N/A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M4818">
            <v>0</v>
          </cell>
          <cell r="N4818" t="str">
            <v>N/A</v>
          </cell>
          <cell r="O4818" t="str">
            <v/>
          </cell>
          <cell r="P4818"/>
          <cell r="Q4818">
            <v>0</v>
          </cell>
        </row>
        <row r="4819">
          <cell r="C4819" t="str">
            <v>Paxton</v>
          </cell>
          <cell r="D4819">
            <v>2017</v>
          </cell>
          <cell r="E4819">
            <v>0</v>
          </cell>
          <cell r="F4819">
            <v>0</v>
          </cell>
          <cell r="G4819" t="str">
            <v>N/A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M4819">
            <v>0</v>
          </cell>
          <cell r="N4819" t="str">
            <v>N/A</v>
          </cell>
          <cell r="O4819" t="str">
            <v/>
          </cell>
          <cell r="P4819"/>
          <cell r="Q4819">
            <v>0</v>
          </cell>
        </row>
        <row r="4820">
          <cell r="C4820" t="str">
            <v>Peabody</v>
          </cell>
          <cell r="D4820">
            <v>2017</v>
          </cell>
          <cell r="E4820">
            <v>0.01</v>
          </cell>
          <cell r="F4820">
            <v>1</v>
          </cell>
          <cell r="G4820" t="str">
            <v>No</v>
          </cell>
          <cell r="H4820">
            <v>814483.94</v>
          </cell>
          <cell r="I4820">
            <v>4422.63</v>
          </cell>
          <cell r="J4820">
            <v>642.21</v>
          </cell>
          <cell r="K4820">
            <v>809419.1</v>
          </cell>
          <cell r="M4820">
            <v>809419.1</v>
          </cell>
          <cell r="N4820" t="str">
            <v>FORM SUBMIT</v>
          </cell>
          <cell r="O4820">
            <v>43000</v>
          </cell>
          <cell r="P4820"/>
          <cell r="Q4820">
            <v>810061.30999999994</v>
          </cell>
        </row>
        <row r="4821">
          <cell r="C4821" t="str">
            <v>Pelham</v>
          </cell>
          <cell r="D4821">
            <v>2017</v>
          </cell>
          <cell r="E4821">
            <v>3</v>
          </cell>
          <cell r="F4821">
            <v>3</v>
          </cell>
          <cell r="G4821" t="str">
            <v>Yes</v>
          </cell>
          <cell r="H4821">
            <v>69383.66</v>
          </cell>
          <cell r="I4821">
            <v>646.14</v>
          </cell>
          <cell r="J4821">
            <v>0</v>
          </cell>
          <cell r="K4821">
            <v>68737.52</v>
          </cell>
          <cell r="M4821">
            <v>68737.52</v>
          </cell>
          <cell r="N4821" t="str">
            <v>FORM SUBMIT</v>
          </cell>
          <cell r="O4821">
            <v>42971</v>
          </cell>
          <cell r="P4821"/>
          <cell r="Q4821">
            <v>68737.52</v>
          </cell>
        </row>
        <row r="4822">
          <cell r="C4822" t="str">
            <v>Pembroke</v>
          </cell>
          <cell r="D4822">
            <v>2017</v>
          </cell>
          <cell r="E4822">
            <v>1</v>
          </cell>
          <cell r="F4822">
            <v>1</v>
          </cell>
          <cell r="G4822" t="str">
            <v>Yes</v>
          </cell>
          <cell r="H4822">
            <v>286562</v>
          </cell>
          <cell r="I4822">
            <v>7354</v>
          </cell>
          <cell r="J4822">
            <v>0</v>
          </cell>
          <cell r="K4822">
            <v>279208</v>
          </cell>
          <cell r="M4822">
            <v>279208</v>
          </cell>
          <cell r="N4822" t="str">
            <v>FORM SUBMIT</v>
          </cell>
          <cell r="O4822">
            <v>42979</v>
          </cell>
          <cell r="P4822"/>
          <cell r="Q4822">
            <v>279208</v>
          </cell>
        </row>
        <row r="4823">
          <cell r="C4823" t="str">
            <v>Pepperell</v>
          </cell>
          <cell r="D4823">
            <v>2017</v>
          </cell>
          <cell r="E4823">
            <v>0</v>
          </cell>
          <cell r="F4823">
            <v>0</v>
          </cell>
          <cell r="G4823" t="str">
            <v>N/A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M4823">
            <v>0</v>
          </cell>
          <cell r="N4823" t="str">
            <v>N/A</v>
          </cell>
          <cell r="O4823" t="str">
            <v/>
          </cell>
          <cell r="P4823"/>
          <cell r="Q4823">
            <v>0</v>
          </cell>
        </row>
        <row r="4824">
          <cell r="C4824" t="str">
            <v>Peru</v>
          </cell>
          <cell r="D4824">
            <v>2017</v>
          </cell>
          <cell r="E4824">
            <v>0</v>
          </cell>
          <cell r="F4824">
            <v>0</v>
          </cell>
          <cell r="G4824" t="str">
            <v>N/A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M4824">
            <v>0</v>
          </cell>
          <cell r="N4824" t="str">
            <v>N/A</v>
          </cell>
          <cell r="O4824" t="str">
            <v/>
          </cell>
          <cell r="P4824"/>
          <cell r="Q4824">
            <v>0</v>
          </cell>
        </row>
        <row r="4825">
          <cell r="C4825" t="str">
            <v>Petersham</v>
          </cell>
          <cell r="D4825">
            <v>2017</v>
          </cell>
          <cell r="E4825">
            <v>0</v>
          </cell>
          <cell r="F4825">
            <v>0</v>
          </cell>
          <cell r="G4825" t="str">
            <v>N/A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M4825">
            <v>0</v>
          </cell>
          <cell r="N4825" t="str">
            <v>N/A</v>
          </cell>
          <cell r="O4825" t="str">
            <v/>
          </cell>
          <cell r="P4825"/>
          <cell r="Q4825">
            <v>0</v>
          </cell>
        </row>
        <row r="4826">
          <cell r="C4826" t="str">
            <v>Phillipston</v>
          </cell>
          <cell r="D4826">
            <v>2017</v>
          </cell>
          <cell r="E4826">
            <v>3</v>
          </cell>
          <cell r="F4826">
            <v>3</v>
          </cell>
          <cell r="G4826" t="str">
            <v>Yes</v>
          </cell>
          <cell r="H4826">
            <v>45925.33</v>
          </cell>
          <cell r="I4826">
            <v>1257.0899999999999</v>
          </cell>
          <cell r="J4826">
            <v>35</v>
          </cell>
          <cell r="K4826">
            <v>44633.240000000005</v>
          </cell>
          <cell r="M4826">
            <v>44633.240000000005</v>
          </cell>
          <cell r="N4826" t="str">
            <v>FORM SUBMIT</v>
          </cell>
          <cell r="O4826">
            <v>43035</v>
          </cell>
          <cell r="P4826"/>
          <cell r="Q4826">
            <v>44668.240000000005</v>
          </cell>
        </row>
        <row r="4827">
          <cell r="C4827" t="str">
            <v>Pittsfield</v>
          </cell>
          <cell r="D4827">
            <v>2017</v>
          </cell>
          <cell r="E4827">
            <v>0</v>
          </cell>
          <cell r="F4827">
            <v>0</v>
          </cell>
          <cell r="G4827" t="str">
            <v>N/A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M4827">
            <v>0</v>
          </cell>
          <cell r="N4827" t="str">
            <v>N/A</v>
          </cell>
          <cell r="O4827" t="str">
            <v/>
          </cell>
          <cell r="P4827"/>
          <cell r="Q4827">
            <v>0</v>
          </cell>
        </row>
        <row r="4828">
          <cell r="C4828" t="str">
            <v>Plainfield</v>
          </cell>
          <cell r="D4828">
            <v>2017</v>
          </cell>
          <cell r="E4828">
            <v>0</v>
          </cell>
          <cell r="F4828">
            <v>0</v>
          </cell>
          <cell r="G4828" t="str">
            <v>N/A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M4828">
            <v>0</v>
          </cell>
          <cell r="N4828" t="str">
            <v>N/A</v>
          </cell>
          <cell r="O4828" t="str">
            <v/>
          </cell>
          <cell r="P4828"/>
          <cell r="Q4828">
            <v>0</v>
          </cell>
        </row>
        <row r="4829">
          <cell r="C4829" t="str">
            <v>Plainville</v>
          </cell>
          <cell r="D4829">
            <v>2017</v>
          </cell>
          <cell r="E4829">
            <v>0</v>
          </cell>
          <cell r="F4829">
            <v>0</v>
          </cell>
          <cell r="G4829" t="str">
            <v>N/A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M4829">
            <v>0</v>
          </cell>
          <cell r="N4829" t="str">
            <v>N/A</v>
          </cell>
          <cell r="O4829" t="str">
            <v/>
          </cell>
          <cell r="P4829"/>
          <cell r="Q4829">
            <v>0</v>
          </cell>
        </row>
        <row r="4830">
          <cell r="C4830" t="str">
            <v>Plymouth</v>
          </cell>
          <cell r="D4830">
            <v>2017</v>
          </cell>
          <cell r="E4830">
            <v>1.5</v>
          </cell>
          <cell r="F4830">
            <v>1.5</v>
          </cell>
          <cell r="G4830" t="str">
            <v>Yes</v>
          </cell>
          <cell r="H4830">
            <v>2273595.15</v>
          </cell>
          <cell r="I4830">
            <v>8853.7999999999993</v>
          </cell>
          <cell r="J4830">
            <v>194.19</v>
          </cell>
          <cell r="K4830">
            <v>2264547.16</v>
          </cell>
          <cell r="M4830">
            <v>2264547.16</v>
          </cell>
          <cell r="N4830" t="str">
            <v>FORM SUBMIT</v>
          </cell>
          <cell r="O4830">
            <v>42993</v>
          </cell>
          <cell r="P4830"/>
          <cell r="Q4830">
            <v>2264741.35</v>
          </cell>
        </row>
        <row r="4831">
          <cell r="C4831" t="str">
            <v>Plympton</v>
          </cell>
          <cell r="D4831">
            <v>2017</v>
          </cell>
          <cell r="E4831">
            <v>1.5</v>
          </cell>
          <cell r="F4831">
            <v>1.5</v>
          </cell>
          <cell r="G4831" t="str">
            <v>Yes</v>
          </cell>
          <cell r="H4831">
            <v>88843.55</v>
          </cell>
          <cell r="I4831">
            <v>861.67</v>
          </cell>
          <cell r="J4831">
            <v>13.32</v>
          </cell>
          <cell r="K4831">
            <v>87968.56</v>
          </cell>
          <cell r="M4831">
            <v>87968.56</v>
          </cell>
          <cell r="N4831" t="str">
            <v>FORM SUBMIT</v>
          </cell>
          <cell r="O4831">
            <v>43032</v>
          </cell>
          <cell r="P4831"/>
          <cell r="Q4831">
            <v>87981.88</v>
          </cell>
        </row>
        <row r="4832">
          <cell r="C4832" t="str">
            <v>Princeton</v>
          </cell>
          <cell r="D4832">
            <v>2017</v>
          </cell>
          <cell r="E4832">
            <v>0</v>
          </cell>
          <cell r="F4832">
            <v>0</v>
          </cell>
          <cell r="G4832" t="str">
            <v>N/A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  <cell r="M4832">
            <v>0</v>
          </cell>
          <cell r="N4832" t="str">
            <v>N/A</v>
          </cell>
          <cell r="O4832" t="str">
            <v/>
          </cell>
          <cell r="P4832"/>
          <cell r="Q4832">
            <v>0</v>
          </cell>
        </row>
        <row r="4833">
          <cell r="C4833" t="str">
            <v>Provincetown</v>
          </cell>
          <cell r="D4833">
            <v>2017</v>
          </cell>
          <cell r="E4833">
            <v>3</v>
          </cell>
          <cell r="F4833">
            <v>3</v>
          </cell>
          <cell r="G4833" t="str">
            <v>Yes</v>
          </cell>
          <cell r="H4833">
            <v>509373.23</v>
          </cell>
          <cell r="I4833">
            <v>3951.09</v>
          </cell>
          <cell r="J4833">
            <v>829.45</v>
          </cell>
          <cell r="K4833">
            <v>504592.68999999994</v>
          </cell>
          <cell r="M4833">
            <v>504592.68999999994</v>
          </cell>
          <cell r="N4833" t="str">
            <v>FORM SUBMIT</v>
          </cell>
          <cell r="O4833">
            <v>43038</v>
          </cell>
          <cell r="P4833"/>
          <cell r="Q4833">
            <v>505422.13999999996</v>
          </cell>
        </row>
        <row r="4834">
          <cell r="C4834" t="str">
            <v>Quincy</v>
          </cell>
          <cell r="D4834">
            <v>2017</v>
          </cell>
          <cell r="E4834">
            <v>1</v>
          </cell>
          <cell r="F4834">
            <v>1</v>
          </cell>
          <cell r="G4834" t="str">
            <v>Yes</v>
          </cell>
          <cell r="H4834">
            <v>1696283.7</v>
          </cell>
          <cell r="I4834">
            <v>11141.29</v>
          </cell>
          <cell r="J4834">
            <v>3422.66</v>
          </cell>
          <cell r="K4834">
            <v>1681719.75</v>
          </cell>
          <cell r="M4834">
            <v>1681719.75</v>
          </cell>
          <cell r="N4834" t="str">
            <v>FORM SUBMIT</v>
          </cell>
          <cell r="O4834">
            <v>42984</v>
          </cell>
          <cell r="P4834"/>
          <cell r="Q4834">
            <v>1685142.41</v>
          </cell>
        </row>
        <row r="4835">
          <cell r="C4835" t="str">
            <v>Randolph</v>
          </cell>
          <cell r="D4835">
            <v>2017</v>
          </cell>
          <cell r="E4835">
            <v>2</v>
          </cell>
          <cell r="F4835">
            <v>2</v>
          </cell>
          <cell r="G4835" t="str">
            <v>Yes</v>
          </cell>
          <cell r="H4835">
            <v>804109.95</v>
          </cell>
          <cell r="I4835">
            <v>8671.39</v>
          </cell>
          <cell r="J4835">
            <v>1687.61</v>
          </cell>
          <cell r="K4835">
            <v>793750.95</v>
          </cell>
          <cell r="M4835">
            <v>793750.95</v>
          </cell>
          <cell r="N4835" t="str">
            <v>FORM SUBMIT</v>
          </cell>
          <cell r="O4835">
            <v>42996</v>
          </cell>
          <cell r="P4835"/>
          <cell r="Q4835">
            <v>795438.55999999994</v>
          </cell>
        </row>
        <row r="4836">
          <cell r="C4836" t="str">
            <v>Raynham</v>
          </cell>
          <cell r="D4836">
            <v>2017</v>
          </cell>
          <cell r="E4836">
            <v>0</v>
          </cell>
          <cell r="F4836">
            <v>0</v>
          </cell>
          <cell r="G4836" t="str">
            <v>N/A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M4836">
            <v>0</v>
          </cell>
          <cell r="N4836" t="str">
            <v>N/A</v>
          </cell>
          <cell r="O4836" t="str">
            <v/>
          </cell>
          <cell r="P4836"/>
          <cell r="Q4836">
            <v>0</v>
          </cell>
        </row>
        <row r="4837">
          <cell r="C4837" t="str">
            <v>Reading</v>
          </cell>
          <cell r="D4837">
            <v>2017</v>
          </cell>
          <cell r="E4837">
            <v>0</v>
          </cell>
          <cell r="F4837">
            <v>0</v>
          </cell>
          <cell r="G4837" t="str">
            <v>N/A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M4837">
            <v>0</v>
          </cell>
          <cell r="N4837" t="str">
            <v>N/A</v>
          </cell>
          <cell r="O4837" t="str">
            <v/>
          </cell>
          <cell r="P4837"/>
          <cell r="Q4837">
            <v>0</v>
          </cell>
        </row>
        <row r="4838">
          <cell r="C4838" t="str">
            <v>Rehoboth</v>
          </cell>
          <cell r="D4838">
            <v>2017</v>
          </cell>
          <cell r="E4838">
            <v>1</v>
          </cell>
          <cell r="F4838">
            <v>1</v>
          </cell>
          <cell r="G4838" t="str">
            <v>Yes</v>
          </cell>
          <cell r="H4838">
            <v>203974.55</v>
          </cell>
          <cell r="I4838">
            <v>3716.72</v>
          </cell>
          <cell r="J4838">
            <v>0</v>
          </cell>
          <cell r="K4838">
            <v>200257.83</v>
          </cell>
          <cell r="M4838">
            <v>200257.83</v>
          </cell>
          <cell r="N4838" t="str">
            <v>FORM SUBMIT</v>
          </cell>
          <cell r="O4838">
            <v>42992</v>
          </cell>
          <cell r="P4838"/>
          <cell r="Q4838">
            <v>200257.83</v>
          </cell>
        </row>
        <row r="4839">
          <cell r="C4839" t="str">
            <v>Revere</v>
          </cell>
          <cell r="D4839">
            <v>2017</v>
          </cell>
          <cell r="E4839">
            <v>0</v>
          </cell>
          <cell r="F4839">
            <v>0</v>
          </cell>
          <cell r="G4839" t="str">
            <v>N/A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M4839">
            <v>0</v>
          </cell>
          <cell r="N4839" t="str">
            <v>N/A</v>
          </cell>
          <cell r="O4839" t="str">
            <v/>
          </cell>
          <cell r="P4839"/>
          <cell r="Q4839">
            <v>0</v>
          </cell>
        </row>
        <row r="4840">
          <cell r="C4840" t="str">
            <v>Richmond</v>
          </cell>
          <cell r="D4840">
            <v>2017</v>
          </cell>
          <cell r="E4840">
            <v>0</v>
          </cell>
          <cell r="F4840">
            <v>0</v>
          </cell>
          <cell r="G4840" t="str">
            <v>Yes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  <cell r="M4840">
            <v>0</v>
          </cell>
          <cell r="N4840" t="str">
            <v>FORM SUBMIT</v>
          </cell>
          <cell r="O4840">
            <v>42954</v>
          </cell>
          <cell r="P4840"/>
          <cell r="Q4840">
            <v>0</v>
          </cell>
        </row>
        <row r="4841">
          <cell r="C4841" t="str">
            <v>Rochester</v>
          </cell>
          <cell r="D4841">
            <v>2017</v>
          </cell>
          <cell r="E4841">
            <v>0</v>
          </cell>
          <cell r="F4841">
            <v>0</v>
          </cell>
          <cell r="G4841" t="str">
            <v>N/A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M4841">
            <v>0</v>
          </cell>
          <cell r="N4841" t="str">
            <v>N/A</v>
          </cell>
          <cell r="O4841" t="str">
            <v/>
          </cell>
          <cell r="P4841"/>
          <cell r="Q4841">
            <v>0</v>
          </cell>
        </row>
        <row r="4842">
          <cell r="C4842" t="str">
            <v>Rockland</v>
          </cell>
          <cell r="D4842">
            <v>2017</v>
          </cell>
          <cell r="E4842">
            <v>0</v>
          </cell>
          <cell r="F4842">
            <v>0</v>
          </cell>
          <cell r="G4842" t="str">
            <v>N/A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M4842">
            <v>0</v>
          </cell>
          <cell r="N4842" t="str">
            <v>N/A</v>
          </cell>
          <cell r="O4842" t="str">
            <v/>
          </cell>
          <cell r="P4842"/>
          <cell r="Q4842">
            <v>0</v>
          </cell>
        </row>
        <row r="4843">
          <cell r="C4843" t="str">
            <v>Rockport</v>
          </cell>
          <cell r="D4843">
            <v>2017</v>
          </cell>
          <cell r="E4843">
            <v>3</v>
          </cell>
          <cell r="F4843">
            <v>3</v>
          </cell>
          <cell r="G4843" t="str">
            <v>Yes</v>
          </cell>
          <cell r="H4843">
            <v>502914.72</v>
          </cell>
          <cell r="I4843">
            <v>3491.56</v>
          </cell>
          <cell r="J4843">
            <v>683.93</v>
          </cell>
          <cell r="K4843">
            <v>498739.23</v>
          </cell>
          <cell r="M4843">
            <v>498739.23</v>
          </cell>
          <cell r="N4843" t="str">
            <v>FORM SUBMIT</v>
          </cell>
          <cell r="O4843">
            <v>42991</v>
          </cell>
          <cell r="P4843"/>
          <cell r="Q4843">
            <v>499423.16</v>
          </cell>
        </row>
        <row r="4844">
          <cell r="C4844" t="str">
            <v>Rowe</v>
          </cell>
          <cell r="D4844">
            <v>2017</v>
          </cell>
          <cell r="E4844">
            <v>0</v>
          </cell>
          <cell r="F4844">
            <v>0</v>
          </cell>
          <cell r="G4844" t="str">
            <v>N/A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  <cell r="M4844">
            <v>0</v>
          </cell>
          <cell r="N4844" t="str">
            <v>N/A</v>
          </cell>
          <cell r="O4844" t="str">
            <v/>
          </cell>
          <cell r="P4844"/>
          <cell r="Q4844">
            <v>0</v>
          </cell>
        </row>
        <row r="4845">
          <cell r="C4845" t="str">
            <v>Rowley</v>
          </cell>
          <cell r="D4845">
            <v>2017</v>
          </cell>
          <cell r="E4845">
            <v>3</v>
          </cell>
          <cell r="F4845">
            <v>3</v>
          </cell>
          <cell r="G4845" t="str">
            <v>Yes</v>
          </cell>
          <cell r="H4845">
            <v>415261.6</v>
          </cell>
          <cell r="I4845">
            <v>6126.06</v>
          </cell>
          <cell r="J4845">
            <v>0</v>
          </cell>
          <cell r="K4845">
            <v>409135.54</v>
          </cell>
          <cell r="M4845">
            <v>409135.54</v>
          </cell>
          <cell r="N4845" t="str">
            <v>FORM SUBMIT</v>
          </cell>
          <cell r="O4845">
            <v>42989</v>
          </cell>
          <cell r="P4845"/>
          <cell r="Q4845">
            <v>409135.54</v>
          </cell>
        </row>
        <row r="4846">
          <cell r="C4846" t="str">
            <v>Royalston</v>
          </cell>
          <cell r="D4846">
            <v>2017</v>
          </cell>
          <cell r="E4846">
            <v>3</v>
          </cell>
          <cell r="F4846">
            <v>3</v>
          </cell>
          <cell r="G4846" t="str">
            <v>Yes</v>
          </cell>
          <cell r="H4846">
            <v>19117.560000000001</v>
          </cell>
          <cell r="I4846">
            <v>650.74</v>
          </cell>
          <cell r="J4846">
            <v>0.85</v>
          </cell>
          <cell r="K4846">
            <v>18465.97</v>
          </cell>
          <cell r="M4846">
            <v>18465.97</v>
          </cell>
          <cell r="N4846" t="str">
            <v>FORM SUBMIT</v>
          </cell>
          <cell r="O4846">
            <v>42967</v>
          </cell>
          <cell r="P4846"/>
          <cell r="Q4846">
            <v>18466.82</v>
          </cell>
        </row>
        <row r="4847">
          <cell r="C4847" t="str">
            <v>Russell</v>
          </cell>
          <cell r="D4847">
            <v>2017</v>
          </cell>
          <cell r="E4847">
            <v>0</v>
          </cell>
          <cell r="F4847">
            <v>0</v>
          </cell>
          <cell r="G4847" t="str">
            <v>N/A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M4847">
            <v>0</v>
          </cell>
          <cell r="N4847" t="str">
            <v>N/A</v>
          </cell>
          <cell r="O4847" t="str">
            <v/>
          </cell>
          <cell r="P4847"/>
          <cell r="Q4847">
            <v>0</v>
          </cell>
        </row>
        <row r="4848">
          <cell r="C4848" t="str">
            <v>Rutland</v>
          </cell>
          <cell r="D4848">
            <v>2017</v>
          </cell>
          <cell r="E4848">
            <v>0</v>
          </cell>
          <cell r="F4848">
            <v>0</v>
          </cell>
          <cell r="G4848" t="str">
            <v>N/A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M4848">
            <v>0</v>
          </cell>
          <cell r="N4848" t="str">
            <v>N/A</v>
          </cell>
          <cell r="O4848" t="str">
            <v/>
          </cell>
          <cell r="P4848"/>
          <cell r="Q4848">
            <v>0</v>
          </cell>
        </row>
        <row r="4849">
          <cell r="C4849" t="str">
            <v>Salem</v>
          </cell>
          <cell r="D4849">
            <v>2017</v>
          </cell>
          <cell r="E4849">
            <v>1</v>
          </cell>
          <cell r="F4849">
            <v>1</v>
          </cell>
          <cell r="G4849" t="str">
            <v>Yes</v>
          </cell>
          <cell r="H4849">
            <v>589384.09</v>
          </cell>
          <cell r="I4849">
            <v>5546.22</v>
          </cell>
          <cell r="J4849">
            <v>87.79</v>
          </cell>
          <cell r="K4849">
            <v>583750.07999999996</v>
          </cell>
          <cell r="L4849">
            <v>0</v>
          </cell>
          <cell r="M4849">
            <v>583750.07999999996</v>
          </cell>
          <cell r="N4849" t="str">
            <v>FORM SUBMIT</v>
          </cell>
          <cell r="O4849">
            <v>42983</v>
          </cell>
          <cell r="P4849"/>
          <cell r="Q4849">
            <v>583837.87</v>
          </cell>
        </row>
        <row r="4850">
          <cell r="C4850" t="str">
            <v>Salisbury</v>
          </cell>
          <cell r="D4850">
            <v>2017</v>
          </cell>
          <cell r="E4850">
            <v>0</v>
          </cell>
          <cell r="F4850">
            <v>0</v>
          </cell>
          <cell r="G4850" t="str">
            <v>N/A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  <cell r="M4850">
            <v>0</v>
          </cell>
          <cell r="N4850" t="str">
            <v>N/A</v>
          </cell>
          <cell r="O4850" t="str">
            <v/>
          </cell>
          <cell r="P4850"/>
          <cell r="Q4850">
            <v>0</v>
          </cell>
        </row>
        <row r="4851">
          <cell r="C4851" t="str">
            <v>Sandisfield</v>
          </cell>
          <cell r="D4851">
            <v>2017</v>
          </cell>
          <cell r="E4851">
            <v>0</v>
          </cell>
          <cell r="F4851">
            <v>0</v>
          </cell>
          <cell r="G4851" t="str">
            <v>N/A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  <cell r="M4851">
            <v>0</v>
          </cell>
          <cell r="N4851" t="str">
            <v>N/A</v>
          </cell>
          <cell r="O4851" t="str">
            <v/>
          </cell>
          <cell r="P4851"/>
          <cell r="Q4851">
            <v>0</v>
          </cell>
        </row>
        <row r="4852">
          <cell r="C4852" t="str">
            <v>Sandwich</v>
          </cell>
          <cell r="D4852">
            <v>2017</v>
          </cell>
          <cell r="E4852">
            <v>3</v>
          </cell>
          <cell r="F4852">
            <v>3</v>
          </cell>
          <cell r="G4852" t="str">
            <v>Yes</v>
          </cell>
          <cell r="H4852">
            <v>1668063.13</v>
          </cell>
          <cell r="I4852">
            <v>6415.7</v>
          </cell>
          <cell r="J4852">
            <v>278.68</v>
          </cell>
          <cell r="K4852">
            <v>1661368.75</v>
          </cell>
          <cell r="M4852">
            <v>1661368.75</v>
          </cell>
          <cell r="N4852" t="str">
            <v>FORM SUBMIT</v>
          </cell>
          <cell r="O4852">
            <v>42962</v>
          </cell>
          <cell r="P4852"/>
          <cell r="Q4852">
            <v>1661647.43</v>
          </cell>
        </row>
        <row r="4853">
          <cell r="C4853" t="str">
            <v>Saugus</v>
          </cell>
          <cell r="D4853">
            <v>2017</v>
          </cell>
          <cell r="E4853">
            <v>0</v>
          </cell>
          <cell r="F4853">
            <v>0</v>
          </cell>
          <cell r="G4853" t="str">
            <v>N/A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  <cell r="M4853">
            <v>0</v>
          </cell>
          <cell r="N4853" t="str">
            <v>N/A</v>
          </cell>
          <cell r="O4853" t="str">
            <v/>
          </cell>
          <cell r="P4853"/>
          <cell r="Q4853">
            <v>0</v>
          </cell>
        </row>
        <row r="4854">
          <cell r="C4854" t="str">
            <v>Savoy</v>
          </cell>
          <cell r="D4854">
            <v>2017</v>
          </cell>
          <cell r="E4854">
            <v>0</v>
          </cell>
          <cell r="F4854">
            <v>0</v>
          </cell>
          <cell r="G4854" t="str">
            <v>N/A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  <cell r="M4854">
            <v>0</v>
          </cell>
          <cell r="N4854" t="str">
            <v>N/A</v>
          </cell>
          <cell r="O4854" t="str">
            <v/>
          </cell>
          <cell r="P4854"/>
          <cell r="Q4854">
            <v>0</v>
          </cell>
        </row>
        <row r="4855">
          <cell r="C4855" t="str">
            <v>Scituate</v>
          </cell>
          <cell r="D4855">
            <v>2017</v>
          </cell>
          <cell r="E4855">
            <v>3</v>
          </cell>
          <cell r="F4855">
            <v>3</v>
          </cell>
          <cell r="G4855" t="str">
            <v>Yes</v>
          </cell>
          <cell r="H4855">
            <v>1451844.38</v>
          </cell>
          <cell r="I4855">
            <v>12457.44</v>
          </cell>
          <cell r="J4855">
            <v>677.77</v>
          </cell>
          <cell r="K4855">
            <v>1438709.17</v>
          </cell>
          <cell r="M4855">
            <v>1438709.17</v>
          </cell>
          <cell r="N4855" t="str">
            <v>FORM SUBMIT</v>
          </cell>
          <cell r="O4855">
            <v>42955</v>
          </cell>
          <cell r="P4855"/>
          <cell r="Q4855">
            <v>1439386.94</v>
          </cell>
        </row>
        <row r="4856">
          <cell r="C4856" t="str">
            <v>Seekonk</v>
          </cell>
          <cell r="D4856">
            <v>2017</v>
          </cell>
          <cell r="E4856">
            <v>1.25</v>
          </cell>
          <cell r="F4856">
            <v>1.25</v>
          </cell>
          <cell r="G4856" t="str">
            <v>Yes</v>
          </cell>
          <cell r="H4856">
            <v>350650.53</v>
          </cell>
          <cell r="I4856">
            <v>3811.69</v>
          </cell>
          <cell r="J4856">
            <v>35277.360000000001</v>
          </cell>
          <cell r="K4856">
            <v>311561.48000000004</v>
          </cell>
          <cell r="M4856">
            <v>311561.48000000004</v>
          </cell>
          <cell r="N4856" t="str">
            <v>FORM SUBMIT</v>
          </cell>
          <cell r="O4856">
            <v>42957</v>
          </cell>
          <cell r="P4856"/>
          <cell r="Q4856">
            <v>346838.84</v>
          </cell>
        </row>
        <row r="4857">
          <cell r="C4857" t="str">
            <v>Sharon</v>
          </cell>
          <cell r="D4857">
            <v>2017</v>
          </cell>
          <cell r="E4857">
            <v>1</v>
          </cell>
          <cell r="F4857">
            <v>1</v>
          </cell>
          <cell r="G4857" t="str">
            <v>Yes</v>
          </cell>
          <cell r="H4857">
            <v>514964.69</v>
          </cell>
          <cell r="I4857">
            <v>1939.31</v>
          </cell>
          <cell r="J4857">
            <v>51.62</v>
          </cell>
          <cell r="K4857">
            <v>512973.76</v>
          </cell>
          <cell r="M4857">
            <v>512973.76</v>
          </cell>
          <cell r="N4857" t="str">
            <v>FORM SUBMIT</v>
          </cell>
          <cell r="O4857">
            <v>42992</v>
          </cell>
          <cell r="P4857"/>
          <cell r="Q4857">
            <v>513025.38</v>
          </cell>
        </row>
        <row r="4858">
          <cell r="C4858" t="str">
            <v>Sheffield</v>
          </cell>
          <cell r="D4858">
            <v>2017</v>
          </cell>
          <cell r="E4858">
            <v>0</v>
          </cell>
          <cell r="F4858">
            <v>0</v>
          </cell>
          <cell r="G4858" t="str">
            <v>N/A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  <cell r="M4858">
            <v>0</v>
          </cell>
          <cell r="N4858" t="str">
            <v>N/A</v>
          </cell>
          <cell r="O4858" t="str">
            <v/>
          </cell>
          <cell r="P4858"/>
          <cell r="Q4858">
            <v>0</v>
          </cell>
        </row>
        <row r="4859">
          <cell r="C4859" t="str">
            <v>Shelburne</v>
          </cell>
          <cell r="D4859">
            <v>2017</v>
          </cell>
          <cell r="E4859">
            <v>0</v>
          </cell>
          <cell r="F4859">
            <v>0</v>
          </cell>
          <cell r="G4859" t="str">
            <v>N/A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M4859">
            <v>0</v>
          </cell>
          <cell r="N4859" t="str">
            <v>N/A</v>
          </cell>
          <cell r="O4859" t="str">
            <v/>
          </cell>
          <cell r="P4859"/>
          <cell r="Q4859">
            <v>0</v>
          </cell>
        </row>
        <row r="4860">
          <cell r="C4860" t="str">
            <v>Sherborn</v>
          </cell>
          <cell r="D4860">
            <v>2017</v>
          </cell>
          <cell r="E4860">
            <v>0</v>
          </cell>
          <cell r="F4860">
            <v>0</v>
          </cell>
          <cell r="G4860" t="str">
            <v>N/A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  <cell r="M4860">
            <v>0</v>
          </cell>
          <cell r="N4860" t="str">
            <v>N/A</v>
          </cell>
          <cell r="O4860" t="str">
            <v/>
          </cell>
          <cell r="P4860"/>
          <cell r="Q4860">
            <v>0</v>
          </cell>
        </row>
        <row r="4861">
          <cell r="C4861" t="str">
            <v>Shirley</v>
          </cell>
          <cell r="D4861">
            <v>2017</v>
          </cell>
          <cell r="E4861">
            <v>0</v>
          </cell>
          <cell r="F4861">
            <v>0</v>
          </cell>
          <cell r="G4861" t="str">
            <v>N/A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  <cell r="M4861">
            <v>0</v>
          </cell>
          <cell r="N4861" t="str">
            <v>N/A</v>
          </cell>
          <cell r="O4861" t="str">
            <v/>
          </cell>
          <cell r="P4861"/>
          <cell r="Q4861">
            <v>0</v>
          </cell>
        </row>
        <row r="4862">
          <cell r="C4862" t="str">
            <v>Shrewsbury</v>
          </cell>
          <cell r="D4862">
            <v>2017</v>
          </cell>
          <cell r="E4862">
            <v>0</v>
          </cell>
          <cell r="F4862">
            <v>0</v>
          </cell>
          <cell r="G4862" t="str">
            <v>N/A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  <cell r="M4862">
            <v>0</v>
          </cell>
          <cell r="N4862" t="str">
            <v>N/A</v>
          </cell>
          <cell r="O4862" t="str">
            <v/>
          </cell>
          <cell r="P4862"/>
          <cell r="Q4862">
            <v>0</v>
          </cell>
        </row>
        <row r="4863">
          <cell r="C4863" t="str">
            <v>Shutesbury</v>
          </cell>
          <cell r="D4863">
            <v>2017</v>
          </cell>
          <cell r="E4863">
            <v>1.5</v>
          </cell>
          <cell r="F4863">
            <v>1.5</v>
          </cell>
          <cell r="G4863" t="str">
            <v>Yes</v>
          </cell>
          <cell r="H4863">
            <v>41398.959999999999</v>
          </cell>
          <cell r="I4863">
            <v>548.94000000000005</v>
          </cell>
          <cell r="J4863">
            <v>0</v>
          </cell>
          <cell r="K4863">
            <v>40850.019999999997</v>
          </cell>
          <cell r="M4863">
            <v>40850.019999999997</v>
          </cell>
          <cell r="N4863" t="str">
            <v>FORM SUBMIT</v>
          </cell>
          <cell r="O4863">
            <v>42975</v>
          </cell>
          <cell r="P4863"/>
          <cell r="Q4863">
            <v>40850.019999999997</v>
          </cell>
        </row>
        <row r="4864">
          <cell r="C4864" t="str">
            <v>Somerset</v>
          </cell>
          <cell r="D4864">
            <v>2017</v>
          </cell>
          <cell r="E4864">
            <v>1</v>
          </cell>
          <cell r="F4864">
            <v>1</v>
          </cell>
          <cell r="G4864" t="str">
            <v>Yes</v>
          </cell>
          <cell r="H4864">
            <v>217567.03</v>
          </cell>
          <cell r="I4864">
            <v>6686.91</v>
          </cell>
          <cell r="J4864">
            <v>0</v>
          </cell>
          <cell r="K4864">
            <v>210880.12</v>
          </cell>
          <cell r="M4864">
            <v>210880.12</v>
          </cell>
          <cell r="N4864" t="str">
            <v>FORM SUBMIT</v>
          </cell>
          <cell r="O4864">
            <v>42619</v>
          </cell>
          <cell r="P4864"/>
          <cell r="Q4864">
            <v>210880.12</v>
          </cell>
        </row>
        <row r="4865">
          <cell r="C4865" t="str">
            <v>Somerville</v>
          </cell>
          <cell r="D4865">
            <v>2017</v>
          </cell>
          <cell r="E4865">
            <v>1.5</v>
          </cell>
          <cell r="F4865">
            <v>1.5</v>
          </cell>
          <cell r="G4865" t="str">
            <v>Yes</v>
          </cell>
          <cell r="H4865">
            <v>1672153</v>
          </cell>
          <cell r="I4865">
            <v>17742</v>
          </cell>
          <cell r="J4865">
            <v>824.85</v>
          </cell>
          <cell r="K4865">
            <v>1653586.15</v>
          </cell>
          <cell r="L4865">
            <v>500000</v>
          </cell>
          <cell r="M4865">
            <v>2153586.15</v>
          </cell>
          <cell r="N4865" t="str">
            <v>FORM SUBMIT</v>
          </cell>
          <cell r="O4865">
            <v>42983</v>
          </cell>
          <cell r="P4865"/>
          <cell r="Q4865">
            <v>2154411</v>
          </cell>
        </row>
        <row r="4866">
          <cell r="C4866" t="str">
            <v>South Hadley</v>
          </cell>
          <cell r="D4866">
            <v>2017</v>
          </cell>
          <cell r="E4866">
            <v>0</v>
          </cell>
          <cell r="F4866">
            <v>0</v>
          </cell>
          <cell r="G4866" t="str">
            <v>N/A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  <cell r="M4866">
            <v>0</v>
          </cell>
          <cell r="N4866" t="str">
            <v>N/A</v>
          </cell>
          <cell r="O4866" t="str">
            <v/>
          </cell>
          <cell r="P4866"/>
          <cell r="Q4866">
            <v>0</v>
          </cell>
        </row>
        <row r="4867">
          <cell r="C4867" t="str">
            <v>Southampton</v>
          </cell>
          <cell r="D4867">
            <v>2017</v>
          </cell>
          <cell r="E4867">
            <v>3</v>
          </cell>
          <cell r="F4867">
            <v>3</v>
          </cell>
          <cell r="G4867" t="str">
            <v>Yes</v>
          </cell>
          <cell r="H4867">
            <v>207610.33</v>
          </cell>
          <cell r="I4867">
            <v>1763.07</v>
          </cell>
          <cell r="J4867">
            <v>0</v>
          </cell>
          <cell r="K4867">
            <v>205847.25999999998</v>
          </cell>
          <cell r="M4867">
            <v>205847.25999999998</v>
          </cell>
          <cell r="N4867" t="str">
            <v>FORM SUBMIT</v>
          </cell>
          <cell r="O4867">
            <v>43031</v>
          </cell>
          <cell r="P4867"/>
          <cell r="Q4867">
            <v>205847.25999999998</v>
          </cell>
        </row>
        <row r="4868">
          <cell r="C4868" t="str">
            <v>Southborough</v>
          </cell>
          <cell r="D4868">
            <v>2017</v>
          </cell>
          <cell r="E4868">
            <v>1</v>
          </cell>
          <cell r="F4868">
            <v>1</v>
          </cell>
          <cell r="G4868" t="str">
            <v>Yes</v>
          </cell>
          <cell r="H4868">
            <v>316134.18</v>
          </cell>
          <cell r="I4868">
            <v>1036.2</v>
          </cell>
          <cell r="J4868">
            <v>0</v>
          </cell>
          <cell r="K4868">
            <v>315097.98</v>
          </cell>
          <cell r="M4868">
            <v>315097.98</v>
          </cell>
          <cell r="N4868" t="str">
            <v>FORM SUBMIT</v>
          </cell>
          <cell r="O4868">
            <v>42865</v>
          </cell>
          <cell r="P4868"/>
          <cell r="Q4868">
            <v>315097.98</v>
          </cell>
        </row>
        <row r="4869">
          <cell r="C4869" t="str">
            <v>Southbridge</v>
          </cell>
          <cell r="D4869">
            <v>2017</v>
          </cell>
          <cell r="E4869">
            <v>0</v>
          </cell>
          <cell r="F4869">
            <v>0</v>
          </cell>
          <cell r="G4869" t="str">
            <v>N/A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  <cell r="M4869">
            <v>0</v>
          </cell>
          <cell r="N4869" t="str">
            <v>N/A</v>
          </cell>
          <cell r="O4869" t="str">
            <v/>
          </cell>
          <cell r="P4869"/>
          <cell r="Q4869">
            <v>0</v>
          </cell>
        </row>
        <row r="4870">
          <cell r="C4870" t="str">
            <v>Southwick</v>
          </cell>
          <cell r="D4870">
            <v>2017</v>
          </cell>
          <cell r="E4870">
            <v>3</v>
          </cell>
          <cell r="F4870">
            <v>3</v>
          </cell>
          <cell r="G4870" t="str">
            <v>Yes</v>
          </cell>
          <cell r="H4870">
            <v>312586.23999999999</v>
          </cell>
          <cell r="I4870">
            <v>2935.62</v>
          </cell>
          <cell r="J4870">
            <v>3023.91</v>
          </cell>
          <cell r="K4870">
            <v>306626.71000000002</v>
          </cell>
          <cell r="M4870">
            <v>306626.71000000002</v>
          </cell>
          <cell r="N4870" t="str">
            <v>FORM SUBMIT</v>
          </cell>
          <cell r="O4870">
            <v>42972</v>
          </cell>
          <cell r="P4870"/>
          <cell r="Q4870">
            <v>309650.62</v>
          </cell>
        </row>
        <row r="4871">
          <cell r="C4871" t="str">
            <v>Spencer</v>
          </cell>
          <cell r="D4871">
            <v>2017</v>
          </cell>
          <cell r="E4871">
            <v>0</v>
          </cell>
          <cell r="F4871">
            <v>0</v>
          </cell>
          <cell r="G4871" t="str">
            <v>N/A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  <cell r="M4871">
            <v>0</v>
          </cell>
          <cell r="N4871" t="str">
            <v>N/A</v>
          </cell>
          <cell r="O4871" t="str">
            <v/>
          </cell>
          <cell r="P4871"/>
          <cell r="Q4871">
            <v>0</v>
          </cell>
        </row>
        <row r="4872">
          <cell r="C4872" t="str">
            <v>Springfield</v>
          </cell>
          <cell r="D4872">
            <v>2017</v>
          </cell>
          <cell r="E4872">
            <v>0</v>
          </cell>
          <cell r="F4872">
            <v>0</v>
          </cell>
          <cell r="G4872" t="str">
            <v>N/A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  <cell r="M4872">
            <v>0</v>
          </cell>
          <cell r="N4872" t="str">
            <v>N/A</v>
          </cell>
          <cell r="O4872" t="str">
            <v/>
          </cell>
          <cell r="P4872"/>
          <cell r="Q4872">
            <v>0</v>
          </cell>
        </row>
        <row r="4873">
          <cell r="C4873" t="str">
            <v>Sterling</v>
          </cell>
          <cell r="D4873">
            <v>2017</v>
          </cell>
          <cell r="E4873">
            <v>0</v>
          </cell>
          <cell r="F4873">
            <v>0</v>
          </cell>
          <cell r="G4873" t="str">
            <v>N/A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  <cell r="M4873">
            <v>0</v>
          </cell>
          <cell r="N4873" t="str">
            <v>N/A</v>
          </cell>
          <cell r="O4873" t="str">
            <v/>
          </cell>
          <cell r="P4873"/>
          <cell r="Q4873">
            <v>0</v>
          </cell>
        </row>
        <row r="4874">
          <cell r="C4874" t="str">
            <v>Stockbridge</v>
          </cell>
          <cell r="D4874">
            <v>2017</v>
          </cell>
          <cell r="E4874">
            <v>3</v>
          </cell>
          <cell r="F4874">
            <v>3</v>
          </cell>
          <cell r="G4874" t="str">
            <v>Yes</v>
          </cell>
          <cell r="H4874">
            <v>190466</v>
          </cell>
          <cell r="I4874">
            <v>1349</v>
          </cell>
          <cell r="J4874">
            <v>1233</v>
          </cell>
          <cell r="K4874">
            <v>187884</v>
          </cell>
          <cell r="M4874">
            <v>187884</v>
          </cell>
          <cell r="N4874" t="str">
            <v>FORM SUBMIT</v>
          </cell>
          <cell r="O4874">
            <v>42977</v>
          </cell>
          <cell r="P4874"/>
          <cell r="Q4874">
            <v>189117</v>
          </cell>
        </row>
        <row r="4875">
          <cell r="C4875" t="str">
            <v>Stoneham</v>
          </cell>
          <cell r="D4875">
            <v>2017</v>
          </cell>
          <cell r="E4875">
            <v>0</v>
          </cell>
          <cell r="F4875">
            <v>0</v>
          </cell>
          <cell r="G4875" t="str">
            <v>N/A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M4875">
            <v>0</v>
          </cell>
          <cell r="N4875" t="str">
            <v>N/A</v>
          </cell>
          <cell r="O4875" t="str">
            <v/>
          </cell>
          <cell r="P4875"/>
          <cell r="Q4875">
            <v>0</v>
          </cell>
        </row>
        <row r="4876">
          <cell r="C4876" t="str">
            <v>Stoughton</v>
          </cell>
          <cell r="D4876">
            <v>2017</v>
          </cell>
          <cell r="E4876">
            <v>1.5</v>
          </cell>
          <cell r="F4876">
            <v>1.5</v>
          </cell>
          <cell r="G4876" t="str">
            <v>Yes</v>
          </cell>
          <cell r="H4876">
            <v>673776.82</v>
          </cell>
          <cell r="I4876">
            <v>2837.89</v>
          </cell>
          <cell r="J4876">
            <v>11835.68</v>
          </cell>
          <cell r="K4876">
            <v>659103.24999999988</v>
          </cell>
          <cell r="M4876">
            <v>659103.24999999988</v>
          </cell>
          <cell r="N4876" t="str">
            <v>FORM SUBMIT</v>
          </cell>
          <cell r="O4876">
            <v>42991</v>
          </cell>
          <cell r="P4876"/>
          <cell r="Q4876">
            <v>670938.92999999993</v>
          </cell>
        </row>
        <row r="4877">
          <cell r="C4877" t="str">
            <v>Stow</v>
          </cell>
          <cell r="D4877">
            <v>2017</v>
          </cell>
          <cell r="E4877">
            <v>3</v>
          </cell>
          <cell r="F4877">
            <v>3</v>
          </cell>
          <cell r="G4877" t="str">
            <v>Yes</v>
          </cell>
          <cell r="H4877">
            <v>578746.93000000005</v>
          </cell>
          <cell r="I4877">
            <v>8811.94</v>
          </cell>
          <cell r="J4877">
            <v>497.81</v>
          </cell>
          <cell r="K4877">
            <v>569437.18000000005</v>
          </cell>
          <cell r="M4877">
            <v>569437.18000000005</v>
          </cell>
          <cell r="N4877" t="str">
            <v>FORM SUBMIT</v>
          </cell>
          <cell r="O4877">
            <v>42983</v>
          </cell>
          <cell r="P4877"/>
          <cell r="Q4877">
            <v>569934.99000000011</v>
          </cell>
        </row>
        <row r="4878">
          <cell r="C4878" t="str">
            <v>Sturbridge</v>
          </cell>
          <cell r="D4878">
            <v>2017</v>
          </cell>
          <cell r="E4878">
            <v>3</v>
          </cell>
          <cell r="F4878">
            <v>3</v>
          </cell>
          <cell r="G4878" t="str">
            <v>Yes</v>
          </cell>
          <cell r="H4878">
            <v>434484.84</v>
          </cell>
          <cell r="I4878">
            <v>1570.47</v>
          </cell>
          <cell r="J4878">
            <v>5.41</v>
          </cell>
          <cell r="K4878">
            <v>432908.96000000008</v>
          </cell>
          <cell r="M4878">
            <v>432908.96000000008</v>
          </cell>
          <cell r="N4878" t="str">
            <v>FORM SUBMIT</v>
          </cell>
          <cell r="O4878">
            <v>42993</v>
          </cell>
          <cell r="P4878"/>
          <cell r="Q4878">
            <v>432914.37000000005</v>
          </cell>
        </row>
        <row r="4879">
          <cell r="C4879" t="str">
            <v>Sudbury</v>
          </cell>
          <cell r="D4879">
            <v>2017</v>
          </cell>
          <cell r="E4879">
            <v>3</v>
          </cell>
          <cell r="F4879">
            <v>3</v>
          </cell>
          <cell r="G4879" t="str">
            <v>Yes</v>
          </cell>
          <cell r="H4879">
            <v>1878625.59</v>
          </cell>
          <cell r="I4879">
            <v>33053.56</v>
          </cell>
          <cell r="J4879">
            <v>776.49</v>
          </cell>
          <cell r="K4879">
            <v>1844795.54</v>
          </cell>
          <cell r="M4879">
            <v>1844795.54</v>
          </cell>
          <cell r="N4879" t="str">
            <v>FORM SUBMIT</v>
          </cell>
          <cell r="O4879">
            <v>42968</v>
          </cell>
          <cell r="P4879"/>
          <cell r="Q4879">
            <v>1845572.03</v>
          </cell>
        </row>
        <row r="4880">
          <cell r="C4880" t="str">
            <v>Sunderland</v>
          </cell>
          <cell r="D4880">
            <v>2017</v>
          </cell>
          <cell r="E4880">
            <v>3</v>
          </cell>
          <cell r="F4880">
            <v>3</v>
          </cell>
          <cell r="G4880" t="str">
            <v>Yes</v>
          </cell>
          <cell r="H4880">
            <v>102065.02</v>
          </cell>
          <cell r="I4880">
            <v>404.96</v>
          </cell>
          <cell r="J4880">
            <v>0</v>
          </cell>
          <cell r="K4880">
            <v>101660.06</v>
          </cell>
          <cell r="M4880">
            <v>101660.06</v>
          </cell>
          <cell r="N4880" t="str">
            <v>FORM SUBMIT</v>
          </cell>
          <cell r="O4880">
            <v>42996</v>
          </cell>
          <cell r="P4880"/>
          <cell r="Q4880">
            <v>101660.06</v>
          </cell>
        </row>
        <row r="4881">
          <cell r="C4881" t="str">
            <v>Sutton</v>
          </cell>
          <cell r="D4881">
            <v>2017</v>
          </cell>
          <cell r="E4881">
            <v>0</v>
          </cell>
          <cell r="F4881">
            <v>0</v>
          </cell>
          <cell r="G4881" t="str">
            <v>N/A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  <cell r="M4881">
            <v>0</v>
          </cell>
          <cell r="N4881" t="str">
            <v>N/A</v>
          </cell>
          <cell r="O4881" t="str">
            <v/>
          </cell>
          <cell r="P4881"/>
          <cell r="Q4881">
            <v>0</v>
          </cell>
        </row>
        <row r="4882">
          <cell r="C4882" t="str">
            <v>Swampscott</v>
          </cell>
          <cell r="D4882">
            <v>2017</v>
          </cell>
          <cell r="E4882">
            <v>0</v>
          </cell>
          <cell r="F4882">
            <v>0</v>
          </cell>
          <cell r="G4882" t="str">
            <v>N/A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M4882">
            <v>0</v>
          </cell>
          <cell r="N4882" t="str">
            <v>N/A</v>
          </cell>
          <cell r="O4882" t="str">
            <v/>
          </cell>
          <cell r="P4882"/>
          <cell r="Q4882">
            <v>0</v>
          </cell>
        </row>
        <row r="4883">
          <cell r="C4883" t="str">
            <v>Swansea</v>
          </cell>
          <cell r="D4883">
            <v>2017</v>
          </cell>
          <cell r="E4883">
            <v>1.5</v>
          </cell>
          <cell r="F4883">
            <v>1.5</v>
          </cell>
          <cell r="G4883" t="str">
            <v>Yes</v>
          </cell>
          <cell r="H4883">
            <v>313996.99</v>
          </cell>
          <cell r="I4883">
            <v>4912.0200000000004</v>
          </cell>
          <cell r="J4883">
            <v>85.96</v>
          </cell>
          <cell r="K4883">
            <v>308999.00999999995</v>
          </cell>
          <cell r="M4883">
            <v>308999.00999999995</v>
          </cell>
          <cell r="N4883" t="str">
            <v>FORM SUBMIT</v>
          </cell>
          <cell r="O4883">
            <v>42961</v>
          </cell>
          <cell r="P4883"/>
          <cell r="Q4883">
            <v>309084.96999999997</v>
          </cell>
        </row>
        <row r="4884">
          <cell r="C4884" t="str">
            <v>Taunton</v>
          </cell>
          <cell r="D4884">
            <v>2017</v>
          </cell>
          <cell r="E4884">
            <v>0</v>
          </cell>
          <cell r="F4884">
            <v>0</v>
          </cell>
          <cell r="G4884" t="str">
            <v>N/A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  <cell r="M4884">
            <v>0</v>
          </cell>
          <cell r="N4884" t="str">
            <v>N/A</v>
          </cell>
          <cell r="O4884" t="str">
            <v/>
          </cell>
          <cell r="P4884"/>
          <cell r="Q4884">
            <v>0</v>
          </cell>
        </row>
        <row r="4885">
          <cell r="C4885" t="str">
            <v>Templeton</v>
          </cell>
          <cell r="D4885">
            <v>2017</v>
          </cell>
          <cell r="E4885">
            <v>3</v>
          </cell>
          <cell r="F4885">
            <v>3</v>
          </cell>
          <cell r="G4885" t="str">
            <v>Yes</v>
          </cell>
          <cell r="H4885">
            <v>125874.57</v>
          </cell>
          <cell r="I4885">
            <v>5032.07</v>
          </cell>
          <cell r="J4885">
            <v>0</v>
          </cell>
          <cell r="K4885">
            <v>120842.5</v>
          </cell>
          <cell r="M4885">
            <v>120842.5</v>
          </cell>
          <cell r="N4885" t="str">
            <v>FORM SUBMIT</v>
          </cell>
          <cell r="O4885">
            <v>42607</v>
          </cell>
          <cell r="P4885"/>
          <cell r="Q4885">
            <v>120842.5</v>
          </cell>
        </row>
        <row r="4886">
          <cell r="C4886" t="str">
            <v>Tewksbury</v>
          </cell>
          <cell r="D4886">
            <v>2017</v>
          </cell>
          <cell r="E4886">
            <v>1.5</v>
          </cell>
          <cell r="F4886">
            <v>1.5</v>
          </cell>
          <cell r="G4886" t="str">
            <v>Yes</v>
          </cell>
          <cell r="H4886">
            <v>842863.66</v>
          </cell>
          <cell r="I4886">
            <v>3028.41</v>
          </cell>
          <cell r="J4886">
            <v>0</v>
          </cell>
          <cell r="K4886">
            <v>839835.25</v>
          </cell>
          <cell r="M4886">
            <v>839835.25</v>
          </cell>
          <cell r="N4886" t="str">
            <v>FORM SUBMIT</v>
          </cell>
          <cell r="O4886">
            <v>42943</v>
          </cell>
          <cell r="P4886"/>
          <cell r="Q4886">
            <v>839835.25</v>
          </cell>
        </row>
        <row r="4887">
          <cell r="C4887" t="str">
            <v>Tisbury</v>
          </cell>
          <cell r="D4887">
            <v>2017</v>
          </cell>
          <cell r="E4887">
            <v>3</v>
          </cell>
          <cell r="F4887">
            <v>3</v>
          </cell>
          <cell r="G4887" t="str">
            <v>Yes</v>
          </cell>
          <cell r="H4887">
            <v>605649.18000000005</v>
          </cell>
          <cell r="I4887">
            <v>4467.6400000000003</v>
          </cell>
          <cell r="J4887">
            <v>723.31</v>
          </cell>
          <cell r="K4887">
            <v>600458.23</v>
          </cell>
          <cell r="M4887">
            <v>600458.23</v>
          </cell>
          <cell r="N4887" t="str">
            <v>FORM SUBMIT</v>
          </cell>
          <cell r="O4887">
            <v>42991</v>
          </cell>
          <cell r="P4887"/>
          <cell r="Q4887">
            <v>601181.54</v>
          </cell>
        </row>
        <row r="4888">
          <cell r="C4888" t="str">
            <v>Tolland</v>
          </cell>
          <cell r="D4888">
            <v>2017</v>
          </cell>
          <cell r="E4888">
            <v>0</v>
          </cell>
          <cell r="F4888">
            <v>0</v>
          </cell>
          <cell r="G4888" t="str">
            <v>N/A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  <cell r="M4888">
            <v>0</v>
          </cell>
          <cell r="N4888" t="str">
            <v>N/A</v>
          </cell>
          <cell r="O4888" t="str">
            <v/>
          </cell>
          <cell r="P4888"/>
          <cell r="Q4888">
            <v>0</v>
          </cell>
        </row>
        <row r="4889">
          <cell r="C4889" t="str">
            <v>Topsfield</v>
          </cell>
          <cell r="D4889">
            <v>2017</v>
          </cell>
          <cell r="E4889">
            <v>0</v>
          </cell>
          <cell r="F4889">
            <v>0</v>
          </cell>
          <cell r="G4889" t="str">
            <v>N/A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  <cell r="M4889">
            <v>0</v>
          </cell>
          <cell r="N4889" t="str">
            <v>N/A</v>
          </cell>
          <cell r="O4889" t="str">
            <v/>
          </cell>
          <cell r="P4889"/>
          <cell r="Q4889">
            <v>0</v>
          </cell>
        </row>
        <row r="4890">
          <cell r="C4890" t="str">
            <v>Townsend</v>
          </cell>
          <cell r="D4890">
            <v>2017</v>
          </cell>
          <cell r="E4890">
            <v>0</v>
          </cell>
          <cell r="F4890">
            <v>0</v>
          </cell>
          <cell r="G4890" t="str">
            <v>N/A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  <cell r="M4890">
            <v>0</v>
          </cell>
          <cell r="N4890" t="str">
            <v>N/A</v>
          </cell>
          <cell r="O4890" t="str">
            <v/>
          </cell>
          <cell r="P4890"/>
          <cell r="Q4890">
            <v>0</v>
          </cell>
        </row>
        <row r="4891">
          <cell r="C4891" t="str">
            <v>Truro</v>
          </cell>
          <cell r="D4891">
            <v>2017</v>
          </cell>
          <cell r="E4891">
            <v>3</v>
          </cell>
          <cell r="F4891">
            <v>3</v>
          </cell>
          <cell r="G4891" t="str">
            <v>Yes</v>
          </cell>
          <cell r="H4891">
            <v>439112.27</v>
          </cell>
          <cell r="I4891">
            <v>1380.46</v>
          </cell>
          <cell r="J4891">
            <v>154.24</v>
          </cell>
          <cell r="K4891">
            <v>437577.57</v>
          </cell>
          <cell r="M4891">
            <v>437577.57</v>
          </cell>
          <cell r="N4891" t="str">
            <v>FORM SUBMIT</v>
          </cell>
          <cell r="O4891">
            <v>42964</v>
          </cell>
          <cell r="P4891"/>
          <cell r="Q4891">
            <v>437731.81</v>
          </cell>
        </row>
        <row r="4892">
          <cell r="C4892" t="str">
            <v>Tyngsborough</v>
          </cell>
          <cell r="D4892">
            <v>2017</v>
          </cell>
          <cell r="E4892">
            <v>3</v>
          </cell>
          <cell r="F4892">
            <v>3</v>
          </cell>
          <cell r="G4892" t="str">
            <v>Yes</v>
          </cell>
          <cell r="H4892">
            <v>542758.01</v>
          </cell>
          <cell r="I4892">
            <v>8478.59</v>
          </cell>
          <cell r="J4892">
            <v>0</v>
          </cell>
          <cell r="K4892">
            <v>534279.42000000004</v>
          </cell>
          <cell r="M4892">
            <v>534279.42000000004</v>
          </cell>
          <cell r="N4892" t="str">
            <v>FORM SUBMIT</v>
          </cell>
          <cell r="O4892">
            <v>43005</v>
          </cell>
          <cell r="P4892"/>
          <cell r="Q4892">
            <v>534279.42000000004</v>
          </cell>
        </row>
        <row r="4893">
          <cell r="C4893" t="str">
            <v>Tyringham</v>
          </cell>
          <cell r="D4893">
            <v>2017</v>
          </cell>
          <cell r="E4893">
            <v>0</v>
          </cell>
          <cell r="F4893">
            <v>0</v>
          </cell>
          <cell r="G4893" t="str">
            <v>N/A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M4893">
            <v>0</v>
          </cell>
          <cell r="N4893" t="str">
            <v>N/A</v>
          </cell>
          <cell r="O4893" t="str">
            <v/>
          </cell>
          <cell r="P4893"/>
          <cell r="Q4893">
            <v>0</v>
          </cell>
        </row>
        <row r="4894">
          <cell r="C4894" t="str">
            <v>Upton</v>
          </cell>
          <cell r="D4894">
            <v>2017</v>
          </cell>
          <cell r="E4894">
            <v>3</v>
          </cell>
          <cell r="F4894">
            <v>3</v>
          </cell>
          <cell r="G4894" t="str">
            <v>Yes</v>
          </cell>
          <cell r="H4894">
            <v>414488.5</v>
          </cell>
          <cell r="I4894">
            <v>3549.38</v>
          </cell>
          <cell r="J4894">
            <v>163.63999999999999</v>
          </cell>
          <cell r="K4894">
            <v>410775.48</v>
          </cell>
          <cell r="M4894">
            <v>410775.48</v>
          </cell>
          <cell r="N4894" t="str">
            <v>FORM SUBMIT</v>
          </cell>
          <cell r="O4894">
            <v>42990</v>
          </cell>
          <cell r="P4894"/>
          <cell r="Q4894">
            <v>410939.12</v>
          </cell>
        </row>
        <row r="4895">
          <cell r="C4895" t="str">
            <v>Uxbridge</v>
          </cell>
          <cell r="D4895">
            <v>2017</v>
          </cell>
          <cell r="E4895">
            <v>0</v>
          </cell>
          <cell r="F4895">
            <v>0</v>
          </cell>
          <cell r="G4895" t="str">
            <v>N/A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  <cell r="M4895">
            <v>0</v>
          </cell>
          <cell r="N4895" t="str">
            <v>N/A</v>
          </cell>
          <cell r="O4895" t="str">
            <v/>
          </cell>
          <cell r="P4895"/>
          <cell r="Q4895">
            <v>0</v>
          </cell>
        </row>
        <row r="4896">
          <cell r="C4896" t="str">
            <v>Wakefield</v>
          </cell>
          <cell r="D4896">
            <v>2017</v>
          </cell>
          <cell r="E4896">
            <v>0</v>
          </cell>
          <cell r="F4896">
            <v>0</v>
          </cell>
          <cell r="G4896" t="str">
            <v>N/A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  <cell r="M4896">
            <v>0</v>
          </cell>
          <cell r="N4896" t="str">
            <v>N/A</v>
          </cell>
          <cell r="O4896" t="str">
            <v/>
          </cell>
          <cell r="P4896"/>
          <cell r="Q4896">
            <v>0</v>
          </cell>
        </row>
        <row r="4897">
          <cell r="C4897" t="str">
            <v>Wales</v>
          </cell>
          <cell r="D4897">
            <v>2017</v>
          </cell>
          <cell r="E4897">
            <v>0</v>
          </cell>
          <cell r="F4897">
            <v>0</v>
          </cell>
          <cell r="G4897" t="str">
            <v>N/A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  <cell r="M4897">
            <v>0</v>
          </cell>
          <cell r="N4897" t="str">
            <v>N/A</v>
          </cell>
          <cell r="O4897" t="str">
            <v/>
          </cell>
          <cell r="P4897"/>
          <cell r="Q4897">
            <v>0</v>
          </cell>
        </row>
        <row r="4898">
          <cell r="C4898" t="str">
            <v>Walpole</v>
          </cell>
          <cell r="D4898">
            <v>2017</v>
          </cell>
          <cell r="E4898">
            <v>0</v>
          </cell>
          <cell r="F4898">
            <v>0</v>
          </cell>
          <cell r="G4898" t="str">
            <v>N/A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M4898">
            <v>0</v>
          </cell>
          <cell r="N4898" t="str">
            <v>N/A</v>
          </cell>
          <cell r="O4898" t="str">
            <v/>
          </cell>
          <cell r="P4898"/>
          <cell r="Q4898">
            <v>0</v>
          </cell>
        </row>
        <row r="4899">
          <cell r="C4899" t="str">
            <v>Waltham</v>
          </cell>
          <cell r="D4899">
            <v>2017</v>
          </cell>
          <cell r="E4899">
            <v>2</v>
          </cell>
          <cell r="F4899">
            <v>2</v>
          </cell>
          <cell r="G4899" t="str">
            <v>Yes</v>
          </cell>
          <cell r="H4899">
            <v>2827674.65</v>
          </cell>
          <cell r="I4899">
            <v>26339.41</v>
          </cell>
          <cell r="J4899">
            <v>72.760000000000005</v>
          </cell>
          <cell r="K4899">
            <v>2801262.48</v>
          </cell>
          <cell r="M4899">
            <v>2801262.48</v>
          </cell>
          <cell r="N4899" t="str">
            <v>FORM SUBMIT</v>
          </cell>
          <cell r="O4899">
            <v>42998</v>
          </cell>
          <cell r="P4899"/>
          <cell r="Q4899">
            <v>2801335.2399999998</v>
          </cell>
        </row>
        <row r="4900">
          <cell r="C4900" t="str">
            <v>Ware</v>
          </cell>
          <cell r="D4900">
            <v>2017</v>
          </cell>
          <cell r="E4900">
            <v>0</v>
          </cell>
          <cell r="F4900">
            <v>0</v>
          </cell>
          <cell r="G4900" t="str">
            <v>N/A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  <cell r="M4900">
            <v>0</v>
          </cell>
          <cell r="N4900" t="str">
            <v>N/A</v>
          </cell>
          <cell r="O4900" t="str">
            <v/>
          </cell>
          <cell r="P4900"/>
          <cell r="Q4900">
            <v>0</v>
          </cell>
        </row>
        <row r="4901">
          <cell r="C4901" t="str">
            <v>Wareham</v>
          </cell>
          <cell r="D4901">
            <v>2017</v>
          </cell>
          <cell r="E4901">
            <v>3</v>
          </cell>
          <cell r="F4901">
            <v>3</v>
          </cell>
          <cell r="G4901" t="str">
            <v>Yes</v>
          </cell>
          <cell r="H4901">
            <v>708032</v>
          </cell>
          <cell r="I4901">
            <v>5653</v>
          </cell>
          <cell r="J4901">
            <v>71</v>
          </cell>
          <cell r="K4901">
            <v>702308</v>
          </cell>
          <cell r="M4901">
            <v>702308</v>
          </cell>
          <cell r="N4901" t="str">
            <v>FORM SUBMIT</v>
          </cell>
          <cell r="O4901">
            <v>43020</v>
          </cell>
          <cell r="P4901"/>
          <cell r="Q4901">
            <v>702379</v>
          </cell>
        </row>
        <row r="4902">
          <cell r="C4902" t="str">
            <v>Warren</v>
          </cell>
          <cell r="D4902">
            <v>2017</v>
          </cell>
          <cell r="E4902">
            <v>0</v>
          </cell>
          <cell r="F4902">
            <v>0</v>
          </cell>
          <cell r="G4902" t="str">
            <v>N/A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  <cell r="M4902">
            <v>0</v>
          </cell>
          <cell r="N4902" t="str">
            <v>N/A</v>
          </cell>
          <cell r="O4902" t="str">
            <v/>
          </cell>
          <cell r="P4902"/>
          <cell r="Q4902">
            <v>0</v>
          </cell>
        </row>
        <row r="4903">
          <cell r="C4903" t="str">
            <v>Warwick</v>
          </cell>
          <cell r="D4903">
            <v>2017</v>
          </cell>
          <cell r="E4903">
            <v>0</v>
          </cell>
          <cell r="F4903">
            <v>0</v>
          </cell>
          <cell r="G4903" t="str">
            <v>N/A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  <cell r="M4903">
            <v>0</v>
          </cell>
          <cell r="N4903" t="str">
            <v>N/A</v>
          </cell>
          <cell r="O4903" t="str">
            <v/>
          </cell>
          <cell r="P4903"/>
          <cell r="Q4903">
            <v>0</v>
          </cell>
        </row>
        <row r="4904">
          <cell r="C4904" t="str">
            <v>Washington</v>
          </cell>
          <cell r="D4904">
            <v>2017</v>
          </cell>
          <cell r="E4904">
            <v>0</v>
          </cell>
          <cell r="F4904">
            <v>0</v>
          </cell>
          <cell r="G4904" t="str">
            <v>N/A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M4904">
            <v>0</v>
          </cell>
          <cell r="N4904" t="str">
            <v>N/A</v>
          </cell>
          <cell r="O4904" t="str">
            <v/>
          </cell>
          <cell r="P4904"/>
          <cell r="Q4904">
            <v>0</v>
          </cell>
        </row>
        <row r="4905">
          <cell r="C4905" t="str">
            <v>Watertown</v>
          </cell>
          <cell r="D4905">
            <v>2017</v>
          </cell>
          <cell r="E4905">
            <v>0</v>
          </cell>
          <cell r="F4905">
            <v>0</v>
          </cell>
          <cell r="G4905" t="str">
            <v>N/A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M4905">
            <v>0</v>
          </cell>
          <cell r="N4905" t="str">
            <v>N/A</v>
          </cell>
          <cell r="O4905" t="str">
            <v/>
          </cell>
          <cell r="P4905"/>
          <cell r="Q4905">
            <v>0</v>
          </cell>
        </row>
        <row r="4906">
          <cell r="C4906" t="str">
            <v>Wayland</v>
          </cell>
          <cell r="D4906">
            <v>2017</v>
          </cell>
          <cell r="E4906">
            <v>1.5</v>
          </cell>
          <cell r="F4906">
            <v>1.5</v>
          </cell>
          <cell r="G4906" t="str">
            <v>Yes</v>
          </cell>
          <cell r="H4906">
            <v>796385.61</v>
          </cell>
          <cell r="I4906">
            <v>4621.68</v>
          </cell>
          <cell r="J4906">
            <v>0</v>
          </cell>
          <cell r="K4906">
            <v>791763.92999999993</v>
          </cell>
          <cell r="M4906">
            <v>791763.92999999993</v>
          </cell>
          <cell r="N4906" t="str">
            <v>FORM SUBMIT</v>
          </cell>
          <cell r="O4906">
            <v>43031</v>
          </cell>
          <cell r="P4906"/>
          <cell r="Q4906">
            <v>791763.92999999993</v>
          </cell>
        </row>
        <row r="4907">
          <cell r="C4907" t="str">
            <v>Webster</v>
          </cell>
          <cell r="D4907">
            <v>2017</v>
          </cell>
          <cell r="E4907">
            <v>0</v>
          </cell>
          <cell r="F4907">
            <v>0</v>
          </cell>
          <cell r="G4907" t="str">
            <v>N/A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M4907">
            <v>0</v>
          </cell>
          <cell r="N4907" t="str">
            <v>N/A</v>
          </cell>
          <cell r="O4907" t="str">
            <v/>
          </cell>
          <cell r="P4907"/>
          <cell r="Q4907">
            <v>0</v>
          </cell>
        </row>
        <row r="4908">
          <cell r="C4908" t="str">
            <v>Wellesley</v>
          </cell>
          <cell r="D4908">
            <v>2017</v>
          </cell>
          <cell r="E4908">
            <v>1</v>
          </cell>
          <cell r="F4908">
            <v>1</v>
          </cell>
          <cell r="G4908" t="str">
            <v>Yes</v>
          </cell>
          <cell r="H4908">
            <v>1205293.0900000001</v>
          </cell>
          <cell r="I4908">
            <v>1292.06</v>
          </cell>
          <cell r="J4908">
            <v>3849.12</v>
          </cell>
          <cell r="K4908">
            <v>1200151.9099999999</v>
          </cell>
          <cell r="M4908">
            <v>1200151.9099999999</v>
          </cell>
          <cell r="N4908" t="str">
            <v>FORM SUBMIT</v>
          </cell>
          <cell r="O4908">
            <v>42993</v>
          </cell>
          <cell r="P4908"/>
          <cell r="Q4908">
            <v>1204001.03</v>
          </cell>
        </row>
        <row r="4909">
          <cell r="C4909" t="str">
            <v>Wellfleet</v>
          </cell>
          <cell r="D4909">
            <v>2017</v>
          </cell>
          <cell r="E4909">
            <v>3</v>
          </cell>
          <cell r="F4909">
            <v>3</v>
          </cell>
          <cell r="G4909" t="str">
            <v>Yes</v>
          </cell>
          <cell r="H4909">
            <v>467399.46</v>
          </cell>
          <cell r="I4909">
            <v>1553.07</v>
          </cell>
          <cell r="J4909">
            <v>0</v>
          </cell>
          <cell r="K4909">
            <v>465846.39</v>
          </cell>
          <cell r="M4909">
            <v>465846.39</v>
          </cell>
          <cell r="N4909" t="str">
            <v>FORM SUBMIT</v>
          </cell>
          <cell r="O4909">
            <v>42998</v>
          </cell>
          <cell r="P4909"/>
          <cell r="Q4909">
            <v>465846.39</v>
          </cell>
        </row>
        <row r="4910">
          <cell r="C4910" t="str">
            <v>Wendell</v>
          </cell>
          <cell r="D4910">
            <v>2017</v>
          </cell>
          <cell r="E4910">
            <v>0</v>
          </cell>
          <cell r="F4910">
            <v>0</v>
          </cell>
          <cell r="G4910" t="str">
            <v>N/A</v>
          </cell>
          <cell r="H4910">
            <v>0</v>
          </cell>
          <cell r="I4910">
            <v>0</v>
          </cell>
          <cell r="J4910">
            <v>0</v>
          </cell>
          <cell r="K4910">
            <v>0</v>
          </cell>
          <cell r="M4910">
            <v>0</v>
          </cell>
          <cell r="N4910" t="str">
            <v>N/A</v>
          </cell>
          <cell r="O4910" t="str">
            <v/>
          </cell>
          <cell r="P4910"/>
          <cell r="Q4910">
            <v>0</v>
          </cell>
        </row>
        <row r="4911">
          <cell r="C4911" t="str">
            <v>Wenham</v>
          </cell>
          <cell r="D4911">
            <v>2017</v>
          </cell>
          <cell r="E4911">
            <v>3</v>
          </cell>
          <cell r="F4911">
            <v>3</v>
          </cell>
          <cell r="G4911" t="str">
            <v>Yes</v>
          </cell>
          <cell r="H4911">
            <v>355603.98</v>
          </cell>
          <cell r="I4911">
            <v>11655.31</v>
          </cell>
          <cell r="J4911">
            <v>0</v>
          </cell>
          <cell r="K4911">
            <v>343948.67</v>
          </cell>
          <cell r="M4911">
            <v>343948.67</v>
          </cell>
          <cell r="N4911" t="str">
            <v>FORM SUBMIT</v>
          </cell>
          <cell r="O4911">
            <v>42976</v>
          </cell>
          <cell r="P4911"/>
          <cell r="Q4911">
            <v>343948.67</v>
          </cell>
        </row>
        <row r="4912">
          <cell r="C4912" t="str">
            <v>West Boylston</v>
          </cell>
          <cell r="D4912">
            <v>2017</v>
          </cell>
          <cell r="E4912">
            <v>2</v>
          </cell>
          <cell r="F4912">
            <v>2</v>
          </cell>
          <cell r="G4912" t="str">
            <v>Yes</v>
          </cell>
          <cell r="H4912">
            <v>203188.71</v>
          </cell>
          <cell r="I4912">
            <v>2192.71</v>
          </cell>
          <cell r="J4912">
            <v>0</v>
          </cell>
          <cell r="K4912">
            <v>200996</v>
          </cell>
          <cell r="M4912">
            <v>200996</v>
          </cell>
          <cell r="N4912" t="str">
            <v>FORM SUBMIT</v>
          </cell>
          <cell r="O4912">
            <v>42947</v>
          </cell>
          <cell r="P4912"/>
          <cell r="Q4912">
            <v>200996</v>
          </cell>
        </row>
        <row r="4913">
          <cell r="C4913" t="str">
            <v>West Bridgewater</v>
          </cell>
          <cell r="D4913">
            <v>2017</v>
          </cell>
          <cell r="E4913">
            <v>1</v>
          </cell>
          <cell r="F4913">
            <v>1</v>
          </cell>
          <cell r="G4913" t="str">
            <v>Yes</v>
          </cell>
          <cell r="H4913">
            <v>177722.62</v>
          </cell>
          <cell r="I4913">
            <v>1682.44</v>
          </cell>
          <cell r="J4913">
            <v>17.93</v>
          </cell>
          <cell r="K4913">
            <v>176022.25</v>
          </cell>
          <cell r="M4913">
            <v>176022.25</v>
          </cell>
          <cell r="N4913" t="str">
            <v>FORM SUBMIT</v>
          </cell>
          <cell r="O4913">
            <v>42985</v>
          </cell>
          <cell r="P4913"/>
          <cell r="Q4913">
            <v>176040.18</v>
          </cell>
        </row>
        <row r="4914">
          <cell r="C4914" t="str">
            <v>West Brookfield</v>
          </cell>
          <cell r="D4914">
            <v>2017</v>
          </cell>
          <cell r="E4914">
            <v>0</v>
          </cell>
          <cell r="F4914">
            <v>0</v>
          </cell>
          <cell r="G4914" t="str">
            <v>N/A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  <cell r="M4914">
            <v>0</v>
          </cell>
          <cell r="N4914" t="str">
            <v>N/A</v>
          </cell>
          <cell r="O4914" t="str">
            <v/>
          </cell>
          <cell r="P4914"/>
          <cell r="Q4914">
            <v>0</v>
          </cell>
        </row>
        <row r="4915">
          <cell r="C4915" t="str">
            <v>West Newbury</v>
          </cell>
          <cell r="D4915">
            <v>2017</v>
          </cell>
          <cell r="E4915">
            <v>3</v>
          </cell>
          <cell r="F4915">
            <v>3</v>
          </cell>
          <cell r="G4915" t="str">
            <v>Yes</v>
          </cell>
          <cell r="H4915">
            <v>302511.7</v>
          </cell>
          <cell r="I4915">
            <v>3425.27</v>
          </cell>
          <cell r="J4915">
            <v>0</v>
          </cell>
          <cell r="K4915">
            <v>299086.43</v>
          </cell>
          <cell r="M4915">
            <v>299086.43</v>
          </cell>
          <cell r="N4915" t="str">
            <v>FORM SUBMIT</v>
          </cell>
          <cell r="O4915">
            <v>42990</v>
          </cell>
          <cell r="P4915"/>
          <cell r="Q4915">
            <v>299086.43</v>
          </cell>
        </row>
        <row r="4916">
          <cell r="C4916" t="str">
            <v>West Springfield</v>
          </cell>
          <cell r="D4916">
            <v>2017</v>
          </cell>
          <cell r="E4916">
            <v>1</v>
          </cell>
          <cell r="F4916">
            <v>1</v>
          </cell>
          <cell r="G4916" t="str">
            <v>Yes</v>
          </cell>
          <cell r="H4916">
            <v>385073.15</v>
          </cell>
          <cell r="I4916">
            <v>1276.32</v>
          </cell>
          <cell r="J4916">
            <v>352.35</v>
          </cell>
          <cell r="K4916">
            <v>383444.48000000004</v>
          </cell>
          <cell r="M4916">
            <v>383444.48000000004</v>
          </cell>
          <cell r="N4916" t="str">
            <v>FORM SUBMIT</v>
          </cell>
          <cell r="O4916">
            <v>43000</v>
          </cell>
          <cell r="P4916"/>
          <cell r="Q4916">
            <v>383796.83</v>
          </cell>
        </row>
        <row r="4917">
          <cell r="C4917" t="str">
            <v>West Stockbridge</v>
          </cell>
          <cell r="D4917">
            <v>2017</v>
          </cell>
          <cell r="E4917">
            <v>0</v>
          </cell>
          <cell r="F4917">
            <v>0</v>
          </cell>
          <cell r="G4917" t="str">
            <v>N/A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M4917">
            <v>0</v>
          </cell>
          <cell r="N4917" t="str">
            <v>N/A</v>
          </cell>
          <cell r="O4917" t="str">
            <v/>
          </cell>
          <cell r="P4917"/>
          <cell r="Q4917">
            <v>0</v>
          </cell>
        </row>
        <row r="4918">
          <cell r="C4918" t="str">
            <v>West Tisbury</v>
          </cell>
          <cell r="D4918">
            <v>2017</v>
          </cell>
          <cell r="E4918">
            <v>3</v>
          </cell>
          <cell r="F4918">
            <v>3</v>
          </cell>
          <cell r="G4918" t="str">
            <v>Yes</v>
          </cell>
          <cell r="H4918">
            <v>404213.6</v>
          </cell>
          <cell r="I4918">
            <v>1787.61</v>
          </cell>
          <cell r="J4918">
            <v>0</v>
          </cell>
          <cell r="K4918">
            <v>402425.99</v>
          </cell>
          <cell r="M4918">
            <v>402425.99</v>
          </cell>
          <cell r="N4918" t="str">
            <v>FORM SUBMIT</v>
          </cell>
          <cell r="O4918">
            <v>42989</v>
          </cell>
          <cell r="P4918"/>
          <cell r="Q4918">
            <v>402425.99</v>
          </cell>
        </row>
        <row r="4919">
          <cell r="C4919" t="str">
            <v>Westborough</v>
          </cell>
          <cell r="D4919">
            <v>2017</v>
          </cell>
          <cell r="E4919">
            <v>0</v>
          </cell>
          <cell r="F4919">
            <v>0</v>
          </cell>
          <cell r="G4919" t="str">
            <v>N/A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  <cell r="M4919">
            <v>0</v>
          </cell>
          <cell r="N4919" t="str">
            <v>N/A</v>
          </cell>
          <cell r="O4919" t="str">
            <v/>
          </cell>
          <cell r="P4919"/>
          <cell r="Q4919">
            <v>0</v>
          </cell>
        </row>
        <row r="4920">
          <cell r="C4920" t="str">
            <v>Westfield</v>
          </cell>
          <cell r="D4920">
            <v>2017</v>
          </cell>
          <cell r="E4920">
            <v>1</v>
          </cell>
          <cell r="F4920">
            <v>1</v>
          </cell>
          <cell r="G4920" t="str">
            <v>Yes</v>
          </cell>
          <cell r="H4920">
            <v>433628.46</v>
          </cell>
          <cell r="I4920">
            <v>2728.45</v>
          </cell>
          <cell r="J4920">
            <v>15.87</v>
          </cell>
          <cell r="K4920">
            <v>430884.14</v>
          </cell>
          <cell r="M4920">
            <v>430884.14</v>
          </cell>
          <cell r="N4920" t="str">
            <v>FORM SUBMIT</v>
          </cell>
          <cell r="O4920">
            <v>43031</v>
          </cell>
          <cell r="P4920"/>
          <cell r="Q4920">
            <v>430900.01</v>
          </cell>
        </row>
        <row r="4921">
          <cell r="C4921" t="str">
            <v>Westford</v>
          </cell>
          <cell r="D4921">
            <v>2017</v>
          </cell>
          <cell r="E4921">
            <v>3</v>
          </cell>
          <cell r="F4921">
            <v>3</v>
          </cell>
          <cell r="G4921" t="str">
            <v>Yes</v>
          </cell>
          <cell r="H4921">
            <v>1727372.53</v>
          </cell>
          <cell r="I4921">
            <v>21622.19</v>
          </cell>
          <cell r="J4921">
            <v>0</v>
          </cell>
          <cell r="K4921">
            <v>1705750.34</v>
          </cell>
          <cell r="M4921">
            <v>1705750.34</v>
          </cell>
          <cell r="N4921" t="str">
            <v>FORM SUBMIT</v>
          </cell>
          <cell r="O4921">
            <v>42976</v>
          </cell>
          <cell r="P4921"/>
          <cell r="Q4921">
            <v>1705750.34</v>
          </cell>
        </row>
        <row r="4922">
          <cell r="C4922" t="str">
            <v>Westhampton</v>
          </cell>
          <cell r="D4922">
            <v>2017</v>
          </cell>
          <cell r="E4922">
            <v>0</v>
          </cell>
          <cell r="F4922">
            <v>0</v>
          </cell>
          <cell r="G4922" t="str">
            <v>N/A</v>
          </cell>
          <cell r="H4922">
            <v>0</v>
          </cell>
          <cell r="I4922">
            <v>0</v>
          </cell>
          <cell r="J4922">
            <v>0</v>
          </cell>
          <cell r="K4922">
            <v>0</v>
          </cell>
          <cell r="M4922">
            <v>0</v>
          </cell>
          <cell r="N4922" t="str">
            <v>N/A</v>
          </cell>
          <cell r="O4922" t="str">
            <v/>
          </cell>
          <cell r="P4922"/>
          <cell r="Q4922">
            <v>0</v>
          </cell>
        </row>
        <row r="4923">
          <cell r="C4923" t="str">
            <v>Westminster</v>
          </cell>
          <cell r="D4923">
            <v>2017</v>
          </cell>
          <cell r="E4923">
            <v>0</v>
          </cell>
          <cell r="F4923">
            <v>0</v>
          </cell>
          <cell r="G4923" t="str">
            <v>N/A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  <cell r="M4923">
            <v>0</v>
          </cell>
          <cell r="N4923" t="str">
            <v>N/A</v>
          </cell>
          <cell r="O4923" t="str">
            <v/>
          </cell>
          <cell r="P4923"/>
          <cell r="Q4923">
            <v>0</v>
          </cell>
        </row>
        <row r="4924">
          <cell r="C4924" t="str">
            <v>Weston</v>
          </cell>
          <cell r="D4924">
            <v>2017</v>
          </cell>
          <cell r="E4924">
            <v>3</v>
          </cell>
          <cell r="F4924">
            <v>3</v>
          </cell>
          <cell r="G4924" t="str">
            <v>Yes</v>
          </cell>
          <cell r="H4924">
            <v>2047012.11</v>
          </cell>
          <cell r="I4924">
            <v>11470.16</v>
          </cell>
          <cell r="J4924">
            <v>42.2</v>
          </cell>
          <cell r="K4924">
            <v>2035499.7500000002</v>
          </cell>
          <cell r="M4924">
            <v>2035499.7500000002</v>
          </cell>
          <cell r="N4924" t="str">
            <v>FORM SUBMIT</v>
          </cell>
          <cell r="O4924">
            <v>42971</v>
          </cell>
          <cell r="P4924"/>
          <cell r="Q4924">
            <v>2035541.9500000002</v>
          </cell>
        </row>
        <row r="4925">
          <cell r="C4925" t="str">
            <v>Westport</v>
          </cell>
          <cell r="D4925">
            <v>2017</v>
          </cell>
          <cell r="E4925">
            <v>2</v>
          </cell>
          <cell r="F4925">
            <v>2</v>
          </cell>
          <cell r="G4925" t="str">
            <v>Yes</v>
          </cell>
          <cell r="H4925">
            <v>497005.78</v>
          </cell>
          <cell r="I4925">
            <v>3114.78</v>
          </cell>
          <cell r="J4925">
            <v>576.35</v>
          </cell>
          <cell r="K4925">
            <v>493314.65</v>
          </cell>
          <cell r="M4925">
            <v>493314.65</v>
          </cell>
          <cell r="N4925" t="str">
            <v>FORM SUBMIT</v>
          </cell>
          <cell r="O4925">
            <v>42972</v>
          </cell>
          <cell r="P4925"/>
          <cell r="Q4925">
            <v>493891</v>
          </cell>
        </row>
        <row r="4926">
          <cell r="C4926" t="str">
            <v>Westwood</v>
          </cell>
          <cell r="D4926">
            <v>2017</v>
          </cell>
          <cell r="E4926">
            <v>0</v>
          </cell>
          <cell r="F4926">
            <v>0</v>
          </cell>
          <cell r="G4926" t="str">
            <v>N/A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M4926">
            <v>0</v>
          </cell>
          <cell r="N4926" t="str">
            <v>N/A</v>
          </cell>
          <cell r="O4926" t="str">
            <v/>
          </cell>
          <cell r="P4926"/>
          <cell r="Q4926">
            <v>0</v>
          </cell>
        </row>
        <row r="4927">
          <cell r="C4927" t="str">
            <v>Weymouth</v>
          </cell>
          <cell r="D4927">
            <v>2017</v>
          </cell>
          <cell r="E4927">
            <v>1</v>
          </cell>
          <cell r="F4927">
            <v>1</v>
          </cell>
          <cell r="G4927" t="str">
            <v>Yes</v>
          </cell>
          <cell r="H4927">
            <v>717581</v>
          </cell>
          <cell r="I4927">
            <v>5489</v>
          </cell>
          <cell r="J4927">
            <v>781</v>
          </cell>
          <cell r="K4927">
            <v>711311</v>
          </cell>
          <cell r="M4927">
            <v>711311</v>
          </cell>
          <cell r="N4927" t="str">
            <v>FORM SUBMIT</v>
          </cell>
          <cell r="O4927">
            <v>42989</v>
          </cell>
          <cell r="P4927"/>
          <cell r="Q4927">
            <v>712092</v>
          </cell>
        </row>
        <row r="4928">
          <cell r="C4928" t="str">
            <v>Whately</v>
          </cell>
          <cell r="D4928">
            <v>2017</v>
          </cell>
          <cell r="E4928">
            <v>0.03</v>
          </cell>
          <cell r="F4928">
            <v>3</v>
          </cell>
          <cell r="G4928" t="str">
            <v>No</v>
          </cell>
          <cell r="H4928">
            <v>81962.820000000007</v>
          </cell>
          <cell r="I4928">
            <v>663.26</v>
          </cell>
          <cell r="J4928">
            <v>0</v>
          </cell>
          <cell r="K4928">
            <v>81299.560000000012</v>
          </cell>
          <cell r="M4928">
            <v>81299.560000000012</v>
          </cell>
          <cell r="N4928" t="str">
            <v>FORM SUBMIT</v>
          </cell>
          <cell r="O4928">
            <v>42990</v>
          </cell>
          <cell r="P4928"/>
          <cell r="Q4928">
            <v>81299.560000000012</v>
          </cell>
        </row>
        <row r="4929">
          <cell r="C4929" t="str">
            <v>Whitman</v>
          </cell>
          <cell r="D4929">
            <v>2017</v>
          </cell>
          <cell r="E4929">
            <v>0</v>
          </cell>
          <cell r="F4929">
            <v>0</v>
          </cell>
          <cell r="G4929" t="str">
            <v>N/A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  <cell r="M4929">
            <v>0</v>
          </cell>
          <cell r="N4929" t="str">
            <v>N/A</v>
          </cell>
          <cell r="O4929" t="str">
            <v/>
          </cell>
          <cell r="P4929"/>
          <cell r="Q4929">
            <v>0</v>
          </cell>
        </row>
        <row r="4930">
          <cell r="C4930" t="str">
            <v>Wilbraham</v>
          </cell>
          <cell r="D4930">
            <v>2017</v>
          </cell>
          <cell r="E4930">
            <v>1.5</v>
          </cell>
          <cell r="F4930">
            <v>1.5</v>
          </cell>
          <cell r="G4930" t="str">
            <v>Yes</v>
          </cell>
          <cell r="H4930">
            <v>351833.52</v>
          </cell>
          <cell r="I4930">
            <v>2847.92</v>
          </cell>
          <cell r="J4930">
            <v>0</v>
          </cell>
          <cell r="K4930">
            <v>348985.60000000003</v>
          </cell>
          <cell r="M4930">
            <v>348985.60000000003</v>
          </cell>
          <cell r="N4930" t="str">
            <v>FORM SUBMIT</v>
          </cell>
          <cell r="O4930">
            <v>42991</v>
          </cell>
          <cell r="P4930"/>
          <cell r="Q4930">
            <v>348985.60000000003</v>
          </cell>
        </row>
        <row r="4931">
          <cell r="C4931" t="str">
            <v>Williamsburg</v>
          </cell>
          <cell r="D4931">
            <v>2017</v>
          </cell>
          <cell r="E4931">
            <v>0</v>
          </cell>
          <cell r="F4931">
            <v>0</v>
          </cell>
          <cell r="G4931" t="str">
            <v>N/A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  <cell r="M4931">
            <v>0</v>
          </cell>
          <cell r="N4931" t="str">
            <v>N/A</v>
          </cell>
          <cell r="O4931" t="str">
            <v/>
          </cell>
          <cell r="P4931"/>
          <cell r="Q4931">
            <v>0</v>
          </cell>
        </row>
        <row r="4932">
          <cell r="C4932" t="str">
            <v>Williamstown</v>
          </cell>
          <cell r="D4932">
            <v>2017</v>
          </cell>
          <cell r="E4932">
            <v>2</v>
          </cell>
          <cell r="F4932">
            <v>2</v>
          </cell>
          <cell r="G4932" t="str">
            <v>Yes</v>
          </cell>
          <cell r="H4932">
            <v>235135.57</v>
          </cell>
          <cell r="I4932">
            <v>212.12</v>
          </cell>
          <cell r="J4932">
            <v>0</v>
          </cell>
          <cell r="K4932">
            <v>234923.45</v>
          </cell>
          <cell r="M4932">
            <v>234923.45</v>
          </cell>
          <cell r="N4932" t="str">
            <v>FORM SUBMIT</v>
          </cell>
          <cell r="O4932">
            <v>42997</v>
          </cell>
          <cell r="P4932"/>
          <cell r="Q4932">
            <v>234923.45</v>
          </cell>
        </row>
        <row r="4933">
          <cell r="C4933" t="str">
            <v>Wilmington</v>
          </cell>
          <cell r="D4933">
            <v>2017</v>
          </cell>
          <cell r="E4933">
            <v>0</v>
          </cell>
          <cell r="F4933">
            <v>0</v>
          </cell>
          <cell r="G4933" t="str">
            <v>N/A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  <cell r="M4933">
            <v>0</v>
          </cell>
          <cell r="N4933" t="str">
            <v>N/A</v>
          </cell>
          <cell r="O4933" t="str">
            <v/>
          </cell>
          <cell r="P4933"/>
          <cell r="Q4933">
            <v>0</v>
          </cell>
        </row>
        <row r="4934">
          <cell r="C4934" t="str">
            <v>Winchendon</v>
          </cell>
          <cell r="D4934">
            <v>2017</v>
          </cell>
          <cell r="E4934">
            <v>0</v>
          </cell>
          <cell r="F4934">
            <v>0</v>
          </cell>
          <cell r="G4934" t="str">
            <v>N/A</v>
          </cell>
          <cell r="H4934">
            <v>0</v>
          </cell>
          <cell r="I4934">
            <v>0</v>
          </cell>
          <cell r="J4934">
            <v>0</v>
          </cell>
          <cell r="K4934">
            <v>0</v>
          </cell>
          <cell r="M4934">
            <v>0</v>
          </cell>
          <cell r="N4934" t="str">
            <v>N/A</v>
          </cell>
          <cell r="O4934" t="str">
            <v/>
          </cell>
          <cell r="P4934"/>
          <cell r="Q4934">
            <v>0</v>
          </cell>
        </row>
        <row r="4935">
          <cell r="C4935" t="str">
            <v>Winchester</v>
          </cell>
          <cell r="D4935">
            <v>2017</v>
          </cell>
          <cell r="E4935">
            <v>0</v>
          </cell>
          <cell r="F4935">
            <v>0</v>
          </cell>
          <cell r="G4935" t="str">
            <v>N/A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M4935">
            <v>0</v>
          </cell>
          <cell r="N4935" t="str">
            <v>N/A</v>
          </cell>
          <cell r="O4935" t="str">
            <v/>
          </cell>
          <cell r="P4935"/>
          <cell r="Q4935">
            <v>0</v>
          </cell>
        </row>
        <row r="4936">
          <cell r="C4936" t="str">
            <v>Windsor</v>
          </cell>
          <cell r="D4936">
            <v>2017</v>
          </cell>
          <cell r="E4936">
            <v>0</v>
          </cell>
          <cell r="F4936">
            <v>0</v>
          </cell>
          <cell r="G4936" t="str">
            <v>N/A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  <cell r="M4936">
            <v>0</v>
          </cell>
          <cell r="N4936" t="str">
            <v>N/A</v>
          </cell>
          <cell r="O4936" t="str">
            <v/>
          </cell>
          <cell r="P4936"/>
          <cell r="Q4936">
            <v>0</v>
          </cell>
        </row>
        <row r="4937">
          <cell r="C4937" t="str">
            <v>Winthrop</v>
          </cell>
          <cell r="D4937">
            <v>2017</v>
          </cell>
          <cell r="E4937">
            <v>0</v>
          </cell>
          <cell r="F4937">
            <v>0</v>
          </cell>
          <cell r="G4937" t="str">
            <v>N/A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  <cell r="M4937">
            <v>0</v>
          </cell>
          <cell r="N4937" t="str">
            <v>N/A</v>
          </cell>
          <cell r="O4937" t="str">
            <v/>
          </cell>
          <cell r="P4937"/>
          <cell r="Q4937">
            <v>0</v>
          </cell>
        </row>
        <row r="4938">
          <cell r="C4938" t="str">
            <v>Woburn</v>
          </cell>
          <cell r="D4938">
            <v>2017</v>
          </cell>
          <cell r="E4938">
            <v>0</v>
          </cell>
          <cell r="F4938">
            <v>0</v>
          </cell>
          <cell r="G4938" t="str">
            <v>N/A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  <cell r="M4938">
            <v>0</v>
          </cell>
          <cell r="N4938" t="str">
            <v>N/A</v>
          </cell>
          <cell r="O4938" t="str">
            <v/>
          </cell>
          <cell r="P4938"/>
          <cell r="Q4938">
            <v>0</v>
          </cell>
        </row>
        <row r="4939">
          <cell r="C4939" t="str">
            <v>Worcester</v>
          </cell>
          <cell r="D4939">
            <v>2017</v>
          </cell>
          <cell r="E4939">
            <v>0</v>
          </cell>
          <cell r="F4939">
            <v>0</v>
          </cell>
          <cell r="G4939" t="str">
            <v>N/A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  <cell r="M4939">
            <v>0</v>
          </cell>
          <cell r="N4939" t="str">
            <v>N/A</v>
          </cell>
          <cell r="O4939" t="str">
            <v/>
          </cell>
          <cell r="P4939"/>
          <cell r="Q4939">
            <v>0</v>
          </cell>
        </row>
        <row r="4940">
          <cell r="C4940" t="str">
            <v>Worthington</v>
          </cell>
          <cell r="D4940">
            <v>2017</v>
          </cell>
          <cell r="E4940">
            <v>0</v>
          </cell>
          <cell r="F4940">
            <v>0</v>
          </cell>
          <cell r="G4940" t="str">
            <v>N/A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  <cell r="M4940">
            <v>0</v>
          </cell>
          <cell r="N4940" t="str">
            <v>N/A</v>
          </cell>
          <cell r="O4940" t="str">
            <v/>
          </cell>
          <cell r="P4940"/>
          <cell r="Q4940">
            <v>0</v>
          </cell>
        </row>
        <row r="4941">
          <cell r="C4941" t="str">
            <v>Wrentham</v>
          </cell>
          <cell r="D4941">
            <v>2017</v>
          </cell>
          <cell r="E4941">
            <v>0</v>
          </cell>
          <cell r="F4941">
            <v>0</v>
          </cell>
          <cell r="G4941" t="str">
            <v>N/A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M4941">
            <v>0</v>
          </cell>
          <cell r="N4941" t="str">
            <v>N/A</v>
          </cell>
          <cell r="O4941" t="str">
            <v/>
          </cell>
          <cell r="P4941"/>
          <cell r="Q4941">
            <v>0</v>
          </cell>
        </row>
        <row r="4942">
          <cell r="C4942" t="str">
            <v>Yarmouth</v>
          </cell>
          <cell r="D4942">
            <v>2017</v>
          </cell>
          <cell r="E4942">
            <v>3</v>
          </cell>
          <cell r="F4942">
            <v>3</v>
          </cell>
          <cell r="G4942" t="str">
            <v>Yes</v>
          </cell>
          <cell r="H4942">
            <v>1648696.23</v>
          </cell>
          <cell r="I4942">
            <v>9296.76</v>
          </cell>
          <cell r="J4942">
            <v>0</v>
          </cell>
          <cell r="K4942">
            <v>1639399.47</v>
          </cell>
          <cell r="L4942"/>
          <cell r="M4942">
            <v>1639399.47</v>
          </cell>
          <cell r="N4942" t="str">
            <v>FORM SUBMIT</v>
          </cell>
          <cell r="O4942">
            <v>42986</v>
          </cell>
          <cell r="P4942"/>
          <cell r="Q4942">
            <v>1639399.47</v>
          </cell>
        </row>
        <row r="4945">
          <cell r="C4945" t="str">
            <v>Abington</v>
          </cell>
          <cell r="D4945">
            <v>2018</v>
          </cell>
          <cell r="E4945">
            <v>1.5</v>
          </cell>
          <cell r="F4945">
            <v>1.5</v>
          </cell>
          <cell r="G4945" t="str">
            <v>Yes</v>
          </cell>
          <cell r="H4945">
            <v>376303.64</v>
          </cell>
          <cell r="I4945">
            <v>1071.57</v>
          </cell>
          <cell r="J4945">
            <v>3234.5</v>
          </cell>
          <cell r="K4945">
            <v>371997.57</v>
          </cell>
          <cell r="M4945">
            <v>371997.57</v>
          </cell>
          <cell r="N4945" t="str">
            <v>FORM SUBMIT</v>
          </cell>
          <cell r="O4945">
            <v>43362</v>
          </cell>
          <cell r="P4945"/>
          <cell r="Q4945">
            <v>375232.07</v>
          </cell>
        </row>
        <row r="4946">
          <cell r="C4946" t="str">
            <v>Acton</v>
          </cell>
          <cell r="D4946">
            <v>2018</v>
          </cell>
          <cell r="E4946">
            <v>1.5</v>
          </cell>
          <cell r="F4946">
            <v>1.5</v>
          </cell>
          <cell r="G4946" t="str">
            <v>Yes</v>
          </cell>
          <cell r="H4946">
            <v>1001384</v>
          </cell>
          <cell r="I4946">
            <v>9003</v>
          </cell>
          <cell r="J4946">
            <v>598</v>
          </cell>
          <cell r="K4946">
            <v>991783</v>
          </cell>
          <cell r="M4946">
            <v>991783</v>
          </cell>
          <cell r="N4946" t="str">
            <v>FORM SUBMIT</v>
          </cell>
          <cell r="O4946">
            <v>43361</v>
          </cell>
          <cell r="P4946"/>
          <cell r="Q4946">
            <v>992381</v>
          </cell>
        </row>
        <row r="4947">
          <cell r="C4947" t="str">
            <v>Acushnet</v>
          </cell>
          <cell r="D4947">
            <v>2018</v>
          </cell>
          <cell r="E4947">
            <v>1.5</v>
          </cell>
          <cell r="F4947">
            <v>1.5</v>
          </cell>
          <cell r="G4947" t="str">
            <v>Yes</v>
          </cell>
          <cell r="H4947">
            <v>153599.29999999999</v>
          </cell>
          <cell r="I4947">
            <v>1261.44</v>
          </cell>
          <cell r="J4947">
            <v>0</v>
          </cell>
          <cell r="K4947">
            <v>152337.85999999999</v>
          </cell>
          <cell r="M4947">
            <v>152337.85999999999</v>
          </cell>
          <cell r="N4947" t="str">
            <v>FORM SUBMIT</v>
          </cell>
          <cell r="O4947">
            <v>43357</v>
          </cell>
          <cell r="P4947"/>
          <cell r="Q4947">
            <v>152337.85999999999</v>
          </cell>
        </row>
        <row r="4948">
          <cell r="C4948" t="str">
            <v>Adams</v>
          </cell>
          <cell r="D4948">
            <v>2018</v>
          </cell>
          <cell r="E4948">
            <v>0</v>
          </cell>
          <cell r="F4948">
            <v>0</v>
          </cell>
          <cell r="G4948" t="str">
            <v>N/A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  <cell r="M4948">
            <v>0</v>
          </cell>
          <cell r="N4948" t="str">
            <v>N/A</v>
          </cell>
          <cell r="O4948" t="str">
            <v/>
          </cell>
          <cell r="P4948"/>
          <cell r="Q4948">
            <v>0</v>
          </cell>
        </row>
        <row r="4949">
          <cell r="C4949" t="str">
            <v>Agawam</v>
          </cell>
          <cell r="D4949">
            <v>2018</v>
          </cell>
          <cell r="E4949">
            <v>1</v>
          </cell>
          <cell r="F4949">
            <v>1</v>
          </cell>
          <cell r="G4949" t="str">
            <v>Yes</v>
          </cell>
          <cell r="H4949">
            <v>510207</v>
          </cell>
          <cell r="I4949">
            <v>3298</v>
          </cell>
          <cell r="J4949">
            <v>342</v>
          </cell>
          <cell r="K4949">
            <v>506567</v>
          </cell>
          <cell r="M4949">
            <v>506567</v>
          </cell>
          <cell r="N4949" t="str">
            <v>FORM SUBMIT</v>
          </cell>
          <cell r="O4949">
            <v>43361</v>
          </cell>
          <cell r="P4949"/>
          <cell r="Q4949">
            <v>506909</v>
          </cell>
        </row>
        <row r="4950">
          <cell r="C4950" t="str">
            <v>Alford</v>
          </cell>
          <cell r="D4950">
            <v>2018</v>
          </cell>
          <cell r="E4950">
            <v>0</v>
          </cell>
          <cell r="F4950">
            <v>0</v>
          </cell>
          <cell r="G4950" t="str">
            <v>N/A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  <cell r="M4950">
            <v>0</v>
          </cell>
          <cell r="N4950" t="str">
            <v>N/A</v>
          </cell>
          <cell r="O4950" t="str">
            <v/>
          </cell>
          <cell r="P4950"/>
          <cell r="Q4950">
            <v>0</v>
          </cell>
        </row>
        <row r="4951">
          <cell r="C4951" t="str">
            <v>Amesbury</v>
          </cell>
          <cell r="D4951">
            <v>2018</v>
          </cell>
          <cell r="E4951">
            <v>0</v>
          </cell>
          <cell r="F4951">
            <v>0</v>
          </cell>
          <cell r="G4951" t="str">
            <v>N/A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M4951">
            <v>0</v>
          </cell>
          <cell r="N4951" t="str">
            <v>N/A</v>
          </cell>
          <cell r="O4951" t="str">
            <v/>
          </cell>
          <cell r="P4951"/>
          <cell r="Q4951">
            <v>0</v>
          </cell>
        </row>
        <row r="4952">
          <cell r="C4952" t="str">
            <v>Amherst</v>
          </cell>
          <cell r="D4952">
            <v>2018</v>
          </cell>
          <cell r="E4952">
            <v>3</v>
          </cell>
          <cell r="F4952">
            <v>3</v>
          </cell>
          <cell r="G4952" t="str">
            <v>Yes</v>
          </cell>
          <cell r="H4952">
            <v>1084325</v>
          </cell>
          <cell r="I4952">
            <v>4595</v>
          </cell>
          <cell r="J4952">
            <v>0</v>
          </cell>
          <cell r="K4952">
            <v>1079730</v>
          </cell>
          <cell r="M4952">
            <v>1079730</v>
          </cell>
          <cell r="N4952" t="str">
            <v>FORM SUBMIT</v>
          </cell>
          <cell r="O4952">
            <v>43319</v>
          </cell>
          <cell r="P4952"/>
          <cell r="Q4952">
            <v>1079730</v>
          </cell>
        </row>
        <row r="4953">
          <cell r="C4953" t="str">
            <v>Andover</v>
          </cell>
          <cell r="D4953">
            <v>2018</v>
          </cell>
          <cell r="E4953">
            <v>0</v>
          </cell>
          <cell r="F4953">
            <v>0</v>
          </cell>
          <cell r="G4953" t="str">
            <v>N/A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  <cell r="M4953">
            <v>0</v>
          </cell>
          <cell r="N4953" t="str">
            <v>N/A</v>
          </cell>
          <cell r="O4953" t="str">
            <v/>
          </cell>
          <cell r="P4953"/>
          <cell r="Q4953">
            <v>0</v>
          </cell>
        </row>
        <row r="4954">
          <cell r="C4954" t="str">
            <v>Arlington</v>
          </cell>
          <cell r="D4954">
            <v>2018</v>
          </cell>
          <cell r="E4954">
            <v>1.5</v>
          </cell>
          <cell r="F4954">
            <v>1.5</v>
          </cell>
          <cell r="G4954" t="str">
            <v>Yes</v>
          </cell>
          <cell r="H4954">
            <v>1466826.21</v>
          </cell>
          <cell r="I4954">
            <v>17670.98</v>
          </cell>
          <cell r="J4954">
            <v>182.88</v>
          </cell>
          <cell r="K4954">
            <v>1448972.35</v>
          </cell>
          <cell r="M4954">
            <v>1448972.35</v>
          </cell>
          <cell r="N4954" t="str">
            <v>FORM SUBMIT</v>
          </cell>
          <cell r="O4954">
            <v>43361</v>
          </cell>
          <cell r="P4954"/>
          <cell r="Q4954">
            <v>1449155.23</v>
          </cell>
        </row>
        <row r="4955">
          <cell r="C4955" t="str">
            <v>Ashburnham</v>
          </cell>
          <cell r="D4955">
            <v>2018</v>
          </cell>
          <cell r="E4955">
            <v>0</v>
          </cell>
          <cell r="F4955">
            <v>0</v>
          </cell>
          <cell r="G4955" t="str">
            <v>N/A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M4955">
            <v>0</v>
          </cell>
          <cell r="N4955" t="str">
            <v>N/A</v>
          </cell>
          <cell r="O4955" t="str">
            <v/>
          </cell>
          <cell r="P4955"/>
          <cell r="Q4955">
            <v>0</v>
          </cell>
        </row>
        <row r="4956">
          <cell r="C4956" t="str">
            <v>Ashby</v>
          </cell>
          <cell r="D4956">
            <v>2018</v>
          </cell>
          <cell r="E4956">
            <v>0</v>
          </cell>
          <cell r="F4956">
            <v>0</v>
          </cell>
          <cell r="G4956" t="str">
            <v>N/A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M4956">
            <v>0</v>
          </cell>
          <cell r="N4956" t="str">
            <v>N/A</v>
          </cell>
          <cell r="O4956" t="str">
            <v/>
          </cell>
          <cell r="P4956"/>
          <cell r="Q4956">
            <v>0</v>
          </cell>
        </row>
        <row r="4957">
          <cell r="C4957" t="str">
            <v>Ashfield</v>
          </cell>
          <cell r="D4957">
            <v>2018</v>
          </cell>
          <cell r="E4957">
            <v>0</v>
          </cell>
          <cell r="F4957">
            <v>0</v>
          </cell>
          <cell r="G4957" t="str">
            <v>N/A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M4957">
            <v>0</v>
          </cell>
          <cell r="N4957" t="str">
            <v>N/A</v>
          </cell>
          <cell r="O4957" t="str">
            <v/>
          </cell>
          <cell r="P4957"/>
          <cell r="Q4957">
            <v>0</v>
          </cell>
        </row>
        <row r="4958">
          <cell r="C4958" t="str">
            <v>Ashland</v>
          </cell>
          <cell r="D4958">
            <v>2018</v>
          </cell>
          <cell r="E4958">
            <v>3</v>
          </cell>
          <cell r="F4958">
            <v>3</v>
          </cell>
          <cell r="G4958" t="str">
            <v>Yes</v>
          </cell>
          <cell r="H4958">
            <v>995710.8</v>
          </cell>
          <cell r="I4958">
            <v>20070.439999999999</v>
          </cell>
          <cell r="J4958">
            <v>0</v>
          </cell>
          <cell r="K4958">
            <v>975640.3600000001</v>
          </cell>
          <cell r="M4958">
            <v>975640.3600000001</v>
          </cell>
          <cell r="N4958" t="str">
            <v>FORM SUBMIT</v>
          </cell>
          <cell r="O4958">
            <v>43319</v>
          </cell>
          <cell r="P4958"/>
          <cell r="Q4958">
            <v>975640.3600000001</v>
          </cell>
        </row>
        <row r="4959">
          <cell r="C4959" t="str">
            <v>Athol</v>
          </cell>
          <cell r="D4959">
            <v>2018</v>
          </cell>
          <cell r="E4959">
            <v>0</v>
          </cell>
          <cell r="F4959">
            <v>0</v>
          </cell>
          <cell r="G4959" t="str">
            <v>N/A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  <cell r="M4959">
            <v>0</v>
          </cell>
          <cell r="N4959" t="str">
            <v>N/A</v>
          </cell>
          <cell r="O4959" t="str">
            <v/>
          </cell>
          <cell r="P4959"/>
          <cell r="Q4959">
            <v>0</v>
          </cell>
        </row>
        <row r="4960">
          <cell r="C4960" t="str">
            <v>Attleboro</v>
          </cell>
          <cell r="D4960">
            <v>2018</v>
          </cell>
          <cell r="E4960">
            <v>0</v>
          </cell>
          <cell r="F4960">
            <v>0</v>
          </cell>
          <cell r="G4960" t="str">
            <v>N/A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M4960">
            <v>0</v>
          </cell>
          <cell r="N4960" t="str">
            <v>N/A</v>
          </cell>
          <cell r="O4960" t="str">
            <v/>
          </cell>
          <cell r="P4960"/>
          <cell r="Q4960">
            <v>0</v>
          </cell>
        </row>
        <row r="4961">
          <cell r="C4961" t="str">
            <v>Auburn</v>
          </cell>
          <cell r="D4961">
            <v>2018</v>
          </cell>
          <cell r="E4961">
            <v>0</v>
          </cell>
          <cell r="F4961">
            <v>0</v>
          </cell>
          <cell r="G4961" t="str">
            <v>N/A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M4961">
            <v>0</v>
          </cell>
          <cell r="N4961" t="str">
            <v>N/A</v>
          </cell>
          <cell r="O4961" t="str">
            <v/>
          </cell>
          <cell r="P4961"/>
          <cell r="Q4961">
            <v>0</v>
          </cell>
        </row>
        <row r="4962">
          <cell r="C4962" t="str">
            <v>Avon</v>
          </cell>
          <cell r="D4962">
            <v>2018</v>
          </cell>
          <cell r="E4962">
            <v>0</v>
          </cell>
          <cell r="F4962">
            <v>0</v>
          </cell>
          <cell r="G4962" t="str">
            <v>N/A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M4962">
            <v>0</v>
          </cell>
          <cell r="N4962" t="str">
            <v>N/A</v>
          </cell>
          <cell r="O4962" t="str">
            <v/>
          </cell>
          <cell r="P4962"/>
          <cell r="Q4962">
            <v>0</v>
          </cell>
        </row>
        <row r="4963">
          <cell r="C4963" t="str">
            <v>Ayer</v>
          </cell>
          <cell r="D4963">
            <v>2018</v>
          </cell>
          <cell r="E4963">
            <v>1</v>
          </cell>
          <cell r="F4963">
            <v>1</v>
          </cell>
          <cell r="G4963" t="str">
            <v>Yes</v>
          </cell>
          <cell r="H4963">
            <v>190813.57</v>
          </cell>
          <cell r="I4963">
            <v>4719.4399999999996</v>
          </cell>
          <cell r="J4963">
            <v>91.61</v>
          </cell>
          <cell r="K4963">
            <v>186002.52000000002</v>
          </cell>
          <cell r="M4963">
            <v>186002.52000000002</v>
          </cell>
          <cell r="N4963" t="str">
            <v>FORM SUBMIT</v>
          </cell>
          <cell r="O4963">
            <v>43347</v>
          </cell>
          <cell r="P4963"/>
          <cell r="Q4963">
            <v>186094.13</v>
          </cell>
        </row>
        <row r="4964">
          <cell r="C4964" t="str">
            <v>Barnstable</v>
          </cell>
          <cell r="D4964">
            <v>2018</v>
          </cell>
          <cell r="E4964">
            <v>3</v>
          </cell>
          <cell r="F4964">
            <v>3</v>
          </cell>
          <cell r="G4964" t="str">
            <v>Yes</v>
          </cell>
          <cell r="H4964">
            <v>3488266</v>
          </cell>
          <cell r="I4964">
            <v>17757</v>
          </cell>
          <cell r="J4964">
            <v>0</v>
          </cell>
          <cell r="K4964">
            <v>3470509</v>
          </cell>
          <cell r="M4964">
            <v>3470509</v>
          </cell>
          <cell r="N4964" t="str">
            <v>FORM SUBMIT</v>
          </cell>
          <cell r="O4964">
            <v>43355</v>
          </cell>
          <cell r="P4964"/>
          <cell r="Q4964">
            <v>3470509</v>
          </cell>
        </row>
        <row r="4965">
          <cell r="C4965" t="str">
            <v>Barre</v>
          </cell>
          <cell r="D4965">
            <v>2018</v>
          </cell>
          <cell r="E4965">
            <v>0</v>
          </cell>
          <cell r="F4965">
            <v>0</v>
          </cell>
          <cell r="G4965" t="str">
            <v>N/A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M4965">
            <v>0</v>
          </cell>
          <cell r="N4965" t="str">
            <v>N/A</v>
          </cell>
          <cell r="O4965" t="str">
            <v/>
          </cell>
          <cell r="P4965"/>
          <cell r="Q4965">
            <v>0</v>
          </cell>
        </row>
        <row r="4966">
          <cell r="C4966" t="str">
            <v>Becket</v>
          </cell>
          <cell r="D4966">
            <v>2018</v>
          </cell>
          <cell r="E4966">
            <v>1.5</v>
          </cell>
          <cell r="F4966">
            <v>1.5</v>
          </cell>
          <cell r="G4966" t="str">
            <v>Yes</v>
          </cell>
          <cell r="H4966">
            <v>43231.6</v>
          </cell>
          <cell r="I4966">
            <v>0</v>
          </cell>
          <cell r="J4966">
            <v>0</v>
          </cell>
          <cell r="K4966">
            <v>43231.6</v>
          </cell>
          <cell r="M4966">
            <v>43231.6</v>
          </cell>
          <cell r="N4966" t="str">
            <v>FORM SUBMIT</v>
          </cell>
          <cell r="O4966">
            <v>43363</v>
          </cell>
          <cell r="P4966"/>
          <cell r="Q4966">
            <v>43231.6</v>
          </cell>
        </row>
        <row r="4967">
          <cell r="C4967" t="str">
            <v>Bedford</v>
          </cell>
          <cell r="D4967">
            <v>2018</v>
          </cell>
          <cell r="E4967">
            <v>3</v>
          </cell>
          <cell r="F4967">
            <v>3</v>
          </cell>
          <cell r="G4967" t="str">
            <v>Yes</v>
          </cell>
          <cell r="H4967">
            <v>1632813</v>
          </cell>
          <cell r="I4967">
            <v>8370</v>
          </cell>
          <cell r="J4967">
            <v>44</v>
          </cell>
          <cell r="K4967">
            <v>1624399</v>
          </cell>
          <cell r="M4967">
            <v>1624399</v>
          </cell>
          <cell r="N4967" t="str">
            <v>FORM SUBMIT</v>
          </cell>
          <cell r="O4967">
            <v>43339</v>
          </cell>
          <cell r="P4967"/>
          <cell r="Q4967">
            <v>1624443</v>
          </cell>
        </row>
        <row r="4968">
          <cell r="C4968" t="str">
            <v>Belchertown</v>
          </cell>
          <cell r="D4968">
            <v>2018</v>
          </cell>
          <cell r="E4968">
            <v>1.5</v>
          </cell>
          <cell r="F4968">
            <v>1.5</v>
          </cell>
          <cell r="G4968" t="str">
            <v>Yes</v>
          </cell>
          <cell r="H4968">
            <v>244141.91</v>
          </cell>
          <cell r="I4968">
            <v>1971.96</v>
          </cell>
          <cell r="J4968">
            <v>0</v>
          </cell>
          <cell r="K4968">
            <v>242169.95</v>
          </cell>
          <cell r="M4968">
            <v>242169.95</v>
          </cell>
          <cell r="N4968" t="str">
            <v>FORM SUBMIT</v>
          </cell>
          <cell r="O4968">
            <v>43355</v>
          </cell>
          <cell r="P4968"/>
          <cell r="Q4968">
            <v>242169.95</v>
          </cell>
        </row>
        <row r="4969">
          <cell r="C4969" t="str">
            <v>Bellingham</v>
          </cell>
          <cell r="D4969">
            <v>2018</v>
          </cell>
          <cell r="E4969">
            <v>0</v>
          </cell>
          <cell r="F4969">
            <v>0</v>
          </cell>
          <cell r="G4969" t="str">
            <v>N/A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M4969">
            <v>0</v>
          </cell>
          <cell r="N4969" t="str">
            <v>N/A</v>
          </cell>
          <cell r="O4969" t="str">
            <v/>
          </cell>
          <cell r="P4969"/>
          <cell r="Q4969">
            <v>0</v>
          </cell>
        </row>
        <row r="4970">
          <cell r="C4970" t="str">
            <v>Belmont</v>
          </cell>
          <cell r="D4970">
            <v>2018</v>
          </cell>
          <cell r="E4970">
            <v>1.5</v>
          </cell>
          <cell r="F4970">
            <v>1.5</v>
          </cell>
          <cell r="G4970" t="str">
            <v>Yes</v>
          </cell>
          <cell r="H4970">
            <v>1160346.6200000001</v>
          </cell>
          <cell r="I4970">
            <v>13984.73</v>
          </cell>
          <cell r="J4970">
            <v>237.94</v>
          </cell>
          <cell r="K4970">
            <v>1146123.9500000002</v>
          </cell>
          <cell r="M4970">
            <v>1146123.9500000002</v>
          </cell>
          <cell r="N4970" t="str">
            <v>FORM SUBMIT</v>
          </cell>
          <cell r="O4970">
            <v>43360</v>
          </cell>
          <cell r="P4970"/>
          <cell r="Q4970">
            <v>1146361.8900000001</v>
          </cell>
        </row>
        <row r="4971">
          <cell r="C4971" t="str">
            <v>Berkley</v>
          </cell>
          <cell r="D4971">
            <v>2018</v>
          </cell>
          <cell r="E4971">
            <v>0</v>
          </cell>
          <cell r="F4971">
            <v>0</v>
          </cell>
          <cell r="G4971" t="str">
            <v>N/A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M4971">
            <v>0</v>
          </cell>
          <cell r="N4971" t="str">
            <v>N/A</v>
          </cell>
          <cell r="O4971" t="str">
            <v/>
          </cell>
          <cell r="P4971"/>
          <cell r="Q4971">
            <v>0</v>
          </cell>
        </row>
        <row r="4972">
          <cell r="C4972" t="str">
            <v>Berlin</v>
          </cell>
          <cell r="D4972">
            <v>2018</v>
          </cell>
          <cell r="E4972">
            <v>0</v>
          </cell>
          <cell r="F4972">
            <v>0</v>
          </cell>
          <cell r="G4972" t="str">
            <v>N/A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M4972">
            <v>0</v>
          </cell>
          <cell r="N4972" t="str">
            <v>N/A</v>
          </cell>
          <cell r="O4972" t="str">
            <v/>
          </cell>
          <cell r="P4972"/>
          <cell r="Q4972">
            <v>0</v>
          </cell>
        </row>
        <row r="4973">
          <cell r="C4973" t="str">
            <v>Bernardston</v>
          </cell>
          <cell r="D4973">
            <v>2018</v>
          </cell>
          <cell r="E4973">
            <v>0</v>
          </cell>
          <cell r="F4973">
            <v>0</v>
          </cell>
          <cell r="G4973" t="str">
            <v>N/A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M4973">
            <v>0</v>
          </cell>
          <cell r="N4973" t="str">
            <v>N/A</v>
          </cell>
          <cell r="O4973" t="str">
            <v/>
          </cell>
          <cell r="P4973"/>
          <cell r="Q4973">
            <v>0</v>
          </cell>
        </row>
        <row r="4974">
          <cell r="C4974" t="str">
            <v>Beverly</v>
          </cell>
          <cell r="D4974">
            <v>2018</v>
          </cell>
          <cell r="E4974">
            <v>1</v>
          </cell>
          <cell r="F4974">
            <v>1</v>
          </cell>
          <cell r="G4974" t="str">
            <v>Yes</v>
          </cell>
          <cell r="H4974">
            <v>795214.18</v>
          </cell>
          <cell r="I4974">
            <v>10254.51</v>
          </cell>
          <cell r="J4974">
            <v>445.55</v>
          </cell>
          <cell r="K4974">
            <v>784514.12</v>
          </cell>
          <cell r="M4974">
            <v>784514.12</v>
          </cell>
          <cell r="N4974" t="str">
            <v>FORM SUBMIT</v>
          </cell>
          <cell r="O4974">
            <v>43343</v>
          </cell>
          <cell r="P4974"/>
          <cell r="Q4974">
            <v>784959.67</v>
          </cell>
        </row>
        <row r="4975">
          <cell r="C4975" t="str">
            <v>Billerica</v>
          </cell>
          <cell r="D4975">
            <v>2018</v>
          </cell>
          <cell r="E4975">
            <v>1</v>
          </cell>
          <cell r="F4975">
            <v>1</v>
          </cell>
          <cell r="G4975" t="str">
            <v>Yes</v>
          </cell>
          <cell r="H4975">
            <v>920705.6</v>
          </cell>
          <cell r="I4975">
            <v>2979.12</v>
          </cell>
          <cell r="J4975">
            <v>0</v>
          </cell>
          <cell r="K4975">
            <v>917726.48</v>
          </cell>
          <cell r="M4975">
            <v>917726.48</v>
          </cell>
          <cell r="N4975" t="str">
            <v>FORM SUBMIT</v>
          </cell>
          <cell r="O4975">
            <v>43335</v>
          </cell>
          <cell r="P4975"/>
          <cell r="Q4975">
            <v>917726.48</v>
          </cell>
        </row>
        <row r="4976">
          <cell r="C4976" t="str">
            <v>Blackstone</v>
          </cell>
          <cell r="D4976">
            <v>2018</v>
          </cell>
          <cell r="E4976">
            <v>0</v>
          </cell>
          <cell r="F4976">
            <v>0</v>
          </cell>
          <cell r="G4976" t="str">
            <v>N/A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M4976">
            <v>0</v>
          </cell>
          <cell r="N4976" t="str">
            <v>N/A</v>
          </cell>
          <cell r="O4976" t="str">
            <v/>
          </cell>
          <cell r="P4976"/>
          <cell r="Q4976">
            <v>0</v>
          </cell>
        </row>
        <row r="4977">
          <cell r="C4977" t="str">
            <v>Blandford</v>
          </cell>
          <cell r="D4977">
            <v>2018</v>
          </cell>
          <cell r="E4977">
            <v>0</v>
          </cell>
          <cell r="F4977">
            <v>0</v>
          </cell>
          <cell r="G4977" t="str">
            <v>N/A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M4977">
            <v>0</v>
          </cell>
          <cell r="N4977" t="str">
            <v>N/A</v>
          </cell>
          <cell r="O4977" t="str">
            <v/>
          </cell>
          <cell r="P4977"/>
          <cell r="Q4977">
            <v>0</v>
          </cell>
        </row>
        <row r="4978">
          <cell r="C4978" t="str">
            <v>Bolton</v>
          </cell>
          <cell r="D4978">
            <v>2018</v>
          </cell>
          <cell r="E4978">
            <v>0</v>
          </cell>
          <cell r="F4978">
            <v>0</v>
          </cell>
          <cell r="G4978" t="str">
            <v>N/A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M4978">
            <v>0</v>
          </cell>
          <cell r="N4978" t="str">
            <v>N/A</v>
          </cell>
          <cell r="O4978" t="str">
            <v/>
          </cell>
          <cell r="P4978"/>
          <cell r="Q4978">
            <v>0</v>
          </cell>
        </row>
        <row r="4979">
          <cell r="C4979" t="str">
            <v>Boston</v>
          </cell>
          <cell r="D4979">
            <v>2018</v>
          </cell>
          <cell r="E4979">
            <v>1</v>
          </cell>
          <cell r="F4979">
            <v>1</v>
          </cell>
          <cell r="G4979" t="str">
            <v>Yes</v>
          </cell>
          <cell r="H4979">
            <v>19047583.030000001</v>
          </cell>
          <cell r="I4979">
            <v>47401.5</v>
          </cell>
          <cell r="J4979">
            <v>0</v>
          </cell>
          <cell r="K4979">
            <v>19000181.530000001</v>
          </cell>
          <cell r="L4979">
            <v>0</v>
          </cell>
          <cell r="M4979">
            <v>19000181.530000001</v>
          </cell>
          <cell r="N4979" t="str">
            <v>FORM SUBMIT</v>
          </cell>
          <cell r="O4979">
            <v>43357</v>
          </cell>
          <cell r="P4979"/>
          <cell r="Q4979">
            <v>19000181.530000001</v>
          </cell>
        </row>
        <row r="4980">
          <cell r="C4980" t="str">
            <v>Bourne</v>
          </cell>
          <cell r="D4980">
            <v>2018</v>
          </cell>
          <cell r="E4980">
            <v>3</v>
          </cell>
          <cell r="F4980">
            <v>3</v>
          </cell>
          <cell r="G4980" t="str">
            <v>Yes</v>
          </cell>
          <cell r="H4980">
            <v>1368252.87</v>
          </cell>
          <cell r="I4980">
            <v>8036.96</v>
          </cell>
          <cell r="J4980">
            <v>212</v>
          </cell>
          <cell r="K4980">
            <v>1360003.9100000001</v>
          </cell>
          <cell r="M4980">
            <v>1360003.9100000001</v>
          </cell>
          <cell r="N4980" t="str">
            <v>FORM SUBMIT</v>
          </cell>
          <cell r="O4980">
            <v>43354</v>
          </cell>
          <cell r="P4980"/>
          <cell r="Q4980">
            <v>1360215.9100000001</v>
          </cell>
        </row>
        <row r="4981">
          <cell r="C4981" t="str">
            <v>Boxborough</v>
          </cell>
          <cell r="D4981">
            <v>2018</v>
          </cell>
          <cell r="E4981">
            <v>1</v>
          </cell>
          <cell r="F4981">
            <v>1</v>
          </cell>
          <cell r="G4981" t="str">
            <v>Yes</v>
          </cell>
          <cell r="H4981">
            <v>175152</v>
          </cell>
          <cell r="I4981">
            <v>1217</v>
          </cell>
          <cell r="J4981">
            <v>767</v>
          </cell>
          <cell r="K4981">
            <v>173168</v>
          </cell>
          <cell r="M4981">
            <v>173168</v>
          </cell>
          <cell r="N4981" t="str">
            <v>FORM SUBMIT</v>
          </cell>
          <cell r="O4981">
            <v>43360</v>
          </cell>
          <cell r="P4981"/>
          <cell r="Q4981">
            <v>173935</v>
          </cell>
        </row>
        <row r="4982">
          <cell r="C4982" t="str">
            <v>Boxford</v>
          </cell>
          <cell r="D4982">
            <v>2018</v>
          </cell>
          <cell r="E4982">
            <v>3</v>
          </cell>
          <cell r="F4982">
            <v>3</v>
          </cell>
          <cell r="G4982" t="str">
            <v>Yes</v>
          </cell>
          <cell r="H4982">
            <v>703040</v>
          </cell>
          <cell r="I4982">
            <v>6685</v>
          </cell>
          <cell r="J4982">
            <v>0</v>
          </cell>
          <cell r="K4982">
            <v>696355</v>
          </cell>
          <cell r="M4982">
            <v>696355</v>
          </cell>
          <cell r="N4982" t="str">
            <v>FORM SUBMIT</v>
          </cell>
          <cell r="O4982">
            <v>43313</v>
          </cell>
          <cell r="P4982"/>
          <cell r="Q4982">
            <v>696355</v>
          </cell>
        </row>
        <row r="4983">
          <cell r="C4983" t="str">
            <v>Boylston</v>
          </cell>
          <cell r="D4983">
            <v>2018</v>
          </cell>
          <cell r="E4983">
            <v>0</v>
          </cell>
          <cell r="F4983">
            <v>0</v>
          </cell>
          <cell r="G4983" t="str">
            <v>N/A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M4983">
            <v>0</v>
          </cell>
          <cell r="N4983" t="str">
            <v>N/A</v>
          </cell>
          <cell r="O4983" t="str">
            <v/>
          </cell>
          <cell r="P4983"/>
          <cell r="Q4983">
            <v>0</v>
          </cell>
        </row>
        <row r="4984">
          <cell r="C4984" t="str">
            <v>Braintree</v>
          </cell>
          <cell r="D4984">
            <v>2018</v>
          </cell>
          <cell r="E4984">
            <v>1</v>
          </cell>
          <cell r="F4984">
            <v>1</v>
          </cell>
          <cell r="G4984" t="str">
            <v>Yes</v>
          </cell>
          <cell r="H4984">
            <v>738055.98</v>
          </cell>
          <cell r="I4984">
            <v>2720.25</v>
          </cell>
          <cell r="J4984">
            <v>2984.43</v>
          </cell>
          <cell r="K4984">
            <v>732351.29999999993</v>
          </cell>
          <cell r="M4984">
            <v>732351.29999999993</v>
          </cell>
          <cell r="N4984" t="str">
            <v>FORM SUBMIT</v>
          </cell>
          <cell r="O4984">
            <v>43349</v>
          </cell>
          <cell r="P4984"/>
          <cell r="Q4984">
            <v>735335.73</v>
          </cell>
        </row>
        <row r="4985">
          <cell r="C4985" t="str">
            <v>Brewster</v>
          </cell>
          <cell r="D4985">
            <v>2018</v>
          </cell>
          <cell r="E4985">
            <v>3</v>
          </cell>
          <cell r="F4985">
            <v>3</v>
          </cell>
          <cell r="G4985" t="str">
            <v>Yes</v>
          </cell>
          <cell r="H4985">
            <v>934210.02</v>
          </cell>
          <cell r="I4985">
            <v>4296.75</v>
          </cell>
          <cell r="J4985">
            <v>117.05</v>
          </cell>
          <cell r="K4985">
            <v>929796.22</v>
          </cell>
          <cell r="M4985">
            <v>929796.22</v>
          </cell>
          <cell r="N4985" t="str">
            <v>FORM SUBMIT</v>
          </cell>
          <cell r="O4985">
            <v>43355</v>
          </cell>
          <cell r="P4985"/>
          <cell r="Q4985">
            <v>929913.27</v>
          </cell>
        </row>
        <row r="4986">
          <cell r="C4986" t="str">
            <v>Bridgewater</v>
          </cell>
          <cell r="D4986">
            <v>2018</v>
          </cell>
          <cell r="E4986">
            <v>2</v>
          </cell>
          <cell r="F4986">
            <v>2</v>
          </cell>
          <cell r="G4986" t="str">
            <v>Yes</v>
          </cell>
          <cell r="H4986">
            <v>620136.15</v>
          </cell>
          <cell r="I4986">
            <v>3640.56</v>
          </cell>
          <cell r="J4986">
            <v>177.86</v>
          </cell>
          <cell r="K4986">
            <v>616317.73</v>
          </cell>
          <cell r="M4986">
            <v>616317.73</v>
          </cell>
          <cell r="N4986" t="str">
            <v>FORM SUBMIT</v>
          </cell>
          <cell r="O4986">
            <v>43350</v>
          </cell>
          <cell r="P4986"/>
          <cell r="Q4986">
            <v>616495.59</v>
          </cell>
        </row>
        <row r="4987">
          <cell r="C4987" t="str">
            <v>Brimfield</v>
          </cell>
          <cell r="D4987">
            <v>2018</v>
          </cell>
          <cell r="E4987">
            <v>0</v>
          </cell>
          <cell r="F4987">
            <v>0</v>
          </cell>
          <cell r="G4987" t="str">
            <v>N/A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M4987">
            <v>0</v>
          </cell>
          <cell r="N4987" t="str">
            <v>N/A</v>
          </cell>
          <cell r="O4987" t="str">
            <v/>
          </cell>
          <cell r="P4987"/>
          <cell r="Q4987">
            <v>0</v>
          </cell>
        </row>
        <row r="4988">
          <cell r="C4988" t="str">
            <v>Brockton</v>
          </cell>
          <cell r="D4988">
            <v>2018</v>
          </cell>
          <cell r="E4988">
            <v>0</v>
          </cell>
          <cell r="F4988">
            <v>0</v>
          </cell>
          <cell r="G4988" t="str">
            <v>N/A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M4988">
            <v>0</v>
          </cell>
          <cell r="N4988" t="str">
            <v>N/A</v>
          </cell>
          <cell r="O4988" t="str">
            <v/>
          </cell>
          <cell r="P4988"/>
          <cell r="Q4988">
            <v>0</v>
          </cell>
        </row>
        <row r="4989">
          <cell r="C4989" t="str">
            <v>Brookfield</v>
          </cell>
          <cell r="D4989">
            <v>2018</v>
          </cell>
          <cell r="E4989">
            <v>0</v>
          </cell>
          <cell r="F4989">
            <v>0</v>
          </cell>
          <cell r="G4989" t="str">
            <v>N/A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M4989">
            <v>0</v>
          </cell>
          <cell r="N4989" t="str">
            <v>N/A</v>
          </cell>
          <cell r="O4989" t="str">
            <v/>
          </cell>
          <cell r="P4989"/>
          <cell r="Q4989">
            <v>0</v>
          </cell>
        </row>
        <row r="4990">
          <cell r="C4990" t="str">
            <v>Brookline</v>
          </cell>
          <cell r="D4990">
            <v>2018</v>
          </cell>
          <cell r="E4990">
            <v>0</v>
          </cell>
          <cell r="F4990">
            <v>0</v>
          </cell>
          <cell r="G4990" t="str">
            <v>N/A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M4990">
            <v>0</v>
          </cell>
          <cell r="N4990" t="str">
            <v>N/A</v>
          </cell>
          <cell r="O4990" t="str">
            <v/>
          </cell>
          <cell r="P4990"/>
          <cell r="Q4990">
            <v>0</v>
          </cell>
        </row>
        <row r="4991">
          <cell r="C4991" t="str">
            <v>Buckland</v>
          </cell>
          <cell r="D4991">
            <v>2018</v>
          </cell>
          <cell r="E4991">
            <v>0</v>
          </cell>
          <cell r="F4991">
            <v>0</v>
          </cell>
          <cell r="G4991" t="str">
            <v>N/A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M4991">
            <v>0</v>
          </cell>
          <cell r="N4991" t="str">
            <v>N/A</v>
          </cell>
          <cell r="O4991" t="str">
            <v/>
          </cell>
          <cell r="P4991"/>
          <cell r="Q4991">
            <v>0</v>
          </cell>
        </row>
        <row r="4992">
          <cell r="C4992" t="str">
            <v>Burlington</v>
          </cell>
          <cell r="D4992">
            <v>2018</v>
          </cell>
          <cell r="E4992">
            <v>0</v>
          </cell>
          <cell r="F4992">
            <v>0</v>
          </cell>
          <cell r="G4992" t="str">
            <v>N/A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M4992">
            <v>0</v>
          </cell>
          <cell r="N4992" t="str">
            <v>N/A</v>
          </cell>
          <cell r="O4992" t="str">
            <v/>
          </cell>
          <cell r="P4992"/>
          <cell r="Q4992">
            <v>0</v>
          </cell>
        </row>
        <row r="4993">
          <cell r="C4993" t="str">
            <v>Cambridge</v>
          </cell>
          <cell r="D4993">
            <v>2018</v>
          </cell>
          <cell r="E4993">
            <v>3</v>
          </cell>
          <cell r="F4993">
            <v>3</v>
          </cell>
          <cell r="G4993" t="str">
            <v>Yes</v>
          </cell>
          <cell r="H4993">
            <v>11530696</v>
          </cell>
          <cell r="I4993">
            <v>41232</v>
          </cell>
          <cell r="J4993">
            <v>0</v>
          </cell>
          <cell r="K4993">
            <v>11489464</v>
          </cell>
          <cell r="M4993">
            <v>11489464</v>
          </cell>
          <cell r="N4993" t="str">
            <v>FORM SUBMIT</v>
          </cell>
          <cell r="O4993">
            <v>43360</v>
          </cell>
          <cell r="P4993"/>
          <cell r="Q4993">
            <v>11489464</v>
          </cell>
        </row>
        <row r="4994">
          <cell r="C4994" t="str">
            <v>Canton</v>
          </cell>
          <cell r="D4994">
            <v>2018</v>
          </cell>
          <cell r="E4994">
            <v>1</v>
          </cell>
          <cell r="F4994">
            <v>1</v>
          </cell>
          <cell r="G4994" t="str">
            <v>Yes</v>
          </cell>
          <cell r="H4994">
            <v>589248.78</v>
          </cell>
          <cell r="I4994">
            <v>8194.7099999999991</v>
          </cell>
          <cell r="J4994">
            <v>0</v>
          </cell>
          <cell r="K4994">
            <v>581054.07000000007</v>
          </cell>
          <cell r="M4994">
            <v>581054.07000000007</v>
          </cell>
          <cell r="N4994" t="str">
            <v>FORM SUBMIT</v>
          </cell>
          <cell r="O4994">
            <v>43340</v>
          </cell>
          <cell r="P4994"/>
          <cell r="Q4994">
            <v>581054.07000000007</v>
          </cell>
        </row>
        <row r="4995">
          <cell r="C4995" t="str">
            <v>Carlisle</v>
          </cell>
          <cell r="D4995">
            <v>2018</v>
          </cell>
          <cell r="E4995">
            <v>2</v>
          </cell>
          <cell r="F4995">
            <v>2</v>
          </cell>
          <cell r="G4995" t="str">
            <v>Yes</v>
          </cell>
          <cell r="H4995">
            <v>463691.49</v>
          </cell>
          <cell r="I4995">
            <v>4438.92</v>
          </cell>
          <cell r="J4995">
            <v>0</v>
          </cell>
          <cell r="K4995">
            <v>459252.57</v>
          </cell>
          <cell r="M4995">
            <v>459252.57</v>
          </cell>
          <cell r="N4995" t="str">
            <v>FORM SUBMIT</v>
          </cell>
          <cell r="O4995">
            <v>43332</v>
          </cell>
          <cell r="P4995"/>
          <cell r="Q4995">
            <v>459252.57</v>
          </cell>
        </row>
        <row r="4996">
          <cell r="C4996" t="str">
            <v>Carver</v>
          </cell>
          <cell r="D4996">
            <v>2018</v>
          </cell>
          <cell r="E4996">
            <v>3</v>
          </cell>
          <cell r="F4996">
            <v>3</v>
          </cell>
          <cell r="G4996" t="str">
            <v>Yes</v>
          </cell>
          <cell r="H4996">
            <v>473589.93</v>
          </cell>
          <cell r="I4996">
            <v>6835.28</v>
          </cell>
          <cell r="J4996">
            <v>34.81</v>
          </cell>
          <cell r="K4996">
            <v>466719.83999999997</v>
          </cell>
          <cell r="M4996">
            <v>466719.83999999997</v>
          </cell>
          <cell r="N4996" t="str">
            <v>FORM SUBMIT</v>
          </cell>
          <cell r="O4996">
            <v>43360</v>
          </cell>
          <cell r="P4996"/>
          <cell r="Q4996">
            <v>466754.64999999997</v>
          </cell>
        </row>
        <row r="4997">
          <cell r="C4997" t="str">
            <v>Charlemont</v>
          </cell>
          <cell r="D4997">
            <v>2018</v>
          </cell>
          <cell r="E4997">
            <v>0</v>
          </cell>
          <cell r="F4997">
            <v>0</v>
          </cell>
          <cell r="G4997" t="str">
            <v>N/A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  <cell r="M4997">
            <v>0</v>
          </cell>
          <cell r="N4997" t="str">
            <v>N/A</v>
          </cell>
          <cell r="O4997" t="str">
            <v/>
          </cell>
          <cell r="P4997"/>
          <cell r="Q4997">
            <v>0</v>
          </cell>
        </row>
        <row r="4998">
          <cell r="C4998" t="str">
            <v>Charlton</v>
          </cell>
          <cell r="D4998">
            <v>2018</v>
          </cell>
          <cell r="E4998">
            <v>0</v>
          </cell>
          <cell r="F4998">
            <v>0</v>
          </cell>
          <cell r="G4998" t="str">
            <v>N/A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  <cell r="M4998">
            <v>0</v>
          </cell>
          <cell r="N4998" t="str">
            <v>N/A</v>
          </cell>
          <cell r="O4998" t="str">
            <v/>
          </cell>
          <cell r="P4998"/>
          <cell r="Q4998">
            <v>0</v>
          </cell>
        </row>
        <row r="4999">
          <cell r="C4999" t="str">
            <v>Chatham</v>
          </cell>
          <cell r="D4999">
            <v>2018</v>
          </cell>
          <cell r="E4999">
            <v>3</v>
          </cell>
          <cell r="F4999">
            <v>3</v>
          </cell>
          <cell r="G4999" t="str">
            <v>Yes</v>
          </cell>
          <cell r="H4999">
            <v>877752.33</v>
          </cell>
          <cell r="I4999">
            <v>3392.73</v>
          </cell>
          <cell r="J4999">
            <v>69.28</v>
          </cell>
          <cell r="K4999">
            <v>874290.32</v>
          </cell>
          <cell r="M4999">
            <v>874290.32</v>
          </cell>
          <cell r="N4999" t="str">
            <v>FORM SUBMIT</v>
          </cell>
          <cell r="O4999">
            <v>43350</v>
          </cell>
          <cell r="P4999"/>
          <cell r="Q4999">
            <v>874359.6</v>
          </cell>
        </row>
        <row r="5000">
          <cell r="C5000" t="str">
            <v>Chelmsford</v>
          </cell>
          <cell r="D5000">
            <v>2018</v>
          </cell>
          <cell r="E5000">
            <v>1.5</v>
          </cell>
          <cell r="F5000">
            <v>1.5</v>
          </cell>
          <cell r="G5000" t="str">
            <v>Yes</v>
          </cell>
          <cell r="H5000">
            <v>1097018.3500000001</v>
          </cell>
          <cell r="I5000">
            <v>14755.4</v>
          </cell>
          <cell r="J5000">
            <v>2335.85</v>
          </cell>
          <cell r="K5000">
            <v>1079927.1000000001</v>
          </cell>
          <cell r="M5000">
            <v>1079927.1000000001</v>
          </cell>
          <cell r="N5000" t="str">
            <v>FORM SUBMIT</v>
          </cell>
          <cell r="O5000">
            <v>43350</v>
          </cell>
          <cell r="P5000"/>
          <cell r="Q5000">
            <v>1082262.9500000002</v>
          </cell>
        </row>
        <row r="5001">
          <cell r="C5001" t="str">
            <v>Chelsea</v>
          </cell>
          <cell r="D5001">
            <v>2018</v>
          </cell>
          <cell r="E5001">
            <v>1.5</v>
          </cell>
          <cell r="F5001">
            <v>1.5</v>
          </cell>
          <cell r="G5001" t="str">
            <v>Yes</v>
          </cell>
          <cell r="H5001">
            <v>614127.73</v>
          </cell>
          <cell r="I5001">
            <v>3796.12</v>
          </cell>
          <cell r="J5001">
            <v>0</v>
          </cell>
          <cell r="K5001">
            <v>610331.61</v>
          </cell>
          <cell r="M5001">
            <v>610331.61</v>
          </cell>
          <cell r="N5001" t="str">
            <v>FORM SUBMIT</v>
          </cell>
          <cell r="O5001">
            <v>43362</v>
          </cell>
          <cell r="P5001"/>
          <cell r="Q5001">
            <v>610331.61</v>
          </cell>
        </row>
        <row r="5002">
          <cell r="C5002" t="str">
            <v>Cheshire</v>
          </cell>
          <cell r="D5002">
            <v>2018</v>
          </cell>
          <cell r="E5002">
            <v>0</v>
          </cell>
          <cell r="F5002">
            <v>0</v>
          </cell>
          <cell r="G5002" t="str">
            <v>N/A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  <cell r="M5002">
            <v>0</v>
          </cell>
          <cell r="N5002" t="str">
            <v>N/A</v>
          </cell>
          <cell r="O5002" t="str">
            <v/>
          </cell>
          <cell r="P5002"/>
          <cell r="Q5002">
            <v>0</v>
          </cell>
        </row>
        <row r="5003">
          <cell r="C5003" t="str">
            <v>Chester</v>
          </cell>
          <cell r="D5003">
            <v>2018</v>
          </cell>
          <cell r="E5003">
            <v>0</v>
          </cell>
          <cell r="F5003">
            <v>0</v>
          </cell>
          <cell r="G5003" t="str">
            <v>N/A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  <cell r="M5003">
            <v>0</v>
          </cell>
          <cell r="N5003" t="str">
            <v>N/A</v>
          </cell>
          <cell r="O5003" t="str">
            <v/>
          </cell>
          <cell r="P5003"/>
          <cell r="Q5003">
            <v>0</v>
          </cell>
        </row>
        <row r="5004">
          <cell r="C5004" t="str">
            <v>Chesterfield</v>
          </cell>
          <cell r="D5004">
            <v>2018</v>
          </cell>
          <cell r="E5004">
            <v>0</v>
          </cell>
          <cell r="F5004">
            <v>0</v>
          </cell>
          <cell r="G5004" t="str">
            <v>N/A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  <cell r="M5004">
            <v>0</v>
          </cell>
          <cell r="N5004" t="str">
            <v>N/A</v>
          </cell>
          <cell r="O5004" t="str">
            <v/>
          </cell>
          <cell r="P5004"/>
          <cell r="Q5004">
            <v>0</v>
          </cell>
        </row>
        <row r="5005">
          <cell r="C5005" t="str">
            <v>Chicopee</v>
          </cell>
          <cell r="D5005">
            <v>2018</v>
          </cell>
          <cell r="E5005">
            <v>0</v>
          </cell>
          <cell r="F5005">
            <v>0</v>
          </cell>
          <cell r="G5005" t="str">
            <v>N/A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  <cell r="M5005">
            <v>0</v>
          </cell>
          <cell r="N5005" t="str">
            <v>N/A</v>
          </cell>
          <cell r="O5005" t="str">
            <v/>
          </cell>
          <cell r="P5005"/>
          <cell r="Q5005">
            <v>0</v>
          </cell>
        </row>
        <row r="5006">
          <cell r="C5006" t="str">
            <v>Chilmark</v>
          </cell>
          <cell r="D5006">
            <v>2018</v>
          </cell>
          <cell r="E5006">
            <v>3</v>
          </cell>
          <cell r="F5006">
            <v>3</v>
          </cell>
          <cell r="G5006" t="str">
            <v>Yes</v>
          </cell>
          <cell r="H5006">
            <v>247697.72</v>
          </cell>
          <cell r="I5006">
            <v>715.88</v>
          </cell>
          <cell r="J5006">
            <v>29.82</v>
          </cell>
          <cell r="K5006">
            <v>246952.02</v>
          </cell>
          <cell r="M5006">
            <v>246952.02</v>
          </cell>
          <cell r="N5006" t="str">
            <v>FORM SUBMIT</v>
          </cell>
          <cell r="O5006">
            <v>43360</v>
          </cell>
          <cell r="P5006"/>
          <cell r="Q5006">
            <v>246981.84</v>
          </cell>
        </row>
        <row r="5007">
          <cell r="C5007" t="str">
            <v>Clarksburg</v>
          </cell>
          <cell r="D5007">
            <v>2018</v>
          </cell>
          <cell r="E5007">
            <v>0</v>
          </cell>
          <cell r="F5007">
            <v>0</v>
          </cell>
          <cell r="G5007" t="str">
            <v>N/A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  <cell r="M5007">
            <v>0</v>
          </cell>
          <cell r="N5007" t="str">
            <v>N/A</v>
          </cell>
          <cell r="O5007" t="str">
            <v/>
          </cell>
          <cell r="P5007"/>
          <cell r="Q5007">
            <v>0</v>
          </cell>
        </row>
        <row r="5008">
          <cell r="C5008" t="str">
            <v>Clinton</v>
          </cell>
          <cell r="D5008">
            <v>2018</v>
          </cell>
          <cell r="E5008">
            <v>0</v>
          </cell>
          <cell r="F5008">
            <v>0</v>
          </cell>
          <cell r="G5008" t="str">
            <v>N/A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  <cell r="M5008">
            <v>0</v>
          </cell>
          <cell r="N5008" t="str">
            <v>N/A</v>
          </cell>
          <cell r="O5008" t="str">
            <v/>
          </cell>
          <cell r="P5008"/>
          <cell r="Q5008">
            <v>0</v>
          </cell>
        </row>
        <row r="5009">
          <cell r="C5009" t="str">
            <v>Cohasset</v>
          </cell>
          <cell r="D5009">
            <v>2018</v>
          </cell>
          <cell r="E5009">
            <v>1.5</v>
          </cell>
          <cell r="F5009">
            <v>1.5</v>
          </cell>
          <cell r="G5009" t="str">
            <v>Yes</v>
          </cell>
          <cell r="H5009">
            <v>500609.23</v>
          </cell>
          <cell r="I5009">
            <v>2849.41</v>
          </cell>
          <cell r="J5009">
            <v>0</v>
          </cell>
          <cell r="K5009">
            <v>497759.82</v>
          </cell>
          <cell r="M5009">
            <v>497759.82</v>
          </cell>
          <cell r="N5009" t="str">
            <v>FORM SUBMIT</v>
          </cell>
          <cell r="O5009">
            <v>43360</v>
          </cell>
          <cell r="P5009"/>
          <cell r="Q5009">
            <v>497759.82</v>
          </cell>
        </row>
        <row r="5010">
          <cell r="C5010" t="str">
            <v>Colrain</v>
          </cell>
          <cell r="D5010">
            <v>2018</v>
          </cell>
          <cell r="E5010">
            <v>0</v>
          </cell>
          <cell r="F5010">
            <v>0</v>
          </cell>
          <cell r="G5010" t="str">
            <v>N/A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  <cell r="M5010">
            <v>0</v>
          </cell>
          <cell r="N5010" t="str">
            <v>N/A</v>
          </cell>
          <cell r="O5010" t="str">
            <v/>
          </cell>
          <cell r="P5010"/>
          <cell r="Q5010">
            <v>0</v>
          </cell>
        </row>
        <row r="5011">
          <cell r="C5011" t="str">
            <v>Concord</v>
          </cell>
          <cell r="D5011">
            <v>2018</v>
          </cell>
          <cell r="E5011">
            <v>1.5</v>
          </cell>
          <cell r="F5011">
            <v>1.5</v>
          </cell>
          <cell r="G5011" t="str">
            <v>Yes</v>
          </cell>
          <cell r="H5011">
            <v>1182392.96</v>
          </cell>
          <cell r="I5011">
            <v>4877.83</v>
          </cell>
          <cell r="J5011">
            <v>211.15</v>
          </cell>
          <cell r="K5011">
            <v>1177303.98</v>
          </cell>
          <cell r="M5011">
            <v>1177303.98</v>
          </cell>
          <cell r="N5011" t="str">
            <v>FORM SUBMIT</v>
          </cell>
          <cell r="O5011">
            <v>43353</v>
          </cell>
          <cell r="P5011"/>
          <cell r="Q5011">
            <v>1177515.1299999999</v>
          </cell>
        </row>
        <row r="5012">
          <cell r="C5012" t="str">
            <v>Conway</v>
          </cell>
          <cell r="D5012">
            <v>2018</v>
          </cell>
          <cell r="E5012">
            <v>3</v>
          </cell>
          <cell r="F5012">
            <v>3</v>
          </cell>
          <cell r="G5012" t="str">
            <v>Yes</v>
          </cell>
          <cell r="H5012">
            <v>86210.85</v>
          </cell>
          <cell r="I5012">
            <v>1947.44</v>
          </cell>
          <cell r="J5012">
            <v>73.599999999999994</v>
          </cell>
          <cell r="K5012">
            <v>84189.81</v>
          </cell>
          <cell r="M5012">
            <v>84189.81</v>
          </cell>
          <cell r="N5012" t="str">
            <v>FORM SUBMIT</v>
          </cell>
          <cell r="O5012">
            <v>43384</v>
          </cell>
          <cell r="P5012"/>
          <cell r="Q5012">
            <v>84263.41</v>
          </cell>
        </row>
        <row r="5013">
          <cell r="C5013" t="str">
            <v>Cummington</v>
          </cell>
          <cell r="D5013">
            <v>2018</v>
          </cell>
          <cell r="E5013">
            <v>0</v>
          </cell>
          <cell r="F5013">
            <v>0</v>
          </cell>
          <cell r="G5013" t="str">
            <v>N/A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  <cell r="M5013">
            <v>0</v>
          </cell>
          <cell r="N5013" t="str">
            <v>N/A</v>
          </cell>
          <cell r="O5013" t="str">
            <v/>
          </cell>
          <cell r="P5013"/>
          <cell r="Q5013">
            <v>0</v>
          </cell>
        </row>
        <row r="5014">
          <cell r="C5014" t="str">
            <v>Dalton</v>
          </cell>
          <cell r="D5014">
            <v>2018</v>
          </cell>
          <cell r="E5014">
            <v>0</v>
          </cell>
          <cell r="F5014">
            <v>0</v>
          </cell>
          <cell r="G5014" t="str">
            <v>N/A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  <cell r="M5014">
            <v>0</v>
          </cell>
          <cell r="N5014" t="str">
            <v>N/A</v>
          </cell>
          <cell r="O5014" t="str">
            <v/>
          </cell>
          <cell r="P5014"/>
          <cell r="Q5014">
            <v>0</v>
          </cell>
        </row>
        <row r="5015">
          <cell r="C5015" t="str">
            <v>Danvers</v>
          </cell>
          <cell r="D5015">
            <v>2018</v>
          </cell>
          <cell r="E5015">
            <v>0</v>
          </cell>
          <cell r="F5015">
            <v>0</v>
          </cell>
          <cell r="G5015" t="str">
            <v>N/A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  <cell r="M5015">
            <v>0</v>
          </cell>
          <cell r="N5015" t="str">
            <v>N/A</v>
          </cell>
          <cell r="O5015" t="str">
            <v/>
          </cell>
          <cell r="P5015"/>
          <cell r="Q5015">
            <v>0</v>
          </cell>
        </row>
        <row r="5016">
          <cell r="C5016" t="str">
            <v>Dartmouth</v>
          </cell>
          <cell r="D5016">
            <v>2018</v>
          </cell>
          <cell r="E5016">
            <v>1.5</v>
          </cell>
          <cell r="F5016">
            <v>1.5</v>
          </cell>
          <cell r="G5016" t="str">
            <v>Yes</v>
          </cell>
          <cell r="H5016">
            <v>677973</v>
          </cell>
          <cell r="I5016">
            <v>4423</v>
          </cell>
          <cell r="J5016">
            <v>150</v>
          </cell>
          <cell r="K5016">
            <v>673400</v>
          </cell>
          <cell r="M5016">
            <v>673400</v>
          </cell>
          <cell r="N5016" t="str">
            <v>FORM SUBMIT</v>
          </cell>
          <cell r="O5016">
            <v>43342</v>
          </cell>
          <cell r="P5016"/>
          <cell r="Q5016">
            <v>673550</v>
          </cell>
        </row>
        <row r="5017">
          <cell r="C5017" t="str">
            <v>Dedham</v>
          </cell>
          <cell r="D5017">
            <v>2018</v>
          </cell>
          <cell r="E5017">
            <v>0</v>
          </cell>
          <cell r="F5017">
            <v>0</v>
          </cell>
          <cell r="G5017" t="str">
            <v>N/A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  <cell r="M5017">
            <v>0</v>
          </cell>
          <cell r="N5017" t="str">
            <v>N/A</v>
          </cell>
          <cell r="O5017" t="str">
            <v/>
          </cell>
          <cell r="P5017"/>
          <cell r="Q5017">
            <v>0</v>
          </cell>
        </row>
        <row r="5018">
          <cell r="C5018" t="str">
            <v>Deerfield</v>
          </cell>
          <cell r="D5018">
            <v>2018</v>
          </cell>
          <cell r="E5018">
            <v>3</v>
          </cell>
          <cell r="F5018">
            <v>3</v>
          </cell>
          <cell r="G5018" t="str">
            <v>Yes</v>
          </cell>
          <cell r="H5018">
            <v>213681.02</v>
          </cell>
          <cell r="I5018">
            <v>987.51</v>
          </cell>
          <cell r="J5018">
            <v>15.99</v>
          </cell>
          <cell r="K5018">
            <v>212677.52</v>
          </cell>
          <cell r="M5018">
            <v>212677.52</v>
          </cell>
          <cell r="N5018" t="str">
            <v>FORM SUBMIT</v>
          </cell>
          <cell r="O5018">
            <v>43325</v>
          </cell>
          <cell r="P5018"/>
          <cell r="Q5018">
            <v>212693.50999999998</v>
          </cell>
        </row>
        <row r="5019">
          <cell r="C5019" t="str">
            <v>Dennis</v>
          </cell>
          <cell r="D5019">
            <v>2018</v>
          </cell>
          <cell r="E5019">
            <v>3</v>
          </cell>
          <cell r="F5019">
            <v>3</v>
          </cell>
          <cell r="G5019" t="str">
            <v>Yes</v>
          </cell>
          <cell r="H5019">
            <v>1248254</v>
          </cell>
          <cell r="I5019">
            <v>5600</v>
          </cell>
          <cell r="J5019">
            <v>0</v>
          </cell>
          <cell r="K5019">
            <v>1242654</v>
          </cell>
          <cell r="M5019">
            <v>1242654</v>
          </cell>
          <cell r="N5019" t="str">
            <v>FORM SUBMIT</v>
          </cell>
          <cell r="O5019">
            <v>43355</v>
          </cell>
          <cell r="P5019"/>
          <cell r="Q5019">
            <v>1242654</v>
          </cell>
        </row>
        <row r="5020">
          <cell r="C5020" t="str">
            <v>Dighton</v>
          </cell>
          <cell r="D5020">
            <v>2018</v>
          </cell>
          <cell r="E5020">
            <v>1</v>
          </cell>
          <cell r="F5020">
            <v>1</v>
          </cell>
          <cell r="G5020" t="str">
            <v>Yes</v>
          </cell>
          <cell r="H5020">
            <v>97441.21</v>
          </cell>
          <cell r="I5020">
            <v>682.39</v>
          </cell>
          <cell r="J5020">
            <v>0</v>
          </cell>
          <cell r="K5020">
            <v>96758.82</v>
          </cell>
          <cell r="M5020">
            <v>96758.82</v>
          </cell>
          <cell r="N5020" t="str">
            <v>FORM SUBMIT</v>
          </cell>
          <cell r="O5020">
            <v>43332</v>
          </cell>
          <cell r="P5020"/>
          <cell r="Q5020">
            <v>96758.82</v>
          </cell>
        </row>
        <row r="5021">
          <cell r="C5021" t="str">
            <v>Douglas</v>
          </cell>
          <cell r="D5021">
            <v>2018</v>
          </cell>
          <cell r="E5021">
            <v>0</v>
          </cell>
          <cell r="F5021">
            <v>0</v>
          </cell>
          <cell r="G5021" t="str">
            <v>N/A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  <cell r="M5021">
            <v>0</v>
          </cell>
          <cell r="N5021" t="str">
            <v>N/A</v>
          </cell>
          <cell r="O5021" t="str">
            <v/>
          </cell>
          <cell r="P5021"/>
          <cell r="Q5021">
            <v>0</v>
          </cell>
        </row>
        <row r="5022">
          <cell r="C5022" t="str">
            <v>Dover</v>
          </cell>
          <cell r="D5022">
            <v>2018</v>
          </cell>
          <cell r="E5022">
            <v>0</v>
          </cell>
          <cell r="F5022">
            <v>0</v>
          </cell>
          <cell r="G5022" t="str">
            <v>N/A</v>
          </cell>
          <cell r="H5022">
            <v>0</v>
          </cell>
          <cell r="I5022">
            <v>0</v>
          </cell>
          <cell r="J5022">
            <v>0</v>
          </cell>
          <cell r="K5022">
            <v>0</v>
          </cell>
          <cell r="M5022">
            <v>0</v>
          </cell>
          <cell r="N5022" t="str">
            <v>N/A</v>
          </cell>
          <cell r="O5022" t="str">
            <v/>
          </cell>
          <cell r="P5022"/>
          <cell r="Q5022">
            <v>0</v>
          </cell>
        </row>
        <row r="5023">
          <cell r="C5023" t="str">
            <v>Dracut</v>
          </cell>
          <cell r="D5023">
            <v>2018</v>
          </cell>
          <cell r="E5023">
            <v>2</v>
          </cell>
          <cell r="F5023">
            <v>2</v>
          </cell>
          <cell r="G5023" t="str">
            <v>Yes</v>
          </cell>
          <cell r="H5023">
            <v>943437</v>
          </cell>
          <cell r="I5023">
            <v>13334</v>
          </cell>
          <cell r="J5023">
            <v>234</v>
          </cell>
          <cell r="K5023">
            <v>929869</v>
          </cell>
          <cell r="M5023">
            <v>929869</v>
          </cell>
          <cell r="N5023" t="str">
            <v>FORM SUBMIT</v>
          </cell>
          <cell r="O5023">
            <v>43360</v>
          </cell>
          <cell r="P5023"/>
          <cell r="Q5023">
            <v>930103</v>
          </cell>
        </row>
        <row r="5024">
          <cell r="C5024" t="str">
            <v>Dudley</v>
          </cell>
          <cell r="D5024">
            <v>2018</v>
          </cell>
          <cell r="E5024">
            <v>0</v>
          </cell>
          <cell r="F5024">
            <v>0</v>
          </cell>
          <cell r="G5024" t="str">
            <v>Yes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  <cell r="M5024">
            <v>0</v>
          </cell>
          <cell r="N5024" t="str">
            <v>FORM SUBMIT</v>
          </cell>
          <cell r="O5024">
            <v>43311</v>
          </cell>
          <cell r="P5024"/>
          <cell r="Q5024">
            <v>0</v>
          </cell>
        </row>
        <row r="5025">
          <cell r="C5025" t="str">
            <v>Dunstable</v>
          </cell>
          <cell r="D5025">
            <v>2018</v>
          </cell>
          <cell r="E5025">
            <v>3</v>
          </cell>
          <cell r="F5025">
            <v>3</v>
          </cell>
          <cell r="G5025" t="str">
            <v>Yes</v>
          </cell>
          <cell r="H5025">
            <v>264803.39</v>
          </cell>
          <cell r="I5025">
            <v>1415.76</v>
          </cell>
          <cell r="J5025">
            <v>0</v>
          </cell>
          <cell r="K5025">
            <v>263387.63</v>
          </cell>
          <cell r="M5025">
            <v>263387.63</v>
          </cell>
          <cell r="N5025" t="str">
            <v>FORM SUBMIT</v>
          </cell>
          <cell r="O5025">
            <v>43313</v>
          </cell>
          <cell r="P5025"/>
          <cell r="Q5025">
            <v>263387.63</v>
          </cell>
        </row>
        <row r="5026">
          <cell r="C5026" t="str">
            <v>Duxbury</v>
          </cell>
          <cell r="D5026">
            <v>2018</v>
          </cell>
          <cell r="E5026">
            <v>1</v>
          </cell>
          <cell r="F5026">
            <v>1</v>
          </cell>
          <cell r="G5026" t="str">
            <v>Yes</v>
          </cell>
          <cell r="H5026">
            <v>510551.83</v>
          </cell>
          <cell r="I5026">
            <v>1740.17</v>
          </cell>
          <cell r="J5026">
            <v>2.82</v>
          </cell>
          <cell r="K5026">
            <v>508808.84</v>
          </cell>
          <cell r="M5026">
            <v>508808.84</v>
          </cell>
          <cell r="N5026" t="str">
            <v>FORM SUBMIT</v>
          </cell>
          <cell r="O5026">
            <v>43367</v>
          </cell>
          <cell r="P5026"/>
          <cell r="Q5026">
            <v>508811.66000000003</v>
          </cell>
        </row>
        <row r="5027">
          <cell r="C5027" t="str">
            <v>East Bridgewater</v>
          </cell>
          <cell r="D5027">
            <v>2018</v>
          </cell>
          <cell r="E5027">
            <v>0</v>
          </cell>
          <cell r="F5027">
            <v>0</v>
          </cell>
          <cell r="G5027" t="str">
            <v>N/A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  <cell r="M5027">
            <v>0</v>
          </cell>
          <cell r="N5027" t="str">
            <v>N/A</v>
          </cell>
          <cell r="O5027" t="str">
            <v/>
          </cell>
          <cell r="P5027"/>
          <cell r="Q5027">
            <v>0</v>
          </cell>
        </row>
        <row r="5028">
          <cell r="C5028" t="str">
            <v>East Brookfield</v>
          </cell>
          <cell r="D5028">
            <v>2018</v>
          </cell>
          <cell r="E5028">
            <v>0</v>
          </cell>
          <cell r="F5028">
            <v>0</v>
          </cell>
          <cell r="G5028" t="str">
            <v>N/A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  <cell r="M5028">
            <v>0</v>
          </cell>
          <cell r="N5028" t="str">
            <v>N/A</v>
          </cell>
          <cell r="O5028" t="str">
            <v/>
          </cell>
          <cell r="P5028"/>
          <cell r="Q5028">
            <v>0</v>
          </cell>
        </row>
        <row r="5029">
          <cell r="C5029" t="str">
            <v>East Longmeadow</v>
          </cell>
          <cell r="D5029">
            <v>2018</v>
          </cell>
          <cell r="E5029">
            <v>1</v>
          </cell>
          <cell r="F5029">
            <v>1</v>
          </cell>
          <cell r="G5029" t="str">
            <v>Yes</v>
          </cell>
          <cell r="H5029">
            <v>265171.65999999997</v>
          </cell>
          <cell r="I5029">
            <v>1412.37</v>
          </cell>
          <cell r="J5029">
            <v>0</v>
          </cell>
          <cell r="K5029">
            <v>263759.28999999998</v>
          </cell>
          <cell r="M5029">
            <v>263759.28999999998</v>
          </cell>
          <cell r="N5029" t="str">
            <v>FORM SUBMIT</v>
          </cell>
          <cell r="O5029">
            <v>43349</v>
          </cell>
          <cell r="P5029"/>
          <cell r="Q5029">
            <v>263759.28999999998</v>
          </cell>
        </row>
        <row r="5030">
          <cell r="C5030" t="str">
            <v>Eastham</v>
          </cell>
          <cell r="D5030">
            <v>2018</v>
          </cell>
          <cell r="E5030">
            <v>3</v>
          </cell>
          <cell r="F5030">
            <v>3</v>
          </cell>
          <cell r="G5030" t="str">
            <v>Yes</v>
          </cell>
          <cell r="H5030">
            <v>704943.45</v>
          </cell>
          <cell r="I5030">
            <v>3524.72</v>
          </cell>
          <cell r="J5030">
            <v>0</v>
          </cell>
          <cell r="K5030">
            <v>701418.73</v>
          </cell>
          <cell r="M5030">
            <v>701418.73</v>
          </cell>
          <cell r="N5030" t="str">
            <v>FORM SUBMIT</v>
          </cell>
          <cell r="O5030">
            <v>43361</v>
          </cell>
          <cell r="P5030"/>
          <cell r="Q5030">
            <v>701418.73</v>
          </cell>
        </row>
        <row r="5031">
          <cell r="C5031" t="str">
            <v>Easthampton</v>
          </cell>
          <cell r="D5031">
            <v>2018</v>
          </cell>
          <cell r="E5031">
            <v>3</v>
          </cell>
          <cell r="F5031">
            <v>3</v>
          </cell>
          <cell r="G5031" t="str">
            <v>Yes</v>
          </cell>
          <cell r="H5031">
            <v>429624.37</v>
          </cell>
          <cell r="I5031">
            <v>381.81</v>
          </cell>
          <cell r="J5031">
            <v>225.01</v>
          </cell>
          <cell r="K5031">
            <v>429017.55</v>
          </cell>
          <cell r="M5031">
            <v>429017.55</v>
          </cell>
          <cell r="N5031" t="str">
            <v>FORM SUBMIT</v>
          </cell>
          <cell r="O5031">
            <v>43361</v>
          </cell>
          <cell r="P5031"/>
          <cell r="Q5031">
            <v>429242.56</v>
          </cell>
        </row>
        <row r="5032">
          <cell r="C5032" t="str">
            <v>Easton</v>
          </cell>
          <cell r="D5032">
            <v>2018</v>
          </cell>
          <cell r="E5032">
            <v>3</v>
          </cell>
          <cell r="F5032">
            <v>3</v>
          </cell>
          <cell r="G5032" t="str">
            <v>Yes</v>
          </cell>
          <cell r="H5032">
            <v>1240955.05</v>
          </cell>
          <cell r="I5032">
            <v>15144.25</v>
          </cell>
          <cell r="J5032">
            <v>753.14</v>
          </cell>
          <cell r="K5032">
            <v>1225057.6600000001</v>
          </cell>
          <cell r="M5032">
            <v>1225057.6600000001</v>
          </cell>
          <cell r="N5032" t="str">
            <v>FORM SUBMIT</v>
          </cell>
          <cell r="O5032">
            <v>43357</v>
          </cell>
          <cell r="P5032"/>
          <cell r="Q5032">
            <v>1225810.8</v>
          </cell>
        </row>
        <row r="5033">
          <cell r="C5033" t="str">
            <v>Edgartown</v>
          </cell>
          <cell r="D5033">
            <v>2018</v>
          </cell>
          <cell r="E5033">
            <v>3</v>
          </cell>
          <cell r="F5033">
            <v>3</v>
          </cell>
          <cell r="G5033" t="str">
            <v>Yes</v>
          </cell>
          <cell r="H5033">
            <v>880326.39</v>
          </cell>
          <cell r="I5033">
            <v>3222.26</v>
          </cell>
          <cell r="J5033">
            <v>3266.03</v>
          </cell>
          <cell r="K5033">
            <v>873838.1</v>
          </cell>
          <cell r="M5033">
            <v>873838.1</v>
          </cell>
          <cell r="N5033" t="str">
            <v>FORM SUBMIT</v>
          </cell>
          <cell r="O5033">
            <v>43354</v>
          </cell>
          <cell r="P5033"/>
          <cell r="Q5033">
            <v>877104.13</v>
          </cell>
        </row>
        <row r="5034">
          <cell r="C5034" t="str">
            <v>Egremont</v>
          </cell>
          <cell r="D5034">
            <v>2018</v>
          </cell>
          <cell r="E5034">
            <v>0</v>
          </cell>
          <cell r="F5034">
            <v>0</v>
          </cell>
          <cell r="G5034" t="str">
            <v>N/A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  <cell r="M5034">
            <v>0</v>
          </cell>
          <cell r="N5034" t="str">
            <v>N/A</v>
          </cell>
          <cell r="O5034" t="str">
            <v/>
          </cell>
          <cell r="P5034"/>
          <cell r="Q5034">
            <v>0</v>
          </cell>
        </row>
        <row r="5035">
          <cell r="C5035" t="str">
            <v>Erving</v>
          </cell>
          <cell r="D5035">
            <v>2018</v>
          </cell>
          <cell r="E5035">
            <v>0</v>
          </cell>
          <cell r="F5035">
            <v>0</v>
          </cell>
          <cell r="G5035" t="str">
            <v>N/A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  <cell r="M5035">
            <v>0</v>
          </cell>
          <cell r="N5035" t="str">
            <v>N/A</v>
          </cell>
          <cell r="O5035" t="str">
            <v/>
          </cell>
          <cell r="P5035"/>
          <cell r="Q5035">
            <v>0</v>
          </cell>
        </row>
        <row r="5036">
          <cell r="C5036" t="str">
            <v>Essex</v>
          </cell>
          <cell r="D5036">
            <v>2018</v>
          </cell>
          <cell r="E5036">
            <v>1.5</v>
          </cell>
          <cell r="F5036">
            <v>1.5</v>
          </cell>
          <cell r="G5036" t="str">
            <v>Yes</v>
          </cell>
          <cell r="H5036">
            <v>155853.39000000001</v>
          </cell>
          <cell r="I5036">
            <v>655.61</v>
          </cell>
          <cell r="J5036">
            <v>34.369999999999997</v>
          </cell>
          <cell r="K5036">
            <v>155163.41000000003</v>
          </cell>
          <cell r="M5036">
            <v>155163.41000000003</v>
          </cell>
          <cell r="N5036" t="str">
            <v>FORM SUBMIT</v>
          </cell>
          <cell r="O5036">
            <v>43367</v>
          </cell>
          <cell r="P5036"/>
          <cell r="Q5036">
            <v>155197.78000000003</v>
          </cell>
        </row>
        <row r="5037">
          <cell r="C5037" t="str">
            <v>Everett</v>
          </cell>
          <cell r="D5037">
            <v>2018</v>
          </cell>
          <cell r="E5037">
            <v>0</v>
          </cell>
          <cell r="F5037">
            <v>0</v>
          </cell>
          <cell r="G5037" t="str">
            <v>N/A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  <cell r="M5037">
            <v>0</v>
          </cell>
          <cell r="N5037" t="str">
            <v>N/A</v>
          </cell>
          <cell r="O5037" t="str">
            <v/>
          </cell>
          <cell r="P5037"/>
          <cell r="Q5037">
            <v>0</v>
          </cell>
        </row>
        <row r="5038">
          <cell r="C5038" t="str">
            <v>Fairhaven</v>
          </cell>
          <cell r="D5038">
            <v>2018</v>
          </cell>
          <cell r="E5038">
            <v>2</v>
          </cell>
          <cell r="F5038">
            <v>2</v>
          </cell>
          <cell r="G5038" t="str">
            <v>Yes</v>
          </cell>
          <cell r="H5038">
            <v>381175.71</v>
          </cell>
          <cell r="I5038">
            <v>4524.75</v>
          </cell>
          <cell r="J5038">
            <v>2881.3</v>
          </cell>
          <cell r="K5038">
            <v>373769.66000000003</v>
          </cell>
          <cell r="M5038">
            <v>373769.66000000003</v>
          </cell>
          <cell r="N5038" t="str">
            <v>FORM SUBMIT</v>
          </cell>
          <cell r="O5038">
            <v>43356</v>
          </cell>
          <cell r="P5038"/>
          <cell r="Q5038">
            <v>376650.96</v>
          </cell>
        </row>
        <row r="5039">
          <cell r="C5039" t="str">
            <v>Fall River</v>
          </cell>
          <cell r="D5039">
            <v>2018</v>
          </cell>
          <cell r="E5039">
            <v>1.5</v>
          </cell>
          <cell r="F5039">
            <v>1.5</v>
          </cell>
          <cell r="G5039" t="str">
            <v>Yes</v>
          </cell>
          <cell r="H5039">
            <v>959081.74</v>
          </cell>
          <cell r="I5039">
            <v>9997.51</v>
          </cell>
          <cell r="J5039">
            <v>6238.78</v>
          </cell>
          <cell r="K5039">
            <v>942845.45</v>
          </cell>
          <cell r="M5039">
            <v>942845.45</v>
          </cell>
          <cell r="N5039" t="str">
            <v>FORM SUBMIT</v>
          </cell>
          <cell r="O5039">
            <v>43348</v>
          </cell>
          <cell r="P5039"/>
          <cell r="Q5039">
            <v>949084.23</v>
          </cell>
        </row>
        <row r="5040">
          <cell r="C5040" t="str">
            <v>Falmouth</v>
          </cell>
          <cell r="D5040">
            <v>2018</v>
          </cell>
          <cell r="E5040">
            <v>3</v>
          </cell>
          <cell r="F5040">
            <v>3</v>
          </cell>
          <cell r="G5040" t="str">
            <v>Yes</v>
          </cell>
          <cell r="H5040">
            <v>2930289.72</v>
          </cell>
          <cell r="I5040">
            <v>10807.67</v>
          </cell>
          <cell r="J5040">
            <v>9408.11</v>
          </cell>
          <cell r="K5040">
            <v>2910073.9400000004</v>
          </cell>
          <cell r="M5040">
            <v>2910073.9400000004</v>
          </cell>
          <cell r="N5040" t="str">
            <v>FORM SUBMIT</v>
          </cell>
          <cell r="O5040">
            <v>43361</v>
          </cell>
          <cell r="P5040"/>
          <cell r="Q5040">
            <v>2919482.0500000003</v>
          </cell>
        </row>
        <row r="5041">
          <cell r="C5041" t="str">
            <v>Fitchburg</v>
          </cell>
          <cell r="D5041">
            <v>2018</v>
          </cell>
          <cell r="E5041">
            <v>0</v>
          </cell>
          <cell r="F5041">
            <v>0</v>
          </cell>
          <cell r="G5041" t="str">
            <v>N/A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  <cell r="M5041">
            <v>0</v>
          </cell>
          <cell r="N5041" t="str">
            <v>N/A</v>
          </cell>
          <cell r="O5041" t="str">
            <v/>
          </cell>
          <cell r="P5041"/>
          <cell r="Q5041">
            <v>0</v>
          </cell>
        </row>
        <row r="5042">
          <cell r="C5042" t="str">
            <v>Florida</v>
          </cell>
          <cell r="D5042">
            <v>2018</v>
          </cell>
          <cell r="E5042">
            <v>0</v>
          </cell>
          <cell r="F5042">
            <v>0</v>
          </cell>
          <cell r="G5042" t="str">
            <v>N/A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  <cell r="M5042">
            <v>0</v>
          </cell>
          <cell r="N5042" t="str">
            <v>N/A</v>
          </cell>
          <cell r="O5042" t="str">
            <v/>
          </cell>
          <cell r="P5042"/>
          <cell r="Q5042">
            <v>0</v>
          </cell>
        </row>
        <row r="5043">
          <cell r="C5043" t="str">
            <v>Foxborough</v>
          </cell>
          <cell r="D5043">
            <v>2018</v>
          </cell>
          <cell r="E5043">
            <v>0</v>
          </cell>
          <cell r="F5043">
            <v>0</v>
          </cell>
          <cell r="G5043" t="str">
            <v>N/A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  <cell r="M5043">
            <v>0</v>
          </cell>
          <cell r="N5043" t="str">
            <v>N/A</v>
          </cell>
          <cell r="O5043" t="str">
            <v/>
          </cell>
          <cell r="P5043"/>
          <cell r="Q5043">
            <v>0</v>
          </cell>
        </row>
        <row r="5044">
          <cell r="C5044" t="str">
            <v>Framingham</v>
          </cell>
          <cell r="D5044">
            <v>2018</v>
          </cell>
          <cell r="E5044">
            <v>0</v>
          </cell>
          <cell r="F5044">
            <v>0</v>
          </cell>
          <cell r="G5044" t="str">
            <v>N/A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  <cell r="M5044">
            <v>0</v>
          </cell>
          <cell r="N5044" t="str">
            <v>N/A</v>
          </cell>
          <cell r="O5044" t="str">
            <v/>
          </cell>
          <cell r="P5044"/>
          <cell r="Q5044">
            <v>0</v>
          </cell>
        </row>
        <row r="5045">
          <cell r="C5045" t="str">
            <v>Franklin</v>
          </cell>
          <cell r="D5045">
            <v>2018</v>
          </cell>
          <cell r="E5045">
            <v>0</v>
          </cell>
          <cell r="F5045">
            <v>0</v>
          </cell>
          <cell r="G5045" t="str">
            <v>N/A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  <cell r="M5045">
            <v>0</v>
          </cell>
          <cell r="N5045" t="str">
            <v>N/A</v>
          </cell>
          <cell r="O5045" t="str">
            <v/>
          </cell>
          <cell r="P5045"/>
          <cell r="Q5045">
            <v>0</v>
          </cell>
        </row>
        <row r="5046">
          <cell r="C5046" t="str">
            <v>Freetown</v>
          </cell>
          <cell r="D5046">
            <v>2018</v>
          </cell>
          <cell r="E5046">
            <v>0</v>
          </cell>
          <cell r="F5046">
            <v>0</v>
          </cell>
          <cell r="G5046" t="str">
            <v>N/A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  <cell r="M5046">
            <v>0</v>
          </cell>
          <cell r="N5046" t="str">
            <v>N/A</v>
          </cell>
          <cell r="O5046" t="str">
            <v/>
          </cell>
          <cell r="P5046"/>
          <cell r="Q5046">
            <v>0</v>
          </cell>
        </row>
        <row r="5047">
          <cell r="C5047" t="str">
            <v>Gardner</v>
          </cell>
          <cell r="D5047">
            <v>2018</v>
          </cell>
          <cell r="E5047">
            <v>0</v>
          </cell>
          <cell r="F5047">
            <v>0</v>
          </cell>
          <cell r="G5047" t="str">
            <v>N/A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  <cell r="M5047">
            <v>0</v>
          </cell>
          <cell r="N5047" t="str">
            <v>N/A</v>
          </cell>
          <cell r="O5047" t="str">
            <v/>
          </cell>
          <cell r="P5047"/>
          <cell r="Q5047">
            <v>0</v>
          </cell>
        </row>
        <row r="5048">
          <cell r="C5048" t="str">
            <v>Aquinnah</v>
          </cell>
          <cell r="D5048">
            <v>2018</v>
          </cell>
          <cell r="E5048">
            <v>3</v>
          </cell>
          <cell r="F5048">
            <v>3</v>
          </cell>
          <cell r="G5048" t="str">
            <v>Yes</v>
          </cell>
          <cell r="H5048">
            <v>109085.82</v>
          </cell>
          <cell r="I5048">
            <v>613.87</v>
          </cell>
          <cell r="J5048">
            <v>175.8</v>
          </cell>
          <cell r="K5048">
            <v>108296.15000000001</v>
          </cell>
          <cell r="M5048">
            <v>108296.15000000001</v>
          </cell>
          <cell r="N5048" t="str">
            <v>FORM SUBMIT</v>
          </cell>
          <cell r="O5048">
            <v>43361</v>
          </cell>
          <cell r="P5048"/>
          <cell r="Q5048">
            <v>108471.95000000001</v>
          </cell>
        </row>
        <row r="5049">
          <cell r="C5049" t="str">
            <v>Georgetown</v>
          </cell>
          <cell r="D5049">
            <v>2018</v>
          </cell>
          <cell r="E5049">
            <v>3</v>
          </cell>
          <cell r="F5049">
            <v>3</v>
          </cell>
          <cell r="G5049" t="str">
            <v>Yes</v>
          </cell>
          <cell r="H5049">
            <v>464345.75</v>
          </cell>
          <cell r="I5049">
            <v>2174.19</v>
          </cell>
          <cell r="J5049">
            <v>0</v>
          </cell>
          <cell r="K5049">
            <v>462171.56</v>
          </cell>
          <cell r="M5049">
            <v>462171.56</v>
          </cell>
          <cell r="N5049" t="str">
            <v>FORM SUBMIT</v>
          </cell>
          <cell r="O5049">
            <v>43360</v>
          </cell>
          <cell r="P5049"/>
          <cell r="Q5049">
            <v>462171.56</v>
          </cell>
        </row>
        <row r="5050">
          <cell r="C5050" t="str">
            <v>Gill</v>
          </cell>
          <cell r="D5050">
            <v>2018</v>
          </cell>
          <cell r="E5050">
            <v>0</v>
          </cell>
          <cell r="F5050">
            <v>0</v>
          </cell>
          <cell r="G5050" t="str">
            <v>N/A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  <cell r="M5050">
            <v>0</v>
          </cell>
          <cell r="N5050" t="str">
            <v>N/A</v>
          </cell>
          <cell r="O5050" t="str">
            <v/>
          </cell>
          <cell r="P5050"/>
          <cell r="Q5050">
            <v>0</v>
          </cell>
        </row>
        <row r="5051">
          <cell r="C5051" t="str">
            <v>Gloucester</v>
          </cell>
          <cell r="D5051">
            <v>2018</v>
          </cell>
          <cell r="E5051">
            <v>1</v>
          </cell>
          <cell r="F5051">
            <v>1</v>
          </cell>
          <cell r="G5051" t="str">
            <v>Yes</v>
          </cell>
          <cell r="H5051">
            <v>650782.94999999995</v>
          </cell>
          <cell r="I5051">
            <v>4244.41</v>
          </cell>
          <cell r="J5051">
            <v>58.21</v>
          </cell>
          <cell r="K5051">
            <v>646480.32999999996</v>
          </cell>
          <cell r="M5051">
            <v>646480.32999999996</v>
          </cell>
          <cell r="N5051" t="str">
            <v>FORM SUBMIT</v>
          </cell>
          <cell r="O5051">
            <v>43333</v>
          </cell>
          <cell r="P5051"/>
          <cell r="Q5051">
            <v>646538.53999999992</v>
          </cell>
        </row>
        <row r="5052">
          <cell r="C5052" t="str">
            <v>Goshen</v>
          </cell>
          <cell r="D5052">
            <v>2018</v>
          </cell>
          <cell r="E5052">
            <v>3</v>
          </cell>
          <cell r="F5052">
            <v>3</v>
          </cell>
          <cell r="G5052" t="str">
            <v>Yes</v>
          </cell>
          <cell r="H5052">
            <v>66133.91</v>
          </cell>
          <cell r="I5052">
            <v>843.96</v>
          </cell>
          <cell r="J5052">
            <v>0</v>
          </cell>
          <cell r="K5052">
            <v>65289.950000000004</v>
          </cell>
          <cell r="M5052">
            <v>65289.950000000004</v>
          </cell>
          <cell r="N5052" t="str">
            <v>FORM SUBMIT</v>
          </cell>
          <cell r="O5052">
            <v>43357</v>
          </cell>
          <cell r="P5052"/>
          <cell r="Q5052">
            <v>65289.950000000004</v>
          </cell>
        </row>
        <row r="5053">
          <cell r="C5053" t="str">
            <v>Gosnold</v>
          </cell>
          <cell r="D5053">
            <v>2018</v>
          </cell>
          <cell r="E5053">
            <v>1.5</v>
          </cell>
          <cell r="F5053">
            <v>1.5</v>
          </cell>
          <cell r="G5053" t="str">
            <v>Yes</v>
          </cell>
          <cell r="H5053">
            <v>3035.35</v>
          </cell>
          <cell r="I5053">
            <v>90.11</v>
          </cell>
          <cell r="J5053">
            <v>0</v>
          </cell>
          <cell r="K5053">
            <v>2945.24</v>
          </cell>
          <cell r="M5053">
            <v>2945.24</v>
          </cell>
          <cell r="N5053" t="str">
            <v>FORM SUBMIT</v>
          </cell>
          <cell r="O5053">
            <v>43333</v>
          </cell>
          <cell r="P5053"/>
          <cell r="Q5053">
            <v>2945.24</v>
          </cell>
        </row>
        <row r="5054">
          <cell r="C5054" t="str">
            <v>Grafton</v>
          </cell>
          <cell r="D5054">
            <v>2018</v>
          </cell>
          <cell r="E5054">
            <v>1.5</v>
          </cell>
          <cell r="F5054">
            <v>1.5</v>
          </cell>
          <cell r="G5054" t="str">
            <v>Yes</v>
          </cell>
          <cell r="H5054">
            <v>430041.59</v>
          </cell>
          <cell r="I5054">
            <v>2330.9</v>
          </cell>
          <cell r="J5054">
            <v>0</v>
          </cell>
          <cell r="K5054">
            <v>427710.69</v>
          </cell>
          <cell r="M5054">
            <v>427710.69</v>
          </cell>
          <cell r="N5054" t="str">
            <v>FORM SUBMIT</v>
          </cell>
          <cell r="O5054">
            <v>43357</v>
          </cell>
          <cell r="P5054"/>
          <cell r="Q5054">
            <v>427710.69</v>
          </cell>
        </row>
        <row r="5055">
          <cell r="C5055" t="str">
            <v>Granby</v>
          </cell>
          <cell r="D5055">
            <v>2018</v>
          </cell>
          <cell r="E5055">
            <v>0</v>
          </cell>
          <cell r="F5055">
            <v>0</v>
          </cell>
          <cell r="G5055" t="str">
            <v>N/A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  <cell r="M5055">
            <v>0</v>
          </cell>
          <cell r="N5055" t="str">
            <v>N/A</v>
          </cell>
          <cell r="O5055" t="str">
            <v/>
          </cell>
          <cell r="P5055"/>
          <cell r="Q5055">
            <v>0</v>
          </cell>
        </row>
        <row r="5056">
          <cell r="C5056" t="str">
            <v>Granville</v>
          </cell>
          <cell r="D5056">
            <v>2018</v>
          </cell>
          <cell r="E5056">
            <v>1.5</v>
          </cell>
          <cell r="F5056">
            <v>1.5</v>
          </cell>
          <cell r="G5056" t="str">
            <v>Yes</v>
          </cell>
          <cell r="H5056">
            <v>23389.08</v>
          </cell>
          <cell r="I5056">
            <v>238.59</v>
          </cell>
          <cell r="J5056">
            <v>0</v>
          </cell>
          <cell r="K5056">
            <v>23150.49</v>
          </cell>
          <cell r="M5056">
            <v>23150.49</v>
          </cell>
          <cell r="N5056" t="str">
            <v>FORM SUBMIT</v>
          </cell>
          <cell r="O5056">
            <v>43349</v>
          </cell>
          <cell r="P5056"/>
          <cell r="Q5056">
            <v>23150.49</v>
          </cell>
        </row>
        <row r="5057">
          <cell r="C5057" t="str">
            <v>Great Barrington</v>
          </cell>
          <cell r="D5057">
            <v>2018</v>
          </cell>
          <cell r="E5057">
            <v>3</v>
          </cell>
          <cell r="F5057">
            <v>3</v>
          </cell>
          <cell r="G5057" t="str">
            <v>Yes</v>
          </cell>
          <cell r="H5057">
            <v>483815.42</v>
          </cell>
          <cell r="I5057">
            <v>3350.46</v>
          </cell>
          <cell r="J5057">
            <v>618.15</v>
          </cell>
          <cell r="K5057">
            <v>479846.80999999994</v>
          </cell>
          <cell r="M5057">
            <v>479846.80999999994</v>
          </cell>
          <cell r="N5057" t="str">
            <v>FORM SUBMIT</v>
          </cell>
          <cell r="O5057">
            <v>43360</v>
          </cell>
          <cell r="P5057"/>
          <cell r="Q5057">
            <v>480464.95999999996</v>
          </cell>
        </row>
        <row r="5058">
          <cell r="C5058" t="str">
            <v>Greenfield</v>
          </cell>
          <cell r="D5058">
            <v>2018</v>
          </cell>
          <cell r="E5058">
            <v>0</v>
          </cell>
          <cell r="F5058">
            <v>0</v>
          </cell>
          <cell r="G5058" t="str">
            <v>N/A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  <cell r="M5058">
            <v>0</v>
          </cell>
          <cell r="N5058" t="str">
            <v>N/A</v>
          </cell>
          <cell r="O5058" t="str">
            <v/>
          </cell>
          <cell r="P5058"/>
          <cell r="Q5058">
            <v>0</v>
          </cell>
        </row>
        <row r="5059">
          <cell r="C5059" t="str">
            <v>Groton</v>
          </cell>
          <cell r="D5059">
            <v>2018</v>
          </cell>
          <cell r="E5059">
            <v>3</v>
          </cell>
          <cell r="F5059">
            <v>3</v>
          </cell>
          <cell r="G5059" t="str">
            <v>Yes</v>
          </cell>
          <cell r="H5059">
            <v>703706.11</v>
          </cell>
          <cell r="I5059">
            <v>7937.83</v>
          </cell>
          <cell r="J5059">
            <v>41.84</v>
          </cell>
          <cell r="K5059">
            <v>695726.44000000006</v>
          </cell>
          <cell r="M5059">
            <v>695726.44000000006</v>
          </cell>
          <cell r="N5059" t="str">
            <v>FORM SUBMIT</v>
          </cell>
          <cell r="O5059">
            <v>43348</v>
          </cell>
          <cell r="P5059"/>
          <cell r="Q5059">
            <v>695768.28</v>
          </cell>
        </row>
        <row r="5060">
          <cell r="C5060" t="str">
            <v>Groveland</v>
          </cell>
          <cell r="D5060">
            <v>2018</v>
          </cell>
          <cell r="E5060">
            <v>3</v>
          </cell>
          <cell r="F5060">
            <v>3</v>
          </cell>
          <cell r="G5060" t="str">
            <v>Yes</v>
          </cell>
          <cell r="H5060">
            <v>312354.65999999997</v>
          </cell>
          <cell r="I5060">
            <v>1352.81</v>
          </cell>
          <cell r="J5060">
            <v>0</v>
          </cell>
          <cell r="K5060">
            <v>311001.84999999998</v>
          </cell>
          <cell r="M5060">
            <v>311001.84999999998</v>
          </cell>
          <cell r="N5060" t="str">
            <v>FORM SUBMIT</v>
          </cell>
          <cell r="O5060">
            <v>43355</v>
          </cell>
          <cell r="P5060"/>
          <cell r="Q5060">
            <v>311001.84999999998</v>
          </cell>
        </row>
        <row r="5061">
          <cell r="C5061" t="str">
            <v>Hadley</v>
          </cell>
          <cell r="D5061">
            <v>2018</v>
          </cell>
          <cell r="E5061">
            <v>3</v>
          </cell>
          <cell r="F5061">
            <v>3</v>
          </cell>
          <cell r="G5061" t="str">
            <v>Yes</v>
          </cell>
          <cell r="H5061">
            <v>267582.93</v>
          </cell>
          <cell r="I5061">
            <v>1056.83</v>
          </cell>
          <cell r="J5061">
            <v>385.83</v>
          </cell>
          <cell r="K5061">
            <v>266140.26999999996</v>
          </cell>
          <cell r="M5061">
            <v>266140.26999999996</v>
          </cell>
          <cell r="N5061" t="str">
            <v>FORM SUBMIT</v>
          </cell>
          <cell r="O5061">
            <v>43355</v>
          </cell>
          <cell r="P5061"/>
          <cell r="Q5061">
            <v>266526.09999999998</v>
          </cell>
        </row>
        <row r="5062">
          <cell r="C5062" t="str">
            <v>Halifax</v>
          </cell>
          <cell r="D5062">
            <v>2018</v>
          </cell>
          <cell r="E5062">
            <v>0</v>
          </cell>
          <cell r="F5062">
            <v>0</v>
          </cell>
          <cell r="G5062" t="str">
            <v>N/A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  <cell r="M5062">
            <v>0</v>
          </cell>
          <cell r="N5062" t="str">
            <v>N/A</v>
          </cell>
          <cell r="O5062" t="str">
            <v/>
          </cell>
          <cell r="P5062"/>
          <cell r="Q5062">
            <v>0</v>
          </cell>
        </row>
        <row r="5063">
          <cell r="C5063" t="str">
            <v>Hamilton</v>
          </cell>
          <cell r="D5063">
            <v>2018</v>
          </cell>
          <cell r="E5063">
            <v>2</v>
          </cell>
          <cell r="F5063">
            <v>2</v>
          </cell>
          <cell r="G5063" t="str">
            <v>Yes</v>
          </cell>
          <cell r="H5063">
            <v>425989.31</v>
          </cell>
          <cell r="I5063">
            <v>11587.64</v>
          </cell>
          <cell r="J5063">
            <v>0</v>
          </cell>
          <cell r="K5063">
            <v>414401.67</v>
          </cell>
          <cell r="M5063">
            <v>414401.67</v>
          </cell>
          <cell r="N5063" t="str">
            <v>FORM SUBMIT</v>
          </cell>
          <cell r="O5063">
            <v>43348</v>
          </cell>
          <cell r="P5063"/>
          <cell r="Q5063">
            <v>414401.67</v>
          </cell>
        </row>
        <row r="5064">
          <cell r="C5064" t="str">
            <v>Hampden</v>
          </cell>
          <cell r="D5064">
            <v>2018</v>
          </cell>
          <cell r="E5064">
            <v>1</v>
          </cell>
          <cell r="F5064">
            <v>1</v>
          </cell>
          <cell r="G5064" t="str">
            <v>Yes</v>
          </cell>
          <cell r="H5064">
            <v>69362.44</v>
          </cell>
          <cell r="I5064">
            <v>89.88</v>
          </cell>
          <cell r="J5064">
            <v>0</v>
          </cell>
          <cell r="K5064">
            <v>69272.56</v>
          </cell>
          <cell r="M5064">
            <v>69272.56</v>
          </cell>
          <cell r="N5064" t="str">
            <v>FORM SUBMIT</v>
          </cell>
          <cell r="O5064">
            <v>43361</v>
          </cell>
          <cell r="P5064"/>
          <cell r="Q5064">
            <v>69272.56</v>
          </cell>
        </row>
        <row r="5065">
          <cell r="C5065" t="str">
            <v>Hancock</v>
          </cell>
          <cell r="D5065">
            <v>2018</v>
          </cell>
          <cell r="E5065">
            <v>0</v>
          </cell>
          <cell r="F5065">
            <v>0</v>
          </cell>
          <cell r="G5065" t="str">
            <v>N/A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  <cell r="M5065">
            <v>0</v>
          </cell>
          <cell r="N5065" t="str">
            <v>N/A</v>
          </cell>
          <cell r="O5065" t="str">
            <v/>
          </cell>
          <cell r="P5065"/>
          <cell r="Q5065">
            <v>0</v>
          </cell>
        </row>
        <row r="5066">
          <cell r="C5066" t="str">
            <v>Hanover</v>
          </cell>
          <cell r="D5066">
            <v>2018</v>
          </cell>
          <cell r="E5066">
            <v>3</v>
          </cell>
          <cell r="F5066">
            <v>3</v>
          </cell>
          <cell r="G5066" t="str">
            <v>Yes</v>
          </cell>
          <cell r="H5066">
            <v>1041360</v>
          </cell>
          <cell r="I5066">
            <v>27240</v>
          </cell>
          <cell r="J5066">
            <v>1010</v>
          </cell>
          <cell r="K5066">
            <v>1013110</v>
          </cell>
          <cell r="M5066">
            <v>1013110</v>
          </cell>
          <cell r="N5066" t="str">
            <v>FORM SUBMIT</v>
          </cell>
          <cell r="O5066">
            <v>43349</v>
          </cell>
          <cell r="P5066"/>
          <cell r="Q5066">
            <v>1014120</v>
          </cell>
        </row>
        <row r="5067">
          <cell r="C5067" t="str">
            <v>Hanson</v>
          </cell>
          <cell r="D5067">
            <v>2018</v>
          </cell>
          <cell r="E5067">
            <v>1.5</v>
          </cell>
          <cell r="F5067">
            <v>1.5</v>
          </cell>
          <cell r="G5067" t="str">
            <v>Yes</v>
          </cell>
          <cell r="H5067">
            <v>207089.03</v>
          </cell>
          <cell r="I5067">
            <v>2893.07</v>
          </cell>
          <cell r="J5067">
            <v>0</v>
          </cell>
          <cell r="K5067">
            <v>204195.96</v>
          </cell>
          <cell r="M5067">
            <v>204195.96</v>
          </cell>
          <cell r="N5067" t="str">
            <v>FORM SUBMIT</v>
          </cell>
          <cell r="O5067">
            <v>43313</v>
          </cell>
          <cell r="P5067"/>
          <cell r="Q5067">
            <v>204195.96</v>
          </cell>
        </row>
        <row r="5068">
          <cell r="C5068" t="str">
            <v>Hardwick</v>
          </cell>
          <cell r="D5068">
            <v>2018</v>
          </cell>
          <cell r="E5068">
            <v>0</v>
          </cell>
          <cell r="F5068">
            <v>0</v>
          </cell>
          <cell r="G5068" t="str">
            <v>N/A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  <cell r="M5068">
            <v>0</v>
          </cell>
          <cell r="N5068" t="str">
            <v>N/A</v>
          </cell>
          <cell r="O5068" t="str">
            <v/>
          </cell>
          <cell r="P5068"/>
          <cell r="Q5068">
            <v>0</v>
          </cell>
        </row>
        <row r="5069">
          <cell r="C5069" t="str">
            <v>Harvard</v>
          </cell>
          <cell r="D5069">
            <v>2018</v>
          </cell>
          <cell r="E5069">
            <v>1.1000000000000001</v>
          </cell>
          <cell r="F5069">
            <v>1.1000000000000001</v>
          </cell>
          <cell r="G5069" t="str">
            <v>Yes</v>
          </cell>
          <cell r="H5069">
            <v>226828</v>
          </cell>
          <cell r="I5069">
            <v>412</v>
          </cell>
          <cell r="J5069">
            <v>84</v>
          </cell>
          <cell r="K5069">
            <v>226332</v>
          </cell>
          <cell r="M5069">
            <v>226332</v>
          </cell>
          <cell r="N5069" t="str">
            <v>FORM SUBMIT</v>
          </cell>
          <cell r="O5069">
            <v>43362</v>
          </cell>
          <cell r="P5069"/>
          <cell r="Q5069">
            <v>226416</v>
          </cell>
        </row>
        <row r="5070">
          <cell r="C5070" t="str">
            <v>Harwich</v>
          </cell>
          <cell r="D5070">
            <v>2018</v>
          </cell>
          <cell r="E5070">
            <v>3</v>
          </cell>
          <cell r="F5070">
            <v>3</v>
          </cell>
          <cell r="G5070" t="str">
            <v>Yes</v>
          </cell>
          <cell r="H5070">
            <v>1379083.01</v>
          </cell>
          <cell r="I5070">
            <v>5623.93</v>
          </cell>
          <cell r="J5070">
            <v>1.86</v>
          </cell>
          <cell r="K5070">
            <v>1373457.22</v>
          </cell>
          <cell r="M5070">
            <v>1373457.22</v>
          </cell>
          <cell r="N5070" t="str">
            <v>FORM SUBMIT</v>
          </cell>
          <cell r="O5070">
            <v>43348</v>
          </cell>
          <cell r="P5070"/>
          <cell r="Q5070">
            <v>1373459.08</v>
          </cell>
        </row>
        <row r="5071">
          <cell r="C5071" t="str">
            <v>Hatfield</v>
          </cell>
          <cell r="D5071">
            <v>2018</v>
          </cell>
          <cell r="E5071">
            <v>3</v>
          </cell>
          <cell r="F5071">
            <v>3</v>
          </cell>
          <cell r="G5071" t="str">
            <v>Yes</v>
          </cell>
          <cell r="H5071">
            <v>159908.81</v>
          </cell>
          <cell r="I5071">
            <v>1659.97</v>
          </cell>
          <cell r="J5071">
            <v>0</v>
          </cell>
          <cell r="K5071">
            <v>158248.84</v>
          </cell>
          <cell r="M5071">
            <v>158248.84</v>
          </cell>
          <cell r="N5071" t="str">
            <v>FORM SUBMIT</v>
          </cell>
          <cell r="O5071">
            <v>43375</v>
          </cell>
          <cell r="P5071"/>
          <cell r="Q5071">
            <v>158248.84</v>
          </cell>
        </row>
        <row r="5072">
          <cell r="C5072" t="str">
            <v>Haverhill</v>
          </cell>
          <cell r="D5072">
            <v>2018</v>
          </cell>
          <cell r="E5072">
            <v>0</v>
          </cell>
          <cell r="F5072">
            <v>0</v>
          </cell>
          <cell r="G5072" t="str">
            <v>N/A</v>
          </cell>
          <cell r="H5072">
            <v>0</v>
          </cell>
          <cell r="I5072">
            <v>0</v>
          </cell>
          <cell r="J5072">
            <v>0</v>
          </cell>
          <cell r="K5072">
            <v>0</v>
          </cell>
          <cell r="M5072">
            <v>0</v>
          </cell>
          <cell r="N5072" t="str">
            <v>N/A</v>
          </cell>
          <cell r="O5072" t="str">
            <v/>
          </cell>
          <cell r="P5072"/>
          <cell r="Q5072">
            <v>0</v>
          </cell>
        </row>
        <row r="5073">
          <cell r="C5073" t="str">
            <v>Hawley</v>
          </cell>
          <cell r="D5073">
            <v>2018</v>
          </cell>
          <cell r="E5073">
            <v>0</v>
          </cell>
          <cell r="F5073">
            <v>0</v>
          </cell>
          <cell r="G5073" t="str">
            <v>N/A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  <cell r="M5073">
            <v>0</v>
          </cell>
          <cell r="N5073" t="str">
            <v>N/A</v>
          </cell>
          <cell r="O5073" t="str">
            <v/>
          </cell>
          <cell r="P5073"/>
          <cell r="Q5073">
            <v>0</v>
          </cell>
        </row>
        <row r="5074">
          <cell r="C5074" t="str">
            <v>Heath</v>
          </cell>
          <cell r="D5074">
            <v>2018</v>
          </cell>
          <cell r="E5074">
            <v>0</v>
          </cell>
          <cell r="F5074">
            <v>0</v>
          </cell>
          <cell r="G5074" t="str">
            <v>N/A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  <cell r="M5074">
            <v>0</v>
          </cell>
          <cell r="N5074" t="str">
            <v>N/A</v>
          </cell>
          <cell r="O5074" t="str">
            <v/>
          </cell>
          <cell r="P5074"/>
          <cell r="Q5074">
            <v>0</v>
          </cell>
        </row>
        <row r="5075">
          <cell r="C5075" t="str">
            <v>Hingham</v>
          </cell>
          <cell r="D5075">
            <v>2018</v>
          </cell>
          <cell r="E5075">
            <v>1.5</v>
          </cell>
          <cell r="F5075">
            <v>1.5</v>
          </cell>
          <cell r="G5075" t="str">
            <v>Yes</v>
          </cell>
          <cell r="H5075">
            <v>1063496.8400000001</v>
          </cell>
          <cell r="I5075">
            <v>16364.65</v>
          </cell>
          <cell r="J5075">
            <v>318.17</v>
          </cell>
          <cell r="K5075">
            <v>1046814.02</v>
          </cell>
          <cell r="M5075">
            <v>1046814.02</v>
          </cell>
          <cell r="N5075" t="str">
            <v>FORM SUBMIT</v>
          </cell>
          <cell r="O5075">
            <v>43350</v>
          </cell>
          <cell r="P5075"/>
          <cell r="Q5075">
            <v>1047132.1900000001</v>
          </cell>
        </row>
        <row r="5076">
          <cell r="C5076" t="str">
            <v>Hinsdale</v>
          </cell>
          <cell r="D5076">
            <v>2018</v>
          </cell>
          <cell r="E5076">
            <v>0</v>
          </cell>
          <cell r="F5076">
            <v>0</v>
          </cell>
          <cell r="G5076" t="str">
            <v>N/A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  <cell r="M5076">
            <v>0</v>
          </cell>
          <cell r="N5076" t="str">
            <v>N/A</v>
          </cell>
          <cell r="O5076" t="str">
            <v/>
          </cell>
          <cell r="P5076"/>
          <cell r="Q5076">
            <v>0</v>
          </cell>
        </row>
        <row r="5077">
          <cell r="C5077" t="str">
            <v>Holbrook</v>
          </cell>
          <cell r="D5077">
            <v>2018</v>
          </cell>
          <cell r="E5077">
            <v>0</v>
          </cell>
          <cell r="F5077">
            <v>0</v>
          </cell>
          <cell r="G5077" t="str">
            <v>N/A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  <cell r="M5077">
            <v>0</v>
          </cell>
          <cell r="N5077" t="str">
            <v>N/A</v>
          </cell>
          <cell r="O5077" t="str">
            <v/>
          </cell>
          <cell r="P5077"/>
          <cell r="Q5077">
            <v>0</v>
          </cell>
        </row>
        <row r="5078">
          <cell r="C5078" t="str">
            <v>Holden</v>
          </cell>
          <cell r="D5078">
            <v>2018</v>
          </cell>
          <cell r="E5078">
            <v>0</v>
          </cell>
          <cell r="F5078">
            <v>0</v>
          </cell>
          <cell r="G5078" t="str">
            <v>N/A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  <cell r="M5078">
            <v>0</v>
          </cell>
          <cell r="N5078" t="str">
            <v>N/A</v>
          </cell>
          <cell r="O5078" t="str">
            <v/>
          </cell>
          <cell r="P5078"/>
          <cell r="Q5078">
            <v>0</v>
          </cell>
        </row>
        <row r="5079">
          <cell r="C5079" t="str">
            <v>Holland</v>
          </cell>
          <cell r="D5079">
            <v>2018</v>
          </cell>
          <cell r="E5079">
            <v>0</v>
          </cell>
          <cell r="F5079">
            <v>0</v>
          </cell>
          <cell r="G5079" t="str">
            <v>N/A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  <cell r="M5079">
            <v>0</v>
          </cell>
          <cell r="N5079" t="str">
            <v>N/A</v>
          </cell>
          <cell r="O5079" t="str">
            <v/>
          </cell>
          <cell r="P5079"/>
          <cell r="Q5079">
            <v>0</v>
          </cell>
        </row>
        <row r="5080">
          <cell r="C5080" t="str">
            <v>Holliston</v>
          </cell>
          <cell r="D5080">
            <v>2018</v>
          </cell>
          <cell r="E5080">
            <v>1.5</v>
          </cell>
          <cell r="F5080">
            <v>1.5</v>
          </cell>
          <cell r="G5080" t="str">
            <v>Yes</v>
          </cell>
          <cell r="H5080">
            <v>538664.79</v>
          </cell>
          <cell r="I5080">
            <v>3056.18</v>
          </cell>
          <cell r="J5080">
            <v>25.63</v>
          </cell>
          <cell r="K5080">
            <v>535582.98</v>
          </cell>
          <cell r="M5080">
            <v>535582.98</v>
          </cell>
          <cell r="N5080" t="str">
            <v>FORM SUBMIT</v>
          </cell>
          <cell r="O5080">
            <v>43361</v>
          </cell>
          <cell r="P5080"/>
          <cell r="Q5080">
            <v>535608.61</v>
          </cell>
        </row>
        <row r="5081">
          <cell r="C5081" t="str">
            <v>Holyoke</v>
          </cell>
          <cell r="D5081">
            <v>2018</v>
          </cell>
          <cell r="E5081">
            <v>1.5</v>
          </cell>
          <cell r="F5081">
            <v>1.5</v>
          </cell>
          <cell r="G5081" t="str">
            <v>Yes</v>
          </cell>
          <cell r="H5081">
            <v>497986.19</v>
          </cell>
          <cell r="I5081">
            <v>172.12</v>
          </cell>
          <cell r="J5081">
            <v>0</v>
          </cell>
          <cell r="K5081">
            <v>497814.07</v>
          </cell>
          <cell r="M5081">
            <v>497814.07</v>
          </cell>
          <cell r="N5081" t="str">
            <v>FORM SUBMIT</v>
          </cell>
          <cell r="O5081">
            <v>43363</v>
          </cell>
          <cell r="P5081"/>
          <cell r="Q5081">
            <v>497814.07</v>
          </cell>
        </row>
        <row r="5082">
          <cell r="C5082" t="str">
            <v>Hopedale</v>
          </cell>
          <cell r="D5082">
            <v>2018</v>
          </cell>
          <cell r="E5082">
            <v>0</v>
          </cell>
          <cell r="F5082">
            <v>0</v>
          </cell>
          <cell r="G5082" t="str">
            <v>N/A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  <cell r="M5082">
            <v>0</v>
          </cell>
          <cell r="N5082" t="str">
            <v>N/A</v>
          </cell>
          <cell r="O5082" t="str">
            <v/>
          </cell>
          <cell r="P5082"/>
          <cell r="Q5082">
            <v>0</v>
          </cell>
        </row>
        <row r="5083">
          <cell r="C5083" t="str">
            <v>Hopkinton</v>
          </cell>
          <cell r="D5083">
            <v>2018</v>
          </cell>
          <cell r="E5083">
            <v>2</v>
          </cell>
          <cell r="F5083">
            <v>2</v>
          </cell>
          <cell r="G5083" t="str">
            <v>Yes</v>
          </cell>
          <cell r="H5083">
            <v>1014793.13</v>
          </cell>
          <cell r="I5083">
            <v>10113.08</v>
          </cell>
          <cell r="J5083">
            <v>0</v>
          </cell>
          <cell r="K5083">
            <v>1004680.05</v>
          </cell>
          <cell r="M5083">
            <v>1004680.05</v>
          </cell>
          <cell r="N5083" t="str">
            <v>FORM SUBMIT</v>
          </cell>
          <cell r="O5083">
            <v>43313</v>
          </cell>
          <cell r="P5083"/>
          <cell r="Q5083">
            <v>1004680.05</v>
          </cell>
        </row>
        <row r="5084">
          <cell r="C5084" t="str">
            <v>Hubbardston</v>
          </cell>
          <cell r="D5084">
            <v>2018</v>
          </cell>
          <cell r="E5084">
            <v>1.5</v>
          </cell>
          <cell r="F5084">
            <v>1.5</v>
          </cell>
          <cell r="G5084" t="str">
            <v>Yes</v>
          </cell>
          <cell r="H5084">
            <v>57404.73</v>
          </cell>
          <cell r="I5084">
            <v>226.46</v>
          </cell>
          <cell r="J5084">
            <v>0</v>
          </cell>
          <cell r="K5084">
            <v>57178.270000000004</v>
          </cell>
          <cell r="M5084">
            <v>57178.270000000004</v>
          </cell>
          <cell r="N5084" t="str">
            <v>FORM SUBMIT</v>
          </cell>
          <cell r="O5084">
            <v>43357</v>
          </cell>
          <cell r="P5084"/>
          <cell r="Q5084">
            <v>57178.270000000004</v>
          </cell>
        </row>
        <row r="5085">
          <cell r="C5085" t="str">
            <v>Hudson</v>
          </cell>
          <cell r="D5085">
            <v>2018</v>
          </cell>
          <cell r="E5085">
            <v>1</v>
          </cell>
          <cell r="F5085">
            <v>1</v>
          </cell>
          <cell r="G5085" t="str">
            <v>Yes</v>
          </cell>
          <cell r="H5085">
            <v>503556.53</v>
          </cell>
          <cell r="I5085">
            <v>2261.2600000000002</v>
          </cell>
          <cell r="J5085">
            <v>134.87</v>
          </cell>
          <cell r="K5085">
            <v>501160.4</v>
          </cell>
          <cell r="M5085">
            <v>501160.4</v>
          </cell>
          <cell r="N5085" t="str">
            <v>FORM SUBMIT</v>
          </cell>
          <cell r="O5085">
            <v>43354</v>
          </cell>
          <cell r="P5085"/>
          <cell r="Q5085">
            <v>501295.27</v>
          </cell>
        </row>
        <row r="5086">
          <cell r="C5086" t="str">
            <v>Hull</v>
          </cell>
          <cell r="D5086">
            <v>2018</v>
          </cell>
          <cell r="E5086">
            <v>1.5</v>
          </cell>
          <cell r="F5086">
            <v>1.5</v>
          </cell>
          <cell r="G5086" t="str">
            <v>Yes</v>
          </cell>
          <cell r="H5086">
            <v>419875.95</v>
          </cell>
          <cell r="I5086">
            <v>8462.7199999999993</v>
          </cell>
          <cell r="J5086">
            <v>0</v>
          </cell>
          <cell r="K5086">
            <v>411413.23000000004</v>
          </cell>
          <cell r="M5086">
            <v>411413.23000000004</v>
          </cell>
          <cell r="N5086" t="str">
            <v>FORM SUBMIT</v>
          </cell>
          <cell r="O5086">
            <v>43361</v>
          </cell>
          <cell r="P5086"/>
          <cell r="Q5086">
            <v>411413.23000000004</v>
          </cell>
        </row>
        <row r="5087">
          <cell r="C5087" t="str">
            <v>Huntington</v>
          </cell>
          <cell r="D5087">
            <v>2018</v>
          </cell>
          <cell r="E5087">
            <v>0</v>
          </cell>
          <cell r="F5087">
            <v>0</v>
          </cell>
          <cell r="G5087" t="str">
            <v>N/A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  <cell r="M5087">
            <v>0</v>
          </cell>
          <cell r="N5087" t="str">
            <v>N/A</v>
          </cell>
          <cell r="O5087" t="str">
            <v/>
          </cell>
          <cell r="P5087"/>
          <cell r="Q5087">
            <v>0</v>
          </cell>
        </row>
        <row r="5088">
          <cell r="C5088" t="str">
            <v>Ipswich</v>
          </cell>
          <cell r="D5088">
            <v>2018</v>
          </cell>
          <cell r="E5088">
            <v>0</v>
          </cell>
          <cell r="F5088">
            <v>0</v>
          </cell>
          <cell r="G5088" t="str">
            <v>N/A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  <cell r="M5088">
            <v>0</v>
          </cell>
          <cell r="N5088" t="str">
            <v>N/A</v>
          </cell>
          <cell r="O5088" t="str">
            <v/>
          </cell>
          <cell r="P5088"/>
          <cell r="Q5088">
            <v>0</v>
          </cell>
        </row>
        <row r="5089">
          <cell r="C5089" t="str">
            <v>Kingston</v>
          </cell>
          <cell r="D5089">
            <v>2018</v>
          </cell>
          <cell r="E5089">
            <v>1</v>
          </cell>
          <cell r="F5089">
            <v>1</v>
          </cell>
          <cell r="G5089" t="str">
            <v>Yes</v>
          </cell>
          <cell r="H5089">
            <v>234788</v>
          </cell>
          <cell r="I5089">
            <v>2371</v>
          </cell>
          <cell r="J5089">
            <v>0</v>
          </cell>
          <cell r="K5089">
            <v>232417</v>
          </cell>
          <cell r="M5089">
            <v>232417</v>
          </cell>
          <cell r="N5089" t="str">
            <v>FORM SUBMIT</v>
          </cell>
          <cell r="O5089">
            <v>43361</v>
          </cell>
          <cell r="P5089"/>
          <cell r="Q5089">
            <v>232417</v>
          </cell>
        </row>
        <row r="5090">
          <cell r="C5090" t="str">
            <v>Lakeville</v>
          </cell>
          <cell r="D5090">
            <v>2018</v>
          </cell>
          <cell r="E5090">
            <v>0</v>
          </cell>
          <cell r="F5090">
            <v>0</v>
          </cell>
          <cell r="G5090" t="str">
            <v>N/A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  <cell r="M5090">
            <v>0</v>
          </cell>
          <cell r="N5090" t="str">
            <v>N/A</v>
          </cell>
          <cell r="O5090" t="str">
            <v/>
          </cell>
          <cell r="P5090"/>
          <cell r="Q5090">
            <v>0</v>
          </cell>
        </row>
        <row r="5091">
          <cell r="C5091" t="str">
            <v>Lancaster</v>
          </cell>
          <cell r="D5091">
            <v>2018</v>
          </cell>
          <cell r="E5091">
            <v>0</v>
          </cell>
          <cell r="F5091">
            <v>0</v>
          </cell>
          <cell r="G5091" t="str">
            <v>N/A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  <cell r="M5091">
            <v>0</v>
          </cell>
          <cell r="N5091" t="str">
            <v>N/A</v>
          </cell>
          <cell r="O5091" t="str">
            <v/>
          </cell>
          <cell r="P5091"/>
          <cell r="Q5091">
            <v>0</v>
          </cell>
        </row>
        <row r="5092">
          <cell r="C5092" t="str">
            <v>Lanesborough</v>
          </cell>
          <cell r="D5092">
            <v>2018</v>
          </cell>
          <cell r="E5092">
            <v>0</v>
          </cell>
          <cell r="F5092">
            <v>0</v>
          </cell>
          <cell r="G5092" t="str">
            <v>N/A</v>
          </cell>
          <cell r="H5092">
            <v>0</v>
          </cell>
          <cell r="I5092">
            <v>0</v>
          </cell>
          <cell r="J5092">
            <v>0</v>
          </cell>
          <cell r="K5092">
            <v>0</v>
          </cell>
          <cell r="M5092">
            <v>0</v>
          </cell>
          <cell r="N5092" t="str">
            <v>N/A</v>
          </cell>
          <cell r="O5092" t="str">
            <v/>
          </cell>
          <cell r="P5092"/>
          <cell r="Q5092">
            <v>0</v>
          </cell>
        </row>
        <row r="5093">
          <cell r="C5093" t="str">
            <v>Lawrence</v>
          </cell>
          <cell r="D5093">
            <v>2018</v>
          </cell>
          <cell r="E5093">
            <v>0</v>
          </cell>
          <cell r="F5093">
            <v>0</v>
          </cell>
          <cell r="G5093" t="str">
            <v>N/A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  <cell r="M5093">
            <v>0</v>
          </cell>
          <cell r="N5093" t="str">
            <v>N/A</v>
          </cell>
          <cell r="O5093" t="str">
            <v/>
          </cell>
          <cell r="P5093"/>
          <cell r="Q5093">
            <v>0</v>
          </cell>
        </row>
        <row r="5094">
          <cell r="C5094" t="str">
            <v>Lee</v>
          </cell>
          <cell r="D5094">
            <v>2018</v>
          </cell>
          <cell r="E5094">
            <v>0</v>
          </cell>
          <cell r="F5094">
            <v>0</v>
          </cell>
          <cell r="G5094" t="str">
            <v>N/A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  <cell r="M5094">
            <v>0</v>
          </cell>
          <cell r="N5094" t="str">
            <v>N/A</v>
          </cell>
          <cell r="O5094" t="str">
            <v/>
          </cell>
          <cell r="P5094"/>
          <cell r="Q5094">
            <v>0</v>
          </cell>
        </row>
        <row r="5095">
          <cell r="C5095" t="str">
            <v>Leicester</v>
          </cell>
          <cell r="D5095">
            <v>2018</v>
          </cell>
          <cell r="E5095">
            <v>0</v>
          </cell>
          <cell r="F5095">
            <v>0</v>
          </cell>
          <cell r="G5095" t="str">
            <v>N/A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  <cell r="M5095">
            <v>0</v>
          </cell>
          <cell r="N5095" t="str">
            <v>N/A</v>
          </cell>
          <cell r="O5095" t="str">
            <v/>
          </cell>
          <cell r="P5095"/>
          <cell r="Q5095">
            <v>0</v>
          </cell>
        </row>
        <row r="5096">
          <cell r="C5096" t="str">
            <v>Lenox</v>
          </cell>
          <cell r="D5096">
            <v>2018</v>
          </cell>
          <cell r="E5096">
            <v>3</v>
          </cell>
          <cell r="F5096">
            <v>3</v>
          </cell>
          <cell r="G5096" t="str">
            <v>Yes</v>
          </cell>
          <cell r="H5096">
            <v>355324.37</v>
          </cell>
          <cell r="I5096">
            <v>2564.81</v>
          </cell>
          <cell r="J5096">
            <v>0</v>
          </cell>
          <cell r="K5096">
            <v>352759.56</v>
          </cell>
          <cell r="M5096">
            <v>352759.56</v>
          </cell>
          <cell r="N5096" t="str">
            <v>FORM SUBMIT</v>
          </cell>
          <cell r="O5096">
            <v>43329</v>
          </cell>
          <cell r="P5096"/>
          <cell r="Q5096">
            <v>352759.56</v>
          </cell>
        </row>
        <row r="5097">
          <cell r="C5097" t="str">
            <v>Leominster</v>
          </cell>
          <cell r="D5097">
            <v>2018</v>
          </cell>
          <cell r="E5097">
            <v>0</v>
          </cell>
          <cell r="F5097">
            <v>0</v>
          </cell>
          <cell r="G5097" t="str">
            <v>N/A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  <cell r="M5097">
            <v>0</v>
          </cell>
          <cell r="N5097" t="str">
            <v>N/A</v>
          </cell>
          <cell r="O5097" t="str">
            <v/>
          </cell>
          <cell r="P5097"/>
          <cell r="Q5097">
            <v>0</v>
          </cell>
        </row>
        <row r="5098">
          <cell r="C5098" t="str">
            <v>Leverett</v>
          </cell>
          <cell r="D5098">
            <v>2018</v>
          </cell>
          <cell r="E5098">
            <v>3</v>
          </cell>
          <cell r="F5098">
            <v>3</v>
          </cell>
          <cell r="G5098" t="str">
            <v>Yes</v>
          </cell>
          <cell r="H5098">
            <v>99610.93</v>
          </cell>
          <cell r="I5098">
            <v>1570.26</v>
          </cell>
          <cell r="J5098">
            <v>3.27</v>
          </cell>
          <cell r="K5098">
            <v>98037.4</v>
          </cell>
          <cell r="M5098">
            <v>98037.4</v>
          </cell>
          <cell r="N5098" t="str">
            <v>FORM SUBMIT</v>
          </cell>
          <cell r="O5098">
            <v>43361</v>
          </cell>
          <cell r="P5098"/>
          <cell r="Q5098">
            <v>98040.67</v>
          </cell>
        </row>
        <row r="5099">
          <cell r="C5099" t="str">
            <v>Lexington</v>
          </cell>
          <cell r="D5099">
            <v>2018</v>
          </cell>
          <cell r="E5099">
            <v>3</v>
          </cell>
          <cell r="F5099">
            <v>3</v>
          </cell>
          <cell r="G5099" t="str">
            <v>Yes</v>
          </cell>
          <cell r="H5099">
            <v>4715997.88</v>
          </cell>
          <cell r="I5099">
            <v>55936.88</v>
          </cell>
          <cell r="J5099">
            <v>274.55</v>
          </cell>
          <cell r="K5099">
            <v>4659786.45</v>
          </cell>
          <cell r="M5099">
            <v>4659786.45</v>
          </cell>
          <cell r="N5099" t="str">
            <v>FORM SUBMIT</v>
          </cell>
          <cell r="O5099">
            <v>43357</v>
          </cell>
          <cell r="P5099"/>
          <cell r="Q5099">
            <v>4660061</v>
          </cell>
        </row>
        <row r="5100">
          <cell r="C5100" t="str">
            <v>Leyden</v>
          </cell>
          <cell r="D5100">
            <v>2018</v>
          </cell>
          <cell r="E5100">
            <v>0</v>
          </cell>
          <cell r="F5100">
            <v>0</v>
          </cell>
          <cell r="G5100" t="str">
            <v>N/A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  <cell r="M5100">
            <v>0</v>
          </cell>
          <cell r="N5100" t="str">
            <v>N/A</v>
          </cell>
          <cell r="O5100" t="str">
            <v/>
          </cell>
          <cell r="P5100"/>
          <cell r="Q5100">
            <v>0</v>
          </cell>
        </row>
        <row r="5101">
          <cell r="C5101" t="str">
            <v>Lincoln</v>
          </cell>
          <cell r="D5101">
            <v>2018</v>
          </cell>
          <cell r="E5101">
            <v>3</v>
          </cell>
          <cell r="F5101">
            <v>3</v>
          </cell>
          <cell r="G5101" t="str">
            <v>Yes</v>
          </cell>
          <cell r="H5101">
            <v>771559.78</v>
          </cell>
          <cell r="I5101">
            <v>936.85</v>
          </cell>
          <cell r="J5101">
            <v>0</v>
          </cell>
          <cell r="K5101">
            <v>770622.93</v>
          </cell>
          <cell r="M5101">
            <v>770622.93</v>
          </cell>
          <cell r="N5101" t="str">
            <v>FORM SUBMIT</v>
          </cell>
          <cell r="O5101">
            <v>43361</v>
          </cell>
          <cell r="P5101"/>
          <cell r="Q5101">
            <v>770622.93</v>
          </cell>
        </row>
        <row r="5102">
          <cell r="C5102" t="str">
            <v>Littleton</v>
          </cell>
          <cell r="D5102">
            <v>2018</v>
          </cell>
          <cell r="E5102">
            <v>1</v>
          </cell>
          <cell r="F5102">
            <v>1</v>
          </cell>
          <cell r="G5102" t="str">
            <v>Yes</v>
          </cell>
          <cell r="H5102">
            <v>283349.09999999998</v>
          </cell>
          <cell r="I5102">
            <v>1877.35</v>
          </cell>
          <cell r="J5102">
            <v>0</v>
          </cell>
          <cell r="K5102">
            <v>281471.75</v>
          </cell>
          <cell r="L5102">
            <v>549123</v>
          </cell>
          <cell r="M5102">
            <v>830594.75</v>
          </cell>
          <cell r="N5102" t="str">
            <v>FORM SUBMIT</v>
          </cell>
          <cell r="O5102">
            <v>43356</v>
          </cell>
          <cell r="P5102"/>
          <cell r="Q5102">
            <v>830594.75</v>
          </cell>
        </row>
        <row r="5103">
          <cell r="C5103" t="str">
            <v>Longmeadow</v>
          </cell>
          <cell r="D5103">
            <v>2018</v>
          </cell>
          <cell r="E5103">
            <v>1</v>
          </cell>
          <cell r="F5103">
            <v>1</v>
          </cell>
          <cell r="G5103" t="str">
            <v>Yes</v>
          </cell>
          <cell r="H5103">
            <v>357127</v>
          </cell>
          <cell r="I5103">
            <v>1959</v>
          </cell>
          <cell r="J5103">
            <v>0</v>
          </cell>
          <cell r="K5103">
            <v>355168</v>
          </cell>
          <cell r="M5103">
            <v>355168</v>
          </cell>
          <cell r="N5103" t="str">
            <v>FORM SUBMIT</v>
          </cell>
          <cell r="O5103">
            <v>43361</v>
          </cell>
          <cell r="P5103"/>
          <cell r="Q5103">
            <v>355168</v>
          </cell>
        </row>
        <row r="5104">
          <cell r="C5104" t="str">
            <v>Lowell</v>
          </cell>
          <cell r="D5104">
            <v>2018</v>
          </cell>
          <cell r="E5104">
            <v>0</v>
          </cell>
          <cell r="F5104">
            <v>0</v>
          </cell>
          <cell r="G5104" t="str">
            <v>N/A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  <cell r="M5104">
            <v>0</v>
          </cell>
          <cell r="N5104" t="str">
            <v>N/A</v>
          </cell>
          <cell r="O5104" t="str">
            <v/>
          </cell>
          <cell r="P5104"/>
          <cell r="Q5104">
            <v>0</v>
          </cell>
        </row>
        <row r="5105">
          <cell r="C5105" t="str">
            <v>Ludlow</v>
          </cell>
          <cell r="D5105">
            <v>2018</v>
          </cell>
          <cell r="E5105">
            <v>0</v>
          </cell>
          <cell r="F5105">
            <v>0</v>
          </cell>
          <cell r="G5105" t="str">
            <v>N/A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  <cell r="M5105">
            <v>0</v>
          </cell>
          <cell r="N5105" t="str">
            <v>N/A</v>
          </cell>
          <cell r="O5105" t="str">
            <v/>
          </cell>
          <cell r="P5105"/>
          <cell r="Q5105">
            <v>0</v>
          </cell>
        </row>
        <row r="5106">
          <cell r="C5106" t="str">
            <v>Lunenburg</v>
          </cell>
          <cell r="D5106">
            <v>2018</v>
          </cell>
          <cell r="E5106">
            <v>0</v>
          </cell>
          <cell r="F5106">
            <v>0</v>
          </cell>
          <cell r="G5106" t="str">
            <v>N/A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  <cell r="M5106">
            <v>0</v>
          </cell>
          <cell r="N5106" t="str">
            <v>N/A</v>
          </cell>
          <cell r="O5106" t="str">
            <v/>
          </cell>
          <cell r="P5106"/>
          <cell r="Q5106">
            <v>0</v>
          </cell>
        </row>
        <row r="5107">
          <cell r="C5107" t="str">
            <v>Lynn</v>
          </cell>
          <cell r="D5107">
            <v>2018</v>
          </cell>
          <cell r="E5107">
            <v>0</v>
          </cell>
          <cell r="F5107">
            <v>0</v>
          </cell>
          <cell r="G5107" t="str">
            <v>N/A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  <cell r="M5107">
            <v>0</v>
          </cell>
          <cell r="N5107" t="str">
            <v>N/A</v>
          </cell>
          <cell r="O5107" t="str">
            <v/>
          </cell>
          <cell r="P5107"/>
          <cell r="Q5107">
            <v>0</v>
          </cell>
        </row>
        <row r="5108">
          <cell r="C5108" t="str">
            <v>Lynnfield</v>
          </cell>
          <cell r="D5108">
            <v>2018</v>
          </cell>
          <cell r="E5108">
            <v>0</v>
          </cell>
          <cell r="F5108">
            <v>0</v>
          </cell>
          <cell r="G5108" t="str">
            <v>N/A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  <cell r="M5108">
            <v>0</v>
          </cell>
          <cell r="N5108" t="str">
            <v>N/A</v>
          </cell>
          <cell r="O5108" t="str">
            <v/>
          </cell>
          <cell r="P5108"/>
          <cell r="Q5108">
            <v>0</v>
          </cell>
        </row>
        <row r="5109">
          <cell r="C5109" t="str">
            <v>Malden</v>
          </cell>
          <cell r="D5109">
            <v>2018</v>
          </cell>
          <cell r="E5109">
            <v>1</v>
          </cell>
          <cell r="F5109">
            <v>1</v>
          </cell>
          <cell r="G5109" t="str">
            <v>Yes</v>
          </cell>
          <cell r="H5109">
            <v>652587.92000000004</v>
          </cell>
          <cell r="I5109">
            <v>2498.87</v>
          </cell>
          <cell r="J5109">
            <v>0</v>
          </cell>
          <cell r="K5109">
            <v>650089.05000000005</v>
          </cell>
          <cell r="L5109">
            <v>0</v>
          </cell>
          <cell r="M5109">
            <v>650089.05000000005</v>
          </cell>
          <cell r="N5109" t="str">
            <v>FORM SUBMIT</v>
          </cell>
          <cell r="O5109">
            <v>43360</v>
          </cell>
          <cell r="P5109"/>
          <cell r="Q5109">
            <v>650089.05000000005</v>
          </cell>
        </row>
        <row r="5110">
          <cell r="C5110" t="str">
            <v>Manchester By The Sea</v>
          </cell>
          <cell r="D5110">
            <v>2018</v>
          </cell>
          <cell r="E5110">
            <v>1.5</v>
          </cell>
          <cell r="F5110">
            <v>1.5</v>
          </cell>
          <cell r="G5110" t="str">
            <v>Yes</v>
          </cell>
          <cell r="H5110">
            <v>353292.21</v>
          </cell>
          <cell r="I5110">
            <v>594.44000000000005</v>
          </cell>
          <cell r="J5110">
            <v>0</v>
          </cell>
          <cell r="K5110">
            <v>352697.77</v>
          </cell>
          <cell r="M5110">
            <v>352697.77</v>
          </cell>
          <cell r="N5110" t="str">
            <v>FORM SUBMIT</v>
          </cell>
          <cell r="O5110">
            <v>43349</v>
          </cell>
          <cell r="P5110"/>
          <cell r="Q5110">
            <v>352697.77</v>
          </cell>
        </row>
        <row r="5111">
          <cell r="C5111" t="str">
            <v>Mansfield</v>
          </cell>
          <cell r="D5111">
            <v>2018</v>
          </cell>
          <cell r="E5111">
            <v>0</v>
          </cell>
          <cell r="F5111">
            <v>0</v>
          </cell>
          <cell r="G5111" t="str">
            <v>N/A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  <cell r="M5111">
            <v>0</v>
          </cell>
          <cell r="N5111" t="str">
            <v>N/A</v>
          </cell>
          <cell r="O5111" t="str">
            <v/>
          </cell>
          <cell r="P5111"/>
          <cell r="Q5111">
            <v>0</v>
          </cell>
        </row>
        <row r="5112">
          <cell r="C5112" t="str">
            <v>Marblehead</v>
          </cell>
          <cell r="D5112">
            <v>2018</v>
          </cell>
          <cell r="E5112">
            <v>0</v>
          </cell>
          <cell r="F5112">
            <v>0</v>
          </cell>
          <cell r="G5112" t="str">
            <v>N/A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  <cell r="M5112">
            <v>0</v>
          </cell>
          <cell r="N5112" t="str">
            <v>N/A</v>
          </cell>
          <cell r="O5112" t="str">
            <v/>
          </cell>
          <cell r="P5112"/>
          <cell r="Q5112">
            <v>0</v>
          </cell>
        </row>
        <row r="5113">
          <cell r="C5113" t="str">
            <v>Marion</v>
          </cell>
          <cell r="D5113">
            <v>2018</v>
          </cell>
          <cell r="E5113">
            <v>2</v>
          </cell>
          <cell r="F5113">
            <v>2</v>
          </cell>
          <cell r="G5113" t="str">
            <v>Yes</v>
          </cell>
          <cell r="H5113">
            <v>291547.42</v>
          </cell>
          <cell r="I5113">
            <v>2248.2399999999998</v>
          </cell>
          <cell r="J5113">
            <v>0</v>
          </cell>
          <cell r="K5113">
            <v>289299.18</v>
          </cell>
          <cell r="M5113">
            <v>289299.18</v>
          </cell>
          <cell r="N5113" t="str">
            <v>FORM SUBMIT</v>
          </cell>
          <cell r="O5113">
            <v>43362</v>
          </cell>
          <cell r="P5113"/>
          <cell r="Q5113">
            <v>289299.18</v>
          </cell>
        </row>
        <row r="5114">
          <cell r="C5114" t="str">
            <v>Marlborough</v>
          </cell>
          <cell r="D5114">
            <v>2018</v>
          </cell>
          <cell r="E5114">
            <v>0</v>
          </cell>
          <cell r="F5114">
            <v>0</v>
          </cell>
          <cell r="G5114" t="str">
            <v>N/A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  <cell r="M5114">
            <v>0</v>
          </cell>
          <cell r="N5114" t="str">
            <v>N/A</v>
          </cell>
          <cell r="O5114" t="str">
            <v/>
          </cell>
          <cell r="P5114"/>
          <cell r="Q5114">
            <v>0</v>
          </cell>
        </row>
        <row r="5115">
          <cell r="C5115" t="str">
            <v>Marshfield</v>
          </cell>
          <cell r="D5115">
            <v>2018</v>
          </cell>
          <cell r="E5115">
            <v>3</v>
          </cell>
          <cell r="F5115">
            <v>3</v>
          </cell>
          <cell r="G5115" t="str">
            <v>Yes</v>
          </cell>
          <cell r="H5115">
            <v>1484276.02</v>
          </cell>
          <cell r="I5115">
            <v>14429.06</v>
          </cell>
          <cell r="J5115">
            <v>0</v>
          </cell>
          <cell r="K5115">
            <v>1469846.96</v>
          </cell>
          <cell r="M5115">
            <v>1469846.96</v>
          </cell>
          <cell r="N5115" t="str">
            <v>FORM SUBMIT</v>
          </cell>
          <cell r="O5115">
            <v>43360</v>
          </cell>
          <cell r="P5115"/>
          <cell r="Q5115">
            <v>1469846.96</v>
          </cell>
        </row>
        <row r="5116">
          <cell r="C5116" t="str">
            <v>Mashpee</v>
          </cell>
          <cell r="D5116">
            <v>2018</v>
          </cell>
          <cell r="E5116">
            <v>3</v>
          </cell>
          <cell r="F5116">
            <v>3</v>
          </cell>
          <cell r="G5116" t="str">
            <v>Yes</v>
          </cell>
          <cell r="H5116">
            <v>1376461.36</v>
          </cell>
          <cell r="I5116">
            <v>8263.2800000000007</v>
          </cell>
          <cell r="J5116">
            <v>876.87</v>
          </cell>
          <cell r="K5116">
            <v>1367321.21</v>
          </cell>
          <cell r="M5116">
            <v>1367321.21</v>
          </cell>
          <cell r="N5116" t="str">
            <v>FORM SUBMIT</v>
          </cell>
          <cell r="O5116">
            <v>43301</v>
          </cell>
          <cell r="P5116"/>
          <cell r="Q5116">
            <v>1368198.08</v>
          </cell>
        </row>
        <row r="5117">
          <cell r="C5117" t="str">
            <v>Mattapoisett</v>
          </cell>
          <cell r="D5117">
            <v>2018</v>
          </cell>
          <cell r="E5117">
            <v>1</v>
          </cell>
          <cell r="F5117">
            <v>1</v>
          </cell>
          <cell r="G5117" t="str">
            <v>Yes</v>
          </cell>
          <cell r="H5117">
            <v>171404.95</v>
          </cell>
          <cell r="I5117">
            <v>590.89</v>
          </cell>
          <cell r="J5117">
            <v>0</v>
          </cell>
          <cell r="K5117">
            <v>170814.06</v>
          </cell>
          <cell r="M5117">
            <v>170814.06</v>
          </cell>
          <cell r="N5117" t="str">
            <v>FORM SUBMIT</v>
          </cell>
          <cell r="O5117">
            <v>43364</v>
          </cell>
          <cell r="P5117"/>
          <cell r="Q5117">
            <v>170814.06</v>
          </cell>
        </row>
        <row r="5118">
          <cell r="C5118" t="str">
            <v>Maynard</v>
          </cell>
          <cell r="D5118">
            <v>2018</v>
          </cell>
          <cell r="E5118">
            <v>1.5</v>
          </cell>
          <cell r="F5118">
            <v>1.5</v>
          </cell>
          <cell r="G5118" t="str">
            <v>Yes</v>
          </cell>
          <cell r="H5118">
            <v>267559.94</v>
          </cell>
          <cell r="I5118">
            <v>4359.28</v>
          </cell>
          <cell r="J5118">
            <v>0</v>
          </cell>
          <cell r="K5118">
            <v>263200.65999999997</v>
          </cell>
          <cell r="L5118">
            <v>0</v>
          </cell>
          <cell r="M5118">
            <v>263200.65999999997</v>
          </cell>
          <cell r="N5118" t="str">
            <v>FORM SUBMIT</v>
          </cell>
          <cell r="O5118">
            <v>43348</v>
          </cell>
          <cell r="P5118"/>
          <cell r="Q5118">
            <v>263200.65999999997</v>
          </cell>
        </row>
        <row r="5119">
          <cell r="C5119" t="str">
            <v>Medfield</v>
          </cell>
          <cell r="D5119">
            <v>2018</v>
          </cell>
          <cell r="E5119">
            <v>0</v>
          </cell>
          <cell r="F5119">
            <v>0</v>
          </cell>
          <cell r="G5119" t="str">
            <v>N/A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  <cell r="M5119">
            <v>0</v>
          </cell>
          <cell r="N5119" t="str">
            <v>N/A</v>
          </cell>
          <cell r="O5119" t="str">
            <v/>
          </cell>
          <cell r="P5119"/>
          <cell r="Q5119">
            <v>0</v>
          </cell>
        </row>
        <row r="5120">
          <cell r="C5120" t="str">
            <v>Medford</v>
          </cell>
          <cell r="D5120">
            <v>2018</v>
          </cell>
          <cell r="E5120">
            <v>1.5</v>
          </cell>
          <cell r="F5120">
            <v>1.5</v>
          </cell>
          <cell r="G5120" t="str">
            <v>Yes</v>
          </cell>
          <cell r="H5120">
            <v>1316402.5</v>
          </cell>
          <cell r="I5120">
            <v>1607.84</v>
          </cell>
          <cell r="J5120">
            <v>936.45</v>
          </cell>
          <cell r="K5120">
            <v>1313858.21</v>
          </cell>
          <cell r="M5120">
            <v>1313858.21</v>
          </cell>
          <cell r="N5120" t="str">
            <v>FORM SUBMIT</v>
          </cell>
          <cell r="O5120">
            <v>43357</v>
          </cell>
          <cell r="P5120"/>
          <cell r="Q5120">
            <v>1314794.6599999999</v>
          </cell>
        </row>
        <row r="5121">
          <cell r="C5121" t="str">
            <v>Medway</v>
          </cell>
          <cell r="D5121">
            <v>2018</v>
          </cell>
          <cell r="E5121">
            <v>3</v>
          </cell>
          <cell r="F5121">
            <v>3</v>
          </cell>
          <cell r="G5121" t="str">
            <v>Yes</v>
          </cell>
          <cell r="H5121">
            <v>733665.38</v>
          </cell>
          <cell r="I5121">
            <v>7799.19</v>
          </cell>
          <cell r="J5121">
            <v>0</v>
          </cell>
          <cell r="K5121">
            <v>725866.19000000006</v>
          </cell>
          <cell r="M5121">
            <v>725866.19000000006</v>
          </cell>
          <cell r="N5121" t="str">
            <v>FORM SUBMIT</v>
          </cell>
          <cell r="O5121">
            <v>43361</v>
          </cell>
          <cell r="P5121"/>
          <cell r="Q5121">
            <v>725866.19000000006</v>
          </cell>
        </row>
        <row r="5122">
          <cell r="C5122" t="str">
            <v>Melrose</v>
          </cell>
          <cell r="D5122">
            <v>2018</v>
          </cell>
          <cell r="E5122">
            <v>0</v>
          </cell>
          <cell r="F5122">
            <v>0</v>
          </cell>
          <cell r="G5122" t="str">
            <v>N/A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  <cell r="M5122">
            <v>0</v>
          </cell>
          <cell r="N5122" t="str">
            <v>N/A</v>
          </cell>
          <cell r="O5122" t="str">
            <v/>
          </cell>
          <cell r="P5122"/>
          <cell r="Q5122">
            <v>0</v>
          </cell>
        </row>
        <row r="5123">
          <cell r="C5123" t="str">
            <v>Mendon</v>
          </cell>
          <cell r="D5123">
            <v>2018</v>
          </cell>
          <cell r="E5123">
            <v>3</v>
          </cell>
          <cell r="F5123">
            <v>3</v>
          </cell>
          <cell r="G5123" t="str">
            <v>Yes</v>
          </cell>
          <cell r="H5123">
            <v>310618.33</v>
          </cell>
          <cell r="I5123">
            <v>1610.37</v>
          </cell>
          <cell r="J5123">
            <v>0</v>
          </cell>
          <cell r="K5123">
            <v>309007.96000000002</v>
          </cell>
          <cell r="M5123">
            <v>309007.96000000002</v>
          </cell>
          <cell r="N5123" t="str">
            <v>FORM SUBMIT</v>
          </cell>
          <cell r="O5123">
            <v>43339</v>
          </cell>
          <cell r="P5123"/>
          <cell r="Q5123">
            <v>309007.96000000002</v>
          </cell>
        </row>
        <row r="5124">
          <cell r="C5124" t="str">
            <v>Merrimac</v>
          </cell>
          <cell r="D5124">
            <v>2018</v>
          </cell>
          <cell r="E5124">
            <v>0</v>
          </cell>
          <cell r="F5124">
            <v>0</v>
          </cell>
          <cell r="G5124" t="str">
            <v>N/A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  <cell r="M5124">
            <v>0</v>
          </cell>
          <cell r="N5124" t="str">
            <v>N/A</v>
          </cell>
          <cell r="O5124" t="str">
            <v/>
          </cell>
          <cell r="P5124"/>
          <cell r="Q5124">
            <v>0</v>
          </cell>
        </row>
        <row r="5125">
          <cell r="C5125" t="str">
            <v>Methuen</v>
          </cell>
          <cell r="D5125">
            <v>2018</v>
          </cell>
          <cell r="E5125">
            <v>0</v>
          </cell>
          <cell r="F5125">
            <v>0</v>
          </cell>
          <cell r="G5125" t="str">
            <v>N/A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  <cell r="M5125">
            <v>0</v>
          </cell>
          <cell r="N5125" t="str">
            <v>N/A</v>
          </cell>
          <cell r="O5125" t="str">
            <v/>
          </cell>
          <cell r="P5125"/>
          <cell r="Q5125">
            <v>0</v>
          </cell>
        </row>
        <row r="5126">
          <cell r="C5126" t="str">
            <v>Middleborough</v>
          </cell>
          <cell r="D5126">
            <v>2018</v>
          </cell>
          <cell r="E5126">
            <v>1</v>
          </cell>
          <cell r="F5126">
            <v>1</v>
          </cell>
          <cell r="G5126" t="str">
            <v>Yes</v>
          </cell>
          <cell r="H5126">
            <v>277124.94</v>
          </cell>
          <cell r="I5126">
            <v>1102.81</v>
          </cell>
          <cell r="J5126">
            <v>315.45</v>
          </cell>
          <cell r="K5126">
            <v>275706.68</v>
          </cell>
          <cell r="M5126">
            <v>275706.68</v>
          </cell>
          <cell r="N5126" t="str">
            <v>FORM SUBMIT</v>
          </cell>
          <cell r="O5126">
            <v>43347</v>
          </cell>
          <cell r="P5126"/>
          <cell r="Q5126">
            <v>276022.13</v>
          </cell>
        </row>
        <row r="5127">
          <cell r="C5127" t="str">
            <v>Middlefield</v>
          </cell>
          <cell r="D5127">
            <v>2018</v>
          </cell>
          <cell r="E5127">
            <v>0</v>
          </cell>
          <cell r="F5127">
            <v>0</v>
          </cell>
          <cell r="G5127" t="str">
            <v>N/A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  <cell r="M5127">
            <v>0</v>
          </cell>
          <cell r="N5127" t="str">
            <v>N/A</v>
          </cell>
          <cell r="O5127" t="str">
            <v/>
          </cell>
          <cell r="P5127"/>
          <cell r="Q5127">
            <v>0</v>
          </cell>
        </row>
        <row r="5128">
          <cell r="C5128" t="str">
            <v>Middleton</v>
          </cell>
          <cell r="D5128">
            <v>2018</v>
          </cell>
          <cell r="E5128">
            <v>1</v>
          </cell>
          <cell r="F5128">
            <v>1</v>
          </cell>
          <cell r="G5128" t="str">
            <v>Yes</v>
          </cell>
          <cell r="H5128">
            <v>224998.37</v>
          </cell>
          <cell r="I5128">
            <v>699.3</v>
          </cell>
          <cell r="J5128">
            <v>4.3099999999999996</v>
          </cell>
          <cell r="K5128">
            <v>224294.76</v>
          </cell>
          <cell r="M5128">
            <v>224294.76</v>
          </cell>
          <cell r="N5128" t="str">
            <v>FORM SUBMIT</v>
          </cell>
          <cell r="O5128">
            <v>43361</v>
          </cell>
          <cell r="P5128"/>
          <cell r="Q5128">
            <v>224299.07</v>
          </cell>
        </row>
        <row r="5129">
          <cell r="C5129" t="str">
            <v>Milford</v>
          </cell>
          <cell r="D5129">
            <v>2018</v>
          </cell>
          <cell r="E5129">
            <v>0</v>
          </cell>
          <cell r="F5129">
            <v>0</v>
          </cell>
          <cell r="G5129" t="str">
            <v>N/A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  <cell r="M5129">
            <v>0</v>
          </cell>
          <cell r="N5129" t="str">
            <v>N/A</v>
          </cell>
          <cell r="O5129" t="str">
            <v/>
          </cell>
          <cell r="P5129"/>
          <cell r="Q5129">
            <v>0</v>
          </cell>
        </row>
        <row r="5130">
          <cell r="C5130" t="str">
            <v>Millbury</v>
          </cell>
          <cell r="D5130">
            <v>2018</v>
          </cell>
          <cell r="E5130">
            <v>0</v>
          </cell>
          <cell r="F5130">
            <v>0</v>
          </cell>
          <cell r="G5130" t="str">
            <v>N/A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  <cell r="M5130">
            <v>0</v>
          </cell>
          <cell r="N5130" t="str">
            <v>N/A</v>
          </cell>
          <cell r="O5130" t="str">
            <v/>
          </cell>
          <cell r="P5130"/>
          <cell r="Q5130">
            <v>0</v>
          </cell>
        </row>
        <row r="5131">
          <cell r="C5131" t="str">
            <v>Millis</v>
          </cell>
          <cell r="D5131">
            <v>2018</v>
          </cell>
          <cell r="E5131">
            <v>1</v>
          </cell>
          <cell r="F5131">
            <v>1</v>
          </cell>
          <cell r="G5131" t="str">
            <v>Yes</v>
          </cell>
          <cell r="H5131">
            <v>151908</v>
          </cell>
          <cell r="I5131">
            <v>466.59</v>
          </cell>
          <cell r="J5131">
            <v>0</v>
          </cell>
          <cell r="K5131">
            <v>151441.41</v>
          </cell>
          <cell r="M5131">
            <v>151441.41</v>
          </cell>
          <cell r="N5131" t="str">
            <v>FORM SUBMIT</v>
          </cell>
          <cell r="O5131">
            <v>43354</v>
          </cell>
          <cell r="P5131"/>
          <cell r="Q5131">
            <v>151441.41</v>
          </cell>
        </row>
        <row r="5132">
          <cell r="C5132" t="str">
            <v>Millville</v>
          </cell>
          <cell r="D5132">
            <v>2018</v>
          </cell>
          <cell r="E5132">
            <v>0</v>
          </cell>
          <cell r="F5132">
            <v>0</v>
          </cell>
          <cell r="G5132" t="str">
            <v>N/A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  <cell r="M5132">
            <v>0</v>
          </cell>
          <cell r="N5132" t="str">
            <v>N/A</v>
          </cell>
          <cell r="O5132" t="str">
            <v/>
          </cell>
          <cell r="P5132"/>
          <cell r="Q5132">
            <v>0</v>
          </cell>
        </row>
        <row r="5133">
          <cell r="C5133" t="str">
            <v>Milton</v>
          </cell>
          <cell r="D5133">
            <v>2018</v>
          </cell>
          <cell r="E5133">
            <v>0</v>
          </cell>
          <cell r="F5133">
            <v>0</v>
          </cell>
          <cell r="G5133" t="str">
            <v>N/A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  <cell r="M5133">
            <v>0</v>
          </cell>
          <cell r="N5133" t="str">
            <v>N/A</v>
          </cell>
          <cell r="O5133" t="str">
            <v/>
          </cell>
          <cell r="P5133"/>
          <cell r="Q5133">
            <v>0</v>
          </cell>
        </row>
        <row r="5134">
          <cell r="C5134" t="str">
            <v>Monroe</v>
          </cell>
          <cell r="D5134">
            <v>2018</v>
          </cell>
          <cell r="E5134">
            <v>0</v>
          </cell>
          <cell r="F5134">
            <v>0</v>
          </cell>
          <cell r="G5134" t="str">
            <v>N/A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  <cell r="M5134">
            <v>0</v>
          </cell>
          <cell r="N5134" t="str">
            <v>N/A</v>
          </cell>
          <cell r="O5134" t="str">
            <v/>
          </cell>
          <cell r="P5134"/>
          <cell r="Q5134">
            <v>0</v>
          </cell>
        </row>
        <row r="5135">
          <cell r="C5135" t="str">
            <v>Monson</v>
          </cell>
          <cell r="D5135">
            <v>2018</v>
          </cell>
          <cell r="E5135">
            <v>3</v>
          </cell>
          <cell r="F5135">
            <v>3</v>
          </cell>
          <cell r="G5135" t="str">
            <v>Yes</v>
          </cell>
          <cell r="H5135">
            <v>213571.06</v>
          </cell>
          <cell r="I5135">
            <v>2139.52</v>
          </cell>
          <cell r="J5135">
            <v>0</v>
          </cell>
          <cell r="K5135">
            <v>211431.54</v>
          </cell>
          <cell r="M5135">
            <v>211431.54</v>
          </cell>
          <cell r="N5135" t="str">
            <v>FORM SUBMIT</v>
          </cell>
          <cell r="O5135">
            <v>43353</v>
          </cell>
          <cell r="P5135"/>
          <cell r="Q5135">
            <v>211431.54</v>
          </cell>
        </row>
        <row r="5136">
          <cell r="C5136" t="str">
            <v>Montague</v>
          </cell>
          <cell r="D5136">
            <v>2018</v>
          </cell>
          <cell r="E5136">
            <v>0</v>
          </cell>
          <cell r="F5136">
            <v>0</v>
          </cell>
          <cell r="G5136" t="str">
            <v>N/A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  <cell r="M5136">
            <v>0</v>
          </cell>
          <cell r="N5136" t="str">
            <v>N/A</v>
          </cell>
          <cell r="O5136" t="str">
            <v/>
          </cell>
          <cell r="P5136"/>
          <cell r="Q5136">
            <v>0</v>
          </cell>
        </row>
        <row r="5137">
          <cell r="C5137" t="str">
            <v>Monterey</v>
          </cell>
          <cell r="D5137">
            <v>2018</v>
          </cell>
          <cell r="E5137">
            <v>0</v>
          </cell>
          <cell r="F5137">
            <v>0</v>
          </cell>
          <cell r="G5137" t="str">
            <v>N/A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  <cell r="M5137">
            <v>0</v>
          </cell>
          <cell r="N5137" t="str">
            <v>N/A</v>
          </cell>
          <cell r="O5137" t="str">
            <v/>
          </cell>
          <cell r="P5137"/>
          <cell r="Q5137">
            <v>0</v>
          </cell>
        </row>
        <row r="5138">
          <cell r="C5138" t="str">
            <v>Montgomery</v>
          </cell>
          <cell r="D5138">
            <v>2018</v>
          </cell>
          <cell r="E5138">
            <v>0</v>
          </cell>
          <cell r="F5138">
            <v>0</v>
          </cell>
          <cell r="G5138" t="str">
            <v>N/A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  <cell r="M5138">
            <v>0</v>
          </cell>
          <cell r="N5138" t="str">
            <v>N/A</v>
          </cell>
          <cell r="O5138" t="str">
            <v/>
          </cell>
          <cell r="P5138"/>
          <cell r="Q5138">
            <v>0</v>
          </cell>
        </row>
        <row r="5139">
          <cell r="C5139" t="str">
            <v>Mount Washington</v>
          </cell>
          <cell r="D5139">
            <v>2018</v>
          </cell>
          <cell r="E5139">
            <v>0</v>
          </cell>
          <cell r="F5139">
            <v>0</v>
          </cell>
          <cell r="G5139" t="str">
            <v>N/A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  <cell r="M5139">
            <v>0</v>
          </cell>
          <cell r="N5139" t="str">
            <v>N/A</v>
          </cell>
          <cell r="O5139" t="str">
            <v/>
          </cell>
          <cell r="P5139"/>
          <cell r="Q5139">
            <v>0</v>
          </cell>
        </row>
        <row r="5140">
          <cell r="C5140" t="str">
            <v>Nahant</v>
          </cell>
          <cell r="D5140">
            <v>2018</v>
          </cell>
          <cell r="E5140">
            <v>3</v>
          </cell>
          <cell r="F5140">
            <v>3</v>
          </cell>
          <cell r="G5140" t="str">
            <v>Yes</v>
          </cell>
          <cell r="H5140">
            <v>218218.64</v>
          </cell>
          <cell r="I5140">
            <v>9162.0400000000009</v>
          </cell>
          <cell r="J5140">
            <v>27.08</v>
          </cell>
          <cell r="K5140">
            <v>209029.52000000002</v>
          </cell>
          <cell r="M5140">
            <v>209029.52000000002</v>
          </cell>
          <cell r="N5140" t="str">
            <v>FORM SUBMIT</v>
          </cell>
          <cell r="O5140">
            <v>43377</v>
          </cell>
          <cell r="P5140"/>
          <cell r="Q5140">
            <v>209056.6</v>
          </cell>
        </row>
        <row r="5141">
          <cell r="C5141" t="str">
            <v>Nantucket</v>
          </cell>
          <cell r="D5141">
            <v>2018</v>
          </cell>
          <cell r="E5141">
            <v>3</v>
          </cell>
          <cell r="F5141">
            <v>3</v>
          </cell>
          <cell r="G5141" t="str">
            <v>Yes</v>
          </cell>
          <cell r="H5141">
            <v>2190177.19</v>
          </cell>
          <cell r="I5141">
            <v>8536.51</v>
          </cell>
          <cell r="J5141">
            <v>2537.41</v>
          </cell>
          <cell r="K5141">
            <v>2179103.27</v>
          </cell>
          <cell r="M5141">
            <v>2179103.27</v>
          </cell>
          <cell r="N5141" t="str">
            <v>FORM SUBMIT</v>
          </cell>
          <cell r="O5141">
            <v>43370</v>
          </cell>
          <cell r="P5141"/>
          <cell r="Q5141">
            <v>2181640.6800000002</v>
          </cell>
        </row>
        <row r="5142">
          <cell r="C5142" t="str">
            <v>Natick</v>
          </cell>
          <cell r="D5142">
            <v>2018</v>
          </cell>
          <cell r="E5142">
            <v>0</v>
          </cell>
          <cell r="F5142">
            <v>0</v>
          </cell>
          <cell r="G5142" t="str">
            <v>N/A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  <cell r="M5142">
            <v>0</v>
          </cell>
          <cell r="N5142" t="str">
            <v>N/A</v>
          </cell>
          <cell r="O5142" t="str">
            <v/>
          </cell>
          <cell r="P5142"/>
          <cell r="Q5142">
            <v>0</v>
          </cell>
        </row>
        <row r="5143">
          <cell r="C5143" t="str">
            <v>Needham</v>
          </cell>
          <cell r="D5143">
            <v>2018</v>
          </cell>
          <cell r="E5143">
            <v>2</v>
          </cell>
          <cell r="F5143">
            <v>2</v>
          </cell>
          <cell r="G5143" t="str">
            <v>Yes</v>
          </cell>
          <cell r="H5143">
            <v>2315520.0699999998</v>
          </cell>
          <cell r="I5143">
            <v>10285.25</v>
          </cell>
          <cell r="J5143">
            <v>171.07</v>
          </cell>
          <cell r="K5143">
            <v>2305063.75</v>
          </cell>
          <cell r="M5143">
            <v>2305063.75</v>
          </cell>
          <cell r="N5143" t="str">
            <v>FORM SUBMIT</v>
          </cell>
          <cell r="O5143">
            <v>43355</v>
          </cell>
          <cell r="P5143"/>
          <cell r="Q5143">
            <v>2305234.8199999998</v>
          </cell>
        </row>
        <row r="5144">
          <cell r="C5144" t="str">
            <v>New Ashford</v>
          </cell>
          <cell r="D5144">
            <v>2018</v>
          </cell>
          <cell r="E5144">
            <v>0</v>
          </cell>
          <cell r="F5144">
            <v>0</v>
          </cell>
          <cell r="G5144" t="str">
            <v>N/A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  <cell r="M5144">
            <v>0</v>
          </cell>
          <cell r="N5144" t="str">
            <v>N/A</v>
          </cell>
          <cell r="O5144" t="str">
            <v/>
          </cell>
          <cell r="P5144"/>
          <cell r="Q5144">
            <v>0</v>
          </cell>
        </row>
        <row r="5145">
          <cell r="C5145" t="str">
            <v>New Bedford</v>
          </cell>
          <cell r="D5145">
            <v>2018</v>
          </cell>
          <cell r="E5145">
            <v>1.5</v>
          </cell>
          <cell r="F5145">
            <v>1.5</v>
          </cell>
          <cell r="G5145" t="str">
            <v>Yes</v>
          </cell>
          <cell r="H5145">
            <v>1020957.88</v>
          </cell>
          <cell r="I5145">
            <v>18381.62</v>
          </cell>
          <cell r="J5145">
            <v>702.01</v>
          </cell>
          <cell r="K5145">
            <v>1001874.25</v>
          </cell>
          <cell r="M5145">
            <v>1001874.25</v>
          </cell>
          <cell r="N5145" t="str">
            <v>FORM SUBMIT</v>
          </cell>
          <cell r="O5145">
            <v>43357</v>
          </cell>
          <cell r="P5145"/>
          <cell r="Q5145">
            <v>1002576.26</v>
          </cell>
        </row>
        <row r="5146">
          <cell r="C5146" t="str">
            <v>New Braintree</v>
          </cell>
          <cell r="D5146">
            <v>2018</v>
          </cell>
          <cell r="E5146">
            <v>0</v>
          </cell>
          <cell r="F5146">
            <v>0</v>
          </cell>
          <cell r="G5146" t="str">
            <v>N/A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  <cell r="M5146">
            <v>0</v>
          </cell>
          <cell r="N5146" t="str">
            <v>N/A</v>
          </cell>
          <cell r="O5146" t="str">
            <v/>
          </cell>
          <cell r="P5146"/>
          <cell r="Q5146">
            <v>0</v>
          </cell>
        </row>
        <row r="5147">
          <cell r="C5147" t="str">
            <v>New Marlborough</v>
          </cell>
          <cell r="D5147">
            <v>2018</v>
          </cell>
          <cell r="E5147">
            <v>0</v>
          </cell>
          <cell r="F5147">
            <v>0</v>
          </cell>
          <cell r="G5147" t="str">
            <v>N/A</v>
          </cell>
          <cell r="H5147">
            <v>0</v>
          </cell>
          <cell r="I5147">
            <v>0</v>
          </cell>
          <cell r="J5147">
            <v>0</v>
          </cell>
          <cell r="K5147">
            <v>0</v>
          </cell>
          <cell r="M5147">
            <v>0</v>
          </cell>
          <cell r="N5147" t="str">
            <v>N/A</v>
          </cell>
          <cell r="O5147" t="str">
            <v/>
          </cell>
          <cell r="P5147"/>
          <cell r="Q5147">
            <v>0</v>
          </cell>
        </row>
        <row r="5148">
          <cell r="C5148" t="str">
            <v>New Salem</v>
          </cell>
          <cell r="D5148">
            <v>2018</v>
          </cell>
          <cell r="E5148">
            <v>0</v>
          </cell>
          <cell r="F5148">
            <v>0</v>
          </cell>
          <cell r="G5148" t="str">
            <v>N/A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  <cell r="M5148">
            <v>0</v>
          </cell>
          <cell r="N5148" t="str">
            <v>N/A</v>
          </cell>
          <cell r="O5148" t="str">
            <v/>
          </cell>
          <cell r="P5148"/>
          <cell r="Q5148">
            <v>0</v>
          </cell>
        </row>
        <row r="5149">
          <cell r="C5149" t="str">
            <v>Newbury</v>
          </cell>
          <cell r="D5149">
            <v>2018</v>
          </cell>
          <cell r="E5149">
            <v>0</v>
          </cell>
          <cell r="F5149">
            <v>0</v>
          </cell>
          <cell r="G5149" t="str">
            <v>N/A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  <cell r="M5149">
            <v>0</v>
          </cell>
          <cell r="N5149" t="str">
            <v>N/A</v>
          </cell>
          <cell r="O5149" t="str">
            <v/>
          </cell>
          <cell r="P5149"/>
          <cell r="Q5149">
            <v>0</v>
          </cell>
        </row>
        <row r="5150">
          <cell r="C5150" t="str">
            <v>Newburyport</v>
          </cell>
          <cell r="D5150">
            <v>2018</v>
          </cell>
          <cell r="E5150">
            <v>2</v>
          </cell>
          <cell r="F5150">
            <v>2</v>
          </cell>
          <cell r="G5150" t="str">
            <v>Yes</v>
          </cell>
          <cell r="H5150">
            <v>891589.15</v>
          </cell>
          <cell r="I5150">
            <v>10612.14</v>
          </cell>
          <cell r="J5150">
            <v>0</v>
          </cell>
          <cell r="K5150">
            <v>880977.01</v>
          </cell>
          <cell r="M5150">
            <v>880977.01</v>
          </cell>
          <cell r="N5150" t="str">
            <v>FORM SUBMIT</v>
          </cell>
          <cell r="O5150">
            <v>43361</v>
          </cell>
          <cell r="P5150"/>
          <cell r="Q5150">
            <v>880977.01</v>
          </cell>
        </row>
        <row r="5151">
          <cell r="C5151" t="str">
            <v>Newton</v>
          </cell>
          <cell r="D5151">
            <v>2018</v>
          </cell>
          <cell r="E5151">
            <v>1</v>
          </cell>
          <cell r="F5151">
            <v>1</v>
          </cell>
          <cell r="G5151" t="str">
            <v>Yes</v>
          </cell>
          <cell r="H5151">
            <v>3237592</v>
          </cell>
          <cell r="I5151">
            <v>4228</v>
          </cell>
          <cell r="J5151">
            <v>178</v>
          </cell>
          <cell r="K5151">
            <v>3233186</v>
          </cell>
          <cell r="M5151">
            <v>3233186</v>
          </cell>
          <cell r="N5151" t="str">
            <v>FORM SUBMIT</v>
          </cell>
          <cell r="O5151">
            <v>43339</v>
          </cell>
          <cell r="P5151"/>
          <cell r="Q5151">
            <v>3233364</v>
          </cell>
        </row>
        <row r="5152">
          <cell r="C5152" t="str">
            <v>Norfolk</v>
          </cell>
          <cell r="D5152">
            <v>2018</v>
          </cell>
          <cell r="E5152">
            <v>1</v>
          </cell>
          <cell r="F5152">
            <v>1</v>
          </cell>
          <cell r="G5152" t="str">
            <v>Yes</v>
          </cell>
          <cell r="H5152">
            <v>237383.98</v>
          </cell>
          <cell r="I5152">
            <v>2814.7</v>
          </cell>
          <cell r="J5152">
            <v>13.21</v>
          </cell>
          <cell r="K5152">
            <v>234556.07</v>
          </cell>
          <cell r="M5152">
            <v>234556.07</v>
          </cell>
          <cell r="N5152" t="str">
            <v>FORM SUBMIT</v>
          </cell>
          <cell r="O5152">
            <v>43333</v>
          </cell>
          <cell r="P5152"/>
          <cell r="Q5152">
            <v>234569.28</v>
          </cell>
        </row>
        <row r="5153">
          <cell r="C5153" t="str">
            <v>North Adams</v>
          </cell>
          <cell r="D5153">
            <v>2018</v>
          </cell>
          <cell r="E5153">
            <v>0</v>
          </cell>
          <cell r="F5153">
            <v>0</v>
          </cell>
          <cell r="G5153" t="str">
            <v>N/A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  <cell r="M5153">
            <v>0</v>
          </cell>
          <cell r="N5153" t="str">
            <v>N/A</v>
          </cell>
          <cell r="O5153" t="str">
            <v/>
          </cell>
          <cell r="P5153"/>
          <cell r="Q5153">
            <v>0</v>
          </cell>
        </row>
        <row r="5154">
          <cell r="C5154" t="str">
            <v>North Andover</v>
          </cell>
          <cell r="D5154">
            <v>2018</v>
          </cell>
          <cell r="E5154">
            <v>3</v>
          </cell>
          <cell r="F5154">
            <v>3</v>
          </cell>
          <cell r="G5154" t="str">
            <v>Yes</v>
          </cell>
          <cell r="H5154">
            <v>1704291.69</v>
          </cell>
          <cell r="I5154">
            <v>8233.25</v>
          </cell>
          <cell r="J5154">
            <v>143.85</v>
          </cell>
          <cell r="K5154">
            <v>1695914.5899999999</v>
          </cell>
          <cell r="M5154">
            <v>1695914.5899999999</v>
          </cell>
          <cell r="N5154" t="str">
            <v>FORM SUBMIT</v>
          </cell>
          <cell r="O5154">
            <v>43328</v>
          </cell>
          <cell r="P5154"/>
          <cell r="Q5154">
            <v>1696058.44</v>
          </cell>
        </row>
        <row r="5155">
          <cell r="C5155" t="str">
            <v>North Attleborough</v>
          </cell>
          <cell r="D5155">
            <v>2018</v>
          </cell>
          <cell r="E5155">
            <v>0</v>
          </cell>
          <cell r="F5155">
            <v>0</v>
          </cell>
          <cell r="G5155" t="str">
            <v>N/A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  <cell r="M5155">
            <v>0</v>
          </cell>
          <cell r="N5155" t="str">
            <v>N/A</v>
          </cell>
          <cell r="O5155" t="str">
            <v/>
          </cell>
          <cell r="P5155"/>
          <cell r="Q5155">
            <v>0</v>
          </cell>
        </row>
        <row r="5156">
          <cell r="C5156" t="str">
            <v>North Brookfield</v>
          </cell>
          <cell r="D5156">
            <v>2018</v>
          </cell>
          <cell r="E5156">
            <v>0</v>
          </cell>
          <cell r="F5156">
            <v>0</v>
          </cell>
          <cell r="G5156" t="str">
            <v>N/A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  <cell r="M5156">
            <v>0</v>
          </cell>
          <cell r="N5156" t="str">
            <v>N/A</v>
          </cell>
          <cell r="O5156" t="str">
            <v/>
          </cell>
          <cell r="P5156"/>
          <cell r="Q5156">
            <v>0</v>
          </cell>
        </row>
        <row r="5157">
          <cell r="C5157" t="str">
            <v>North Reading</v>
          </cell>
          <cell r="D5157">
            <v>2018</v>
          </cell>
          <cell r="E5157">
            <v>0</v>
          </cell>
          <cell r="F5157">
            <v>0</v>
          </cell>
          <cell r="G5157" t="str">
            <v>N/A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  <cell r="M5157">
            <v>0</v>
          </cell>
          <cell r="N5157" t="str">
            <v>N/A</v>
          </cell>
          <cell r="O5157" t="str">
            <v/>
          </cell>
          <cell r="P5157"/>
          <cell r="Q5157">
            <v>0</v>
          </cell>
        </row>
        <row r="5158">
          <cell r="C5158" t="str">
            <v>Northampton</v>
          </cell>
          <cell r="D5158">
            <v>2018</v>
          </cell>
          <cell r="E5158">
            <v>3</v>
          </cell>
          <cell r="F5158">
            <v>3</v>
          </cell>
          <cell r="G5158" t="str">
            <v>Yes</v>
          </cell>
          <cell r="H5158">
            <v>1233869.56</v>
          </cell>
          <cell r="I5158">
            <v>22444.71</v>
          </cell>
          <cell r="J5158">
            <v>0</v>
          </cell>
          <cell r="K5158">
            <v>1211424.8500000001</v>
          </cell>
          <cell r="M5158">
            <v>1211424.8500000001</v>
          </cell>
          <cell r="N5158" t="str">
            <v>FORM SUBMIT</v>
          </cell>
          <cell r="O5158">
            <v>43326</v>
          </cell>
          <cell r="P5158"/>
          <cell r="Q5158">
            <v>1211424.8500000001</v>
          </cell>
        </row>
        <row r="5159">
          <cell r="C5159" t="str">
            <v>Northborough</v>
          </cell>
          <cell r="D5159">
            <v>2018</v>
          </cell>
          <cell r="E5159">
            <v>1.5</v>
          </cell>
          <cell r="F5159">
            <v>1.5</v>
          </cell>
          <cell r="G5159" t="str">
            <v>Yes</v>
          </cell>
          <cell r="H5159">
            <v>571631.62</v>
          </cell>
          <cell r="I5159">
            <v>4518.67</v>
          </cell>
          <cell r="J5159">
            <v>301.64</v>
          </cell>
          <cell r="K5159">
            <v>566811.30999999994</v>
          </cell>
          <cell r="M5159">
            <v>566811.30999999994</v>
          </cell>
          <cell r="N5159" t="str">
            <v>FORM SUBMIT</v>
          </cell>
          <cell r="O5159">
            <v>43354</v>
          </cell>
          <cell r="P5159"/>
          <cell r="Q5159">
            <v>567112.94999999995</v>
          </cell>
        </row>
        <row r="5160">
          <cell r="C5160" t="str">
            <v>Northbridge</v>
          </cell>
          <cell r="D5160">
            <v>2018</v>
          </cell>
          <cell r="E5160">
            <v>0</v>
          </cell>
          <cell r="F5160">
            <v>0</v>
          </cell>
          <cell r="G5160" t="str">
            <v>N/A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  <cell r="M5160">
            <v>0</v>
          </cell>
          <cell r="N5160" t="str">
            <v>N/A</v>
          </cell>
          <cell r="O5160" t="str">
            <v/>
          </cell>
          <cell r="P5160"/>
          <cell r="Q5160">
            <v>0</v>
          </cell>
        </row>
        <row r="5161">
          <cell r="C5161" t="str">
            <v>Northfield</v>
          </cell>
          <cell r="D5161">
            <v>2018</v>
          </cell>
          <cell r="E5161">
            <v>0.5</v>
          </cell>
          <cell r="F5161">
            <v>0.5</v>
          </cell>
          <cell r="G5161" t="str">
            <v>Yes</v>
          </cell>
          <cell r="H5161">
            <v>22091.23</v>
          </cell>
          <cell r="I5161">
            <v>834.54</v>
          </cell>
          <cell r="J5161">
            <v>0</v>
          </cell>
          <cell r="K5161">
            <v>21256.69</v>
          </cell>
          <cell r="M5161">
            <v>21256.69</v>
          </cell>
          <cell r="N5161" t="str">
            <v>FORM SUBMIT</v>
          </cell>
          <cell r="O5161">
            <v>43348</v>
          </cell>
          <cell r="P5161"/>
          <cell r="Q5161">
            <v>21256.69</v>
          </cell>
        </row>
        <row r="5162">
          <cell r="C5162" t="str">
            <v>Norton</v>
          </cell>
          <cell r="D5162">
            <v>2018</v>
          </cell>
          <cell r="E5162">
            <v>0</v>
          </cell>
          <cell r="F5162">
            <v>0</v>
          </cell>
          <cell r="G5162" t="str">
            <v>N/A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  <cell r="M5162">
            <v>0</v>
          </cell>
          <cell r="N5162" t="str">
            <v>N/A</v>
          </cell>
          <cell r="O5162" t="str">
            <v/>
          </cell>
          <cell r="P5162"/>
          <cell r="Q5162">
            <v>0</v>
          </cell>
        </row>
        <row r="5163">
          <cell r="C5163" t="str">
            <v>Norwell</v>
          </cell>
          <cell r="D5163">
            <v>2018</v>
          </cell>
          <cell r="E5163">
            <v>3</v>
          </cell>
          <cell r="F5163">
            <v>3</v>
          </cell>
          <cell r="G5163" t="str">
            <v>Yes</v>
          </cell>
          <cell r="H5163">
            <v>1083418.8700000001</v>
          </cell>
          <cell r="I5163">
            <v>3694.42</v>
          </cell>
          <cell r="J5163">
            <v>494.69</v>
          </cell>
          <cell r="K5163">
            <v>1079229.7600000002</v>
          </cell>
          <cell r="M5163">
            <v>1079229.7600000002</v>
          </cell>
          <cell r="N5163" t="str">
            <v>FORM SUBMIT</v>
          </cell>
          <cell r="O5163">
            <v>43348</v>
          </cell>
          <cell r="P5163"/>
          <cell r="Q5163">
            <v>1079724.4500000002</v>
          </cell>
        </row>
        <row r="5164">
          <cell r="C5164" t="str">
            <v>Norwood</v>
          </cell>
          <cell r="D5164">
            <v>2018</v>
          </cell>
          <cell r="E5164">
            <v>1</v>
          </cell>
          <cell r="F5164">
            <v>1</v>
          </cell>
          <cell r="G5164" t="str">
            <v>Yes</v>
          </cell>
          <cell r="H5164">
            <v>599278</v>
          </cell>
          <cell r="I5164">
            <v>5501</v>
          </cell>
          <cell r="J5164">
            <v>0</v>
          </cell>
          <cell r="K5164">
            <v>593777</v>
          </cell>
          <cell r="M5164">
            <v>593777</v>
          </cell>
          <cell r="N5164" t="str">
            <v>FORM SUBMIT</v>
          </cell>
          <cell r="O5164">
            <v>43362</v>
          </cell>
          <cell r="P5164"/>
          <cell r="Q5164">
            <v>593777</v>
          </cell>
        </row>
        <row r="5165">
          <cell r="C5165" t="str">
            <v>Oak Bluffs</v>
          </cell>
          <cell r="D5165">
            <v>2018</v>
          </cell>
          <cell r="E5165">
            <v>3</v>
          </cell>
          <cell r="F5165">
            <v>3</v>
          </cell>
          <cell r="G5165" t="str">
            <v>Yes</v>
          </cell>
          <cell r="H5165">
            <v>588626</v>
          </cell>
          <cell r="I5165">
            <v>4248</v>
          </cell>
          <cell r="J5165">
            <v>0</v>
          </cell>
          <cell r="K5165">
            <v>584378</v>
          </cell>
          <cell r="M5165">
            <v>584378</v>
          </cell>
          <cell r="N5165" t="str">
            <v>FORM SUBMIT</v>
          </cell>
          <cell r="O5165">
            <v>43355</v>
          </cell>
          <cell r="P5165"/>
          <cell r="Q5165">
            <v>584378</v>
          </cell>
        </row>
        <row r="5166">
          <cell r="C5166" t="str">
            <v>Oakham</v>
          </cell>
          <cell r="D5166">
            <v>2018</v>
          </cell>
          <cell r="E5166">
            <v>0</v>
          </cell>
          <cell r="F5166">
            <v>0</v>
          </cell>
          <cell r="G5166" t="str">
            <v>N/A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  <cell r="M5166">
            <v>0</v>
          </cell>
          <cell r="N5166" t="str">
            <v>N/A</v>
          </cell>
          <cell r="O5166" t="str">
            <v/>
          </cell>
          <cell r="P5166"/>
          <cell r="Q5166">
            <v>0</v>
          </cell>
        </row>
        <row r="5167">
          <cell r="C5167" t="str">
            <v>Orange</v>
          </cell>
          <cell r="D5167">
            <v>2018</v>
          </cell>
          <cell r="E5167">
            <v>0</v>
          </cell>
          <cell r="F5167">
            <v>0</v>
          </cell>
          <cell r="G5167" t="str">
            <v>N/A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  <cell r="M5167">
            <v>0</v>
          </cell>
          <cell r="N5167" t="str">
            <v>N/A</v>
          </cell>
          <cell r="O5167" t="str">
            <v/>
          </cell>
          <cell r="P5167"/>
          <cell r="Q5167">
            <v>0</v>
          </cell>
        </row>
        <row r="5168">
          <cell r="C5168" t="str">
            <v>Orleans</v>
          </cell>
          <cell r="D5168">
            <v>2018</v>
          </cell>
          <cell r="E5168">
            <v>3</v>
          </cell>
          <cell r="F5168">
            <v>3</v>
          </cell>
          <cell r="G5168" t="str">
            <v>Yes</v>
          </cell>
          <cell r="H5168">
            <v>778194.35</v>
          </cell>
          <cell r="I5168">
            <v>2462.84</v>
          </cell>
          <cell r="J5168">
            <v>0</v>
          </cell>
          <cell r="K5168">
            <v>775731.51</v>
          </cell>
          <cell r="M5168">
            <v>775731.51</v>
          </cell>
          <cell r="N5168" t="str">
            <v>FORM SUBMIT</v>
          </cell>
          <cell r="O5168">
            <v>43362</v>
          </cell>
          <cell r="P5168"/>
          <cell r="Q5168">
            <v>775731.51</v>
          </cell>
        </row>
        <row r="5169">
          <cell r="C5169" t="str">
            <v>Otis</v>
          </cell>
          <cell r="D5169">
            <v>2018</v>
          </cell>
          <cell r="E5169">
            <v>0</v>
          </cell>
          <cell r="F5169">
            <v>0</v>
          </cell>
          <cell r="G5169" t="str">
            <v>N/A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  <cell r="M5169">
            <v>0</v>
          </cell>
          <cell r="N5169" t="str">
            <v>N/A</v>
          </cell>
          <cell r="O5169" t="str">
            <v/>
          </cell>
          <cell r="P5169"/>
          <cell r="Q5169">
            <v>0</v>
          </cell>
        </row>
        <row r="5170">
          <cell r="C5170" t="str">
            <v>Oxford</v>
          </cell>
          <cell r="D5170">
            <v>2018</v>
          </cell>
          <cell r="E5170">
            <v>0</v>
          </cell>
          <cell r="F5170">
            <v>0</v>
          </cell>
          <cell r="G5170" t="str">
            <v>N/A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  <cell r="M5170">
            <v>0</v>
          </cell>
          <cell r="N5170" t="str">
            <v>N/A</v>
          </cell>
          <cell r="O5170" t="str">
            <v/>
          </cell>
          <cell r="P5170"/>
          <cell r="Q5170">
            <v>0</v>
          </cell>
        </row>
        <row r="5171">
          <cell r="C5171" t="str">
            <v>Palmer</v>
          </cell>
          <cell r="D5171">
            <v>2018</v>
          </cell>
          <cell r="E5171">
            <v>0</v>
          </cell>
          <cell r="F5171">
            <v>0</v>
          </cell>
          <cell r="G5171" t="str">
            <v>N/A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  <cell r="M5171">
            <v>0</v>
          </cell>
          <cell r="N5171" t="str">
            <v>N/A</v>
          </cell>
          <cell r="O5171" t="str">
            <v/>
          </cell>
          <cell r="P5171"/>
          <cell r="Q5171">
            <v>0</v>
          </cell>
        </row>
        <row r="5172">
          <cell r="C5172" t="str">
            <v>Paxton</v>
          </cell>
          <cell r="D5172">
            <v>2018</v>
          </cell>
          <cell r="E5172">
            <v>0</v>
          </cell>
          <cell r="F5172">
            <v>0</v>
          </cell>
          <cell r="G5172" t="str">
            <v>N/A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  <cell r="M5172">
            <v>0</v>
          </cell>
          <cell r="N5172" t="str">
            <v>N/A</v>
          </cell>
          <cell r="O5172" t="str">
            <v/>
          </cell>
          <cell r="P5172"/>
          <cell r="Q5172">
            <v>0</v>
          </cell>
        </row>
        <row r="5173">
          <cell r="C5173" t="str">
            <v>Peabody</v>
          </cell>
          <cell r="D5173">
            <v>2018</v>
          </cell>
          <cell r="E5173">
            <v>1</v>
          </cell>
          <cell r="F5173">
            <v>1</v>
          </cell>
          <cell r="G5173" t="str">
            <v>Yes</v>
          </cell>
          <cell r="H5173">
            <v>842561.85</v>
          </cell>
          <cell r="I5173">
            <v>4215.6000000000004</v>
          </cell>
          <cell r="J5173">
            <v>0</v>
          </cell>
          <cell r="K5173">
            <v>838346.25</v>
          </cell>
          <cell r="M5173">
            <v>838346.25</v>
          </cell>
          <cell r="N5173" t="str">
            <v>FORM SUBMIT</v>
          </cell>
          <cell r="O5173">
            <v>43361</v>
          </cell>
          <cell r="P5173"/>
          <cell r="Q5173">
            <v>838346.25</v>
          </cell>
        </row>
        <row r="5174">
          <cell r="C5174" t="str">
            <v>Pelham</v>
          </cell>
          <cell r="D5174">
            <v>2018</v>
          </cell>
          <cell r="E5174">
            <v>3</v>
          </cell>
          <cell r="F5174">
            <v>3</v>
          </cell>
          <cell r="G5174" t="str">
            <v>Yes</v>
          </cell>
          <cell r="H5174">
            <v>70827.83</v>
          </cell>
          <cell r="I5174">
            <v>876.65</v>
          </cell>
          <cell r="J5174">
            <v>0</v>
          </cell>
          <cell r="K5174">
            <v>69951.180000000008</v>
          </cell>
          <cell r="M5174">
            <v>69951.180000000008</v>
          </cell>
          <cell r="N5174" t="str">
            <v>FORM SUBMIT</v>
          </cell>
          <cell r="O5174">
            <v>43339</v>
          </cell>
          <cell r="P5174"/>
          <cell r="Q5174">
            <v>69951.180000000008</v>
          </cell>
        </row>
        <row r="5175">
          <cell r="C5175" t="str">
            <v>Pembroke</v>
          </cell>
          <cell r="D5175">
            <v>2018</v>
          </cell>
          <cell r="E5175">
            <v>1</v>
          </cell>
          <cell r="F5175">
            <v>1</v>
          </cell>
          <cell r="G5175" t="str">
            <v>Yes</v>
          </cell>
          <cell r="H5175">
            <v>301713.38</v>
          </cell>
          <cell r="I5175">
            <v>3958.84</v>
          </cell>
          <cell r="J5175">
            <v>0</v>
          </cell>
          <cell r="K5175">
            <v>297754.53999999998</v>
          </cell>
          <cell r="M5175">
            <v>297754.53999999998</v>
          </cell>
          <cell r="N5175" t="str">
            <v>FORM SUBMIT</v>
          </cell>
          <cell r="O5175">
            <v>43361</v>
          </cell>
          <cell r="P5175"/>
          <cell r="Q5175">
            <v>297754.53999999998</v>
          </cell>
        </row>
        <row r="5176">
          <cell r="C5176" t="str">
            <v>Pepperell</v>
          </cell>
          <cell r="D5176">
            <v>2018</v>
          </cell>
          <cell r="E5176">
            <v>0</v>
          </cell>
          <cell r="F5176">
            <v>0</v>
          </cell>
          <cell r="G5176" t="str">
            <v>N/A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  <cell r="M5176">
            <v>0</v>
          </cell>
          <cell r="N5176" t="str">
            <v>N/A</v>
          </cell>
          <cell r="O5176" t="str">
            <v/>
          </cell>
          <cell r="P5176"/>
          <cell r="Q5176">
            <v>0</v>
          </cell>
        </row>
        <row r="5177">
          <cell r="C5177" t="str">
            <v>Peru</v>
          </cell>
          <cell r="D5177">
            <v>2018</v>
          </cell>
          <cell r="E5177">
            <v>0</v>
          </cell>
          <cell r="F5177">
            <v>0</v>
          </cell>
          <cell r="G5177" t="str">
            <v>N/A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  <cell r="M5177">
            <v>0</v>
          </cell>
          <cell r="N5177" t="str">
            <v>N/A</v>
          </cell>
          <cell r="O5177" t="str">
            <v/>
          </cell>
          <cell r="P5177"/>
          <cell r="Q5177">
            <v>0</v>
          </cell>
        </row>
        <row r="5178">
          <cell r="C5178" t="str">
            <v>Petersham</v>
          </cell>
          <cell r="D5178">
            <v>2018</v>
          </cell>
          <cell r="E5178">
            <v>0</v>
          </cell>
          <cell r="F5178">
            <v>0</v>
          </cell>
          <cell r="G5178" t="str">
            <v>N/A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  <cell r="M5178">
            <v>0</v>
          </cell>
          <cell r="N5178" t="str">
            <v>N/A</v>
          </cell>
          <cell r="O5178" t="str">
            <v/>
          </cell>
          <cell r="P5178"/>
          <cell r="Q5178">
            <v>0</v>
          </cell>
        </row>
        <row r="5179">
          <cell r="C5179" t="str">
            <v>Phillipston</v>
          </cell>
          <cell r="D5179">
            <v>2018</v>
          </cell>
          <cell r="E5179">
            <v>3</v>
          </cell>
          <cell r="F5179">
            <v>3</v>
          </cell>
          <cell r="G5179" t="str">
            <v>Yes</v>
          </cell>
          <cell r="H5179">
            <v>48265.33</v>
          </cell>
          <cell r="I5179">
            <v>1458.41</v>
          </cell>
          <cell r="J5179">
            <v>0</v>
          </cell>
          <cell r="K5179">
            <v>46806.92</v>
          </cell>
          <cell r="M5179">
            <v>46806.92</v>
          </cell>
          <cell r="N5179" t="str">
            <v>FORM SUBMIT</v>
          </cell>
          <cell r="O5179">
            <v>43361</v>
          </cell>
          <cell r="P5179"/>
          <cell r="Q5179">
            <v>46806.92</v>
          </cell>
        </row>
        <row r="5180">
          <cell r="C5180" t="str">
            <v>Pittsfield</v>
          </cell>
          <cell r="D5180">
            <v>2018</v>
          </cell>
          <cell r="E5180">
            <v>1</v>
          </cell>
          <cell r="F5180">
            <v>1</v>
          </cell>
          <cell r="G5180" t="str">
            <v>Yes</v>
          </cell>
          <cell r="H5180">
            <v>433819.11</v>
          </cell>
          <cell r="I5180">
            <v>4559.4799999999996</v>
          </cell>
          <cell r="J5180">
            <v>0</v>
          </cell>
          <cell r="K5180">
            <v>429259.63</v>
          </cell>
          <cell r="M5180">
            <v>429259.63</v>
          </cell>
          <cell r="N5180" t="str">
            <v>FORM SUBMIT</v>
          </cell>
          <cell r="O5180">
            <v>43355</v>
          </cell>
          <cell r="P5180"/>
          <cell r="Q5180">
            <v>429259.63</v>
          </cell>
        </row>
        <row r="5181">
          <cell r="C5181" t="str">
            <v>Plainfield</v>
          </cell>
          <cell r="D5181">
            <v>2018</v>
          </cell>
          <cell r="E5181">
            <v>0</v>
          </cell>
          <cell r="F5181">
            <v>0</v>
          </cell>
          <cell r="G5181" t="str">
            <v>N/A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  <cell r="M5181">
            <v>0</v>
          </cell>
          <cell r="N5181" t="str">
            <v>N/A</v>
          </cell>
          <cell r="O5181" t="str">
            <v/>
          </cell>
          <cell r="P5181"/>
          <cell r="Q5181">
            <v>0</v>
          </cell>
        </row>
        <row r="5182">
          <cell r="C5182" t="str">
            <v>Plainville</v>
          </cell>
          <cell r="D5182">
            <v>2018</v>
          </cell>
          <cell r="E5182">
            <v>0</v>
          </cell>
          <cell r="F5182">
            <v>0</v>
          </cell>
          <cell r="G5182" t="str">
            <v>N/A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  <cell r="M5182">
            <v>0</v>
          </cell>
          <cell r="N5182" t="str">
            <v>N/A</v>
          </cell>
          <cell r="O5182" t="str">
            <v/>
          </cell>
          <cell r="P5182"/>
          <cell r="Q5182">
            <v>0</v>
          </cell>
        </row>
        <row r="5183">
          <cell r="C5183" t="str">
            <v>Plymouth</v>
          </cell>
          <cell r="D5183">
            <v>2018</v>
          </cell>
          <cell r="E5183">
            <v>1.5</v>
          </cell>
          <cell r="F5183">
            <v>1.5</v>
          </cell>
          <cell r="G5183" t="str">
            <v>Yes</v>
          </cell>
          <cell r="H5183">
            <v>2405192.13</v>
          </cell>
          <cell r="I5183">
            <v>10082.65</v>
          </cell>
          <cell r="J5183">
            <v>335.87</v>
          </cell>
          <cell r="K5183">
            <v>2394773.61</v>
          </cell>
          <cell r="M5183">
            <v>2394773.61</v>
          </cell>
          <cell r="N5183" t="str">
            <v>FORM SUBMIT</v>
          </cell>
          <cell r="O5183">
            <v>43355</v>
          </cell>
          <cell r="P5183"/>
          <cell r="Q5183">
            <v>2395109.48</v>
          </cell>
        </row>
        <row r="5184">
          <cell r="C5184" t="str">
            <v>Plympton</v>
          </cell>
          <cell r="D5184">
            <v>2018</v>
          </cell>
          <cell r="E5184">
            <v>1.5</v>
          </cell>
          <cell r="F5184">
            <v>1.5</v>
          </cell>
          <cell r="G5184" t="str">
            <v>Yes</v>
          </cell>
          <cell r="H5184">
            <v>91669.69</v>
          </cell>
          <cell r="I5184">
            <v>792.19</v>
          </cell>
          <cell r="J5184">
            <v>0</v>
          </cell>
          <cell r="K5184">
            <v>90877.5</v>
          </cell>
          <cell r="M5184">
            <v>90877.5</v>
          </cell>
          <cell r="N5184" t="str">
            <v>FORM SUBMIT</v>
          </cell>
          <cell r="O5184">
            <v>43369</v>
          </cell>
          <cell r="P5184"/>
          <cell r="Q5184">
            <v>90877.5</v>
          </cell>
        </row>
        <row r="5185">
          <cell r="C5185" t="str">
            <v>Princeton</v>
          </cell>
          <cell r="D5185">
            <v>2018</v>
          </cell>
          <cell r="E5185">
            <v>0</v>
          </cell>
          <cell r="F5185">
            <v>0</v>
          </cell>
          <cell r="G5185" t="str">
            <v>N/A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  <cell r="M5185">
            <v>0</v>
          </cell>
          <cell r="N5185" t="str">
            <v>N/A</v>
          </cell>
          <cell r="O5185" t="str">
            <v/>
          </cell>
          <cell r="P5185"/>
          <cell r="Q5185">
            <v>0</v>
          </cell>
        </row>
        <row r="5186">
          <cell r="C5186" t="str">
            <v>Provincetown</v>
          </cell>
          <cell r="D5186">
            <v>2018</v>
          </cell>
          <cell r="E5186">
            <v>3</v>
          </cell>
          <cell r="F5186">
            <v>3</v>
          </cell>
          <cell r="G5186" t="str">
            <v>Yes</v>
          </cell>
          <cell r="H5186">
            <v>519776.32</v>
          </cell>
          <cell r="I5186">
            <v>3781.86</v>
          </cell>
          <cell r="J5186">
            <v>333.74</v>
          </cell>
          <cell r="K5186">
            <v>515660.72000000003</v>
          </cell>
          <cell r="M5186">
            <v>515660.72000000003</v>
          </cell>
          <cell r="N5186" t="str">
            <v>FORM SUBMIT</v>
          </cell>
          <cell r="O5186">
            <v>43340</v>
          </cell>
          <cell r="P5186"/>
          <cell r="Q5186">
            <v>515994.46</v>
          </cell>
        </row>
        <row r="5187">
          <cell r="C5187" t="str">
            <v>Quincy</v>
          </cell>
          <cell r="D5187">
            <v>2018</v>
          </cell>
          <cell r="E5187">
            <v>1</v>
          </cell>
          <cell r="F5187">
            <v>1</v>
          </cell>
          <cell r="G5187" t="str">
            <v>Yes</v>
          </cell>
          <cell r="H5187">
            <v>1823678.92</v>
          </cell>
          <cell r="I5187">
            <v>14615.7</v>
          </cell>
          <cell r="J5187">
            <v>4081.91</v>
          </cell>
          <cell r="K5187">
            <v>1804981.31</v>
          </cell>
          <cell r="M5187">
            <v>1804981.31</v>
          </cell>
          <cell r="N5187" t="str">
            <v>FORM SUBMIT</v>
          </cell>
          <cell r="O5187">
            <v>43361</v>
          </cell>
          <cell r="P5187"/>
          <cell r="Q5187">
            <v>1809063.22</v>
          </cell>
        </row>
        <row r="5188">
          <cell r="C5188" t="str">
            <v>Randolph</v>
          </cell>
          <cell r="D5188">
            <v>2018</v>
          </cell>
          <cell r="E5188">
            <v>2</v>
          </cell>
          <cell r="F5188">
            <v>2</v>
          </cell>
          <cell r="G5188" t="str">
            <v>Yes</v>
          </cell>
          <cell r="H5188">
            <v>848944.87</v>
          </cell>
          <cell r="I5188">
            <v>7928.68</v>
          </cell>
          <cell r="J5188">
            <v>90.74</v>
          </cell>
          <cell r="K5188">
            <v>840925.45</v>
          </cell>
          <cell r="M5188">
            <v>840925.45</v>
          </cell>
          <cell r="N5188" t="str">
            <v>FORM SUBMIT</v>
          </cell>
          <cell r="O5188">
            <v>43343</v>
          </cell>
          <cell r="P5188"/>
          <cell r="Q5188">
            <v>841016.19</v>
          </cell>
        </row>
        <row r="5189">
          <cell r="C5189" t="str">
            <v>Raynham</v>
          </cell>
          <cell r="D5189">
            <v>2018</v>
          </cell>
          <cell r="E5189">
            <v>0</v>
          </cell>
          <cell r="F5189">
            <v>0</v>
          </cell>
          <cell r="G5189" t="str">
            <v>N/A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  <cell r="M5189">
            <v>0</v>
          </cell>
          <cell r="N5189" t="str">
            <v>N/A</v>
          </cell>
          <cell r="O5189" t="str">
            <v/>
          </cell>
          <cell r="P5189"/>
          <cell r="Q5189">
            <v>0</v>
          </cell>
        </row>
        <row r="5190">
          <cell r="C5190" t="str">
            <v>Reading</v>
          </cell>
          <cell r="D5190">
            <v>2018</v>
          </cell>
          <cell r="E5190">
            <v>0</v>
          </cell>
          <cell r="F5190">
            <v>0</v>
          </cell>
          <cell r="G5190" t="str">
            <v>N/A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  <cell r="M5190">
            <v>0</v>
          </cell>
          <cell r="N5190" t="str">
            <v>N/A</v>
          </cell>
          <cell r="O5190" t="str">
            <v/>
          </cell>
          <cell r="P5190"/>
          <cell r="Q5190">
            <v>0</v>
          </cell>
        </row>
        <row r="5191">
          <cell r="C5191" t="str">
            <v>Rehoboth</v>
          </cell>
          <cell r="D5191">
            <v>2018</v>
          </cell>
          <cell r="E5191">
            <v>1</v>
          </cell>
          <cell r="F5191">
            <v>1</v>
          </cell>
          <cell r="G5191" t="str">
            <v>Yes</v>
          </cell>
          <cell r="H5191">
            <v>210521.2</v>
          </cell>
          <cell r="I5191">
            <v>4245.79</v>
          </cell>
          <cell r="J5191">
            <v>25.09</v>
          </cell>
          <cell r="K5191">
            <v>206250.32</v>
          </cell>
          <cell r="M5191">
            <v>206250.32</v>
          </cell>
          <cell r="N5191" t="str">
            <v>FORM SUBMIT</v>
          </cell>
          <cell r="O5191">
            <v>43361</v>
          </cell>
          <cell r="P5191"/>
          <cell r="Q5191">
            <v>206275.41</v>
          </cell>
        </row>
        <row r="5192">
          <cell r="C5192" t="str">
            <v>Revere</v>
          </cell>
          <cell r="D5192">
            <v>2018</v>
          </cell>
          <cell r="E5192">
            <v>0</v>
          </cell>
          <cell r="F5192">
            <v>0</v>
          </cell>
          <cell r="G5192" t="str">
            <v>N/A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  <cell r="M5192">
            <v>0</v>
          </cell>
          <cell r="N5192" t="str">
            <v>N/A</v>
          </cell>
          <cell r="O5192" t="str">
            <v/>
          </cell>
          <cell r="P5192"/>
          <cell r="Q5192">
            <v>0</v>
          </cell>
        </row>
        <row r="5193">
          <cell r="C5193" t="str">
            <v>Richmond</v>
          </cell>
          <cell r="D5193">
            <v>2018</v>
          </cell>
          <cell r="E5193">
            <v>0</v>
          </cell>
          <cell r="F5193">
            <v>0</v>
          </cell>
          <cell r="G5193" t="str">
            <v>N/A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  <cell r="M5193">
            <v>0</v>
          </cell>
          <cell r="N5193" t="str">
            <v>N/A</v>
          </cell>
          <cell r="O5193" t="str">
            <v/>
          </cell>
          <cell r="P5193"/>
          <cell r="Q5193">
            <v>0</v>
          </cell>
        </row>
        <row r="5194">
          <cell r="C5194" t="str">
            <v>Rochester</v>
          </cell>
          <cell r="D5194">
            <v>2018</v>
          </cell>
          <cell r="E5194">
            <v>0</v>
          </cell>
          <cell r="F5194">
            <v>0</v>
          </cell>
          <cell r="G5194" t="str">
            <v>N/A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  <cell r="M5194">
            <v>0</v>
          </cell>
          <cell r="N5194" t="str">
            <v>N/A</v>
          </cell>
          <cell r="O5194" t="str">
            <v/>
          </cell>
          <cell r="P5194"/>
          <cell r="Q5194">
            <v>0</v>
          </cell>
        </row>
        <row r="5195">
          <cell r="C5195" t="str">
            <v>Rockland</v>
          </cell>
          <cell r="D5195">
            <v>2018</v>
          </cell>
          <cell r="E5195">
            <v>1.5</v>
          </cell>
          <cell r="F5195">
            <v>1.5</v>
          </cell>
          <cell r="G5195" t="str">
            <v>Yes</v>
          </cell>
          <cell r="H5195">
            <v>380587.07</v>
          </cell>
          <cell r="I5195">
            <v>4194.5</v>
          </cell>
          <cell r="J5195">
            <v>0</v>
          </cell>
          <cell r="K5195">
            <v>376392.57</v>
          </cell>
          <cell r="M5195">
            <v>376392.57</v>
          </cell>
          <cell r="N5195" t="str">
            <v>FORM SUBMIT</v>
          </cell>
          <cell r="O5195">
            <v>43347</v>
          </cell>
          <cell r="P5195"/>
          <cell r="Q5195">
            <v>376392.57</v>
          </cell>
        </row>
        <row r="5196">
          <cell r="C5196" t="str">
            <v>Rockport</v>
          </cell>
          <cell r="D5196">
            <v>2018</v>
          </cell>
          <cell r="E5196">
            <v>3</v>
          </cell>
          <cell r="F5196">
            <v>3</v>
          </cell>
          <cell r="G5196" t="str">
            <v>Yes</v>
          </cell>
          <cell r="H5196">
            <v>531703.09</v>
          </cell>
          <cell r="I5196">
            <v>3839.26</v>
          </cell>
          <cell r="J5196">
            <v>278.04000000000002</v>
          </cell>
          <cell r="K5196">
            <v>527585.78999999992</v>
          </cell>
          <cell r="M5196">
            <v>527585.78999999992</v>
          </cell>
          <cell r="N5196" t="str">
            <v>FORM SUBMIT</v>
          </cell>
          <cell r="O5196">
            <v>43354</v>
          </cell>
          <cell r="P5196"/>
          <cell r="Q5196">
            <v>527863.82999999996</v>
          </cell>
        </row>
        <row r="5197">
          <cell r="C5197" t="str">
            <v>Rowe</v>
          </cell>
          <cell r="D5197">
            <v>2018</v>
          </cell>
          <cell r="E5197">
            <v>0</v>
          </cell>
          <cell r="F5197">
            <v>0</v>
          </cell>
          <cell r="G5197" t="str">
            <v>N/A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  <cell r="M5197">
            <v>0</v>
          </cell>
          <cell r="N5197" t="str">
            <v>N/A</v>
          </cell>
          <cell r="O5197" t="str">
            <v/>
          </cell>
          <cell r="P5197"/>
          <cell r="Q5197">
            <v>0</v>
          </cell>
        </row>
        <row r="5198">
          <cell r="C5198" t="str">
            <v>Rowley</v>
          </cell>
          <cell r="D5198">
            <v>2018</v>
          </cell>
          <cell r="E5198">
            <v>3</v>
          </cell>
          <cell r="F5198">
            <v>3</v>
          </cell>
          <cell r="G5198" t="str">
            <v>Yes</v>
          </cell>
          <cell r="H5198">
            <v>432609.69</v>
          </cell>
          <cell r="I5198">
            <v>6133.78</v>
          </cell>
          <cell r="J5198">
            <v>0</v>
          </cell>
          <cell r="K5198">
            <v>426475.91</v>
          </cell>
          <cell r="M5198">
            <v>426475.91</v>
          </cell>
          <cell r="N5198" t="str">
            <v>FORM SUBMIT</v>
          </cell>
          <cell r="O5198">
            <v>43353</v>
          </cell>
          <cell r="P5198"/>
          <cell r="Q5198">
            <v>426475.91</v>
          </cell>
        </row>
        <row r="5199">
          <cell r="C5199" t="str">
            <v>Royalston</v>
          </cell>
          <cell r="D5199">
            <v>2018</v>
          </cell>
          <cell r="E5199">
            <v>3</v>
          </cell>
          <cell r="F5199">
            <v>3</v>
          </cell>
          <cell r="G5199" t="str">
            <v>Yes</v>
          </cell>
          <cell r="H5199">
            <v>19471.990000000002</v>
          </cell>
          <cell r="I5199">
            <v>604.1</v>
          </cell>
          <cell r="J5199">
            <v>0</v>
          </cell>
          <cell r="K5199">
            <v>18867.890000000003</v>
          </cell>
          <cell r="M5199">
            <v>18867.890000000003</v>
          </cell>
          <cell r="N5199" t="str">
            <v>FORM SUBMIT</v>
          </cell>
          <cell r="O5199">
            <v>43355</v>
          </cell>
          <cell r="P5199"/>
          <cell r="Q5199">
            <v>18867.890000000003</v>
          </cell>
        </row>
        <row r="5200">
          <cell r="C5200" t="str">
            <v>Russell</v>
          </cell>
          <cell r="D5200">
            <v>2018</v>
          </cell>
          <cell r="E5200">
            <v>0</v>
          </cell>
          <cell r="F5200">
            <v>0</v>
          </cell>
          <cell r="G5200" t="str">
            <v>N/A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  <cell r="M5200">
            <v>0</v>
          </cell>
          <cell r="N5200" t="str">
            <v>N/A</v>
          </cell>
          <cell r="O5200" t="str">
            <v/>
          </cell>
          <cell r="P5200"/>
          <cell r="Q5200">
            <v>0</v>
          </cell>
        </row>
        <row r="5201">
          <cell r="C5201" t="str">
            <v>Rutland</v>
          </cell>
          <cell r="D5201">
            <v>2018</v>
          </cell>
          <cell r="E5201">
            <v>0</v>
          </cell>
          <cell r="F5201">
            <v>0</v>
          </cell>
          <cell r="G5201" t="str">
            <v>N/A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  <cell r="M5201">
            <v>0</v>
          </cell>
          <cell r="N5201" t="str">
            <v>N/A</v>
          </cell>
          <cell r="O5201" t="str">
            <v/>
          </cell>
          <cell r="P5201"/>
          <cell r="Q5201">
            <v>0</v>
          </cell>
        </row>
        <row r="5202">
          <cell r="C5202" t="str">
            <v>Salem</v>
          </cell>
          <cell r="D5202">
            <v>2018</v>
          </cell>
          <cell r="E5202">
            <v>1</v>
          </cell>
          <cell r="F5202">
            <v>1</v>
          </cell>
          <cell r="G5202" t="str">
            <v>Yes</v>
          </cell>
          <cell r="H5202">
            <v>621662.99</v>
          </cell>
          <cell r="I5202">
            <v>4312.1899999999996</v>
          </cell>
          <cell r="J5202">
            <v>0</v>
          </cell>
          <cell r="K5202">
            <v>617350.80000000005</v>
          </cell>
          <cell r="L5202">
            <v>0</v>
          </cell>
          <cell r="M5202">
            <v>617350.80000000005</v>
          </cell>
          <cell r="N5202" t="str">
            <v>FORM SUBMIT</v>
          </cell>
          <cell r="O5202">
            <v>43361</v>
          </cell>
          <cell r="P5202"/>
          <cell r="Q5202">
            <v>617350.80000000005</v>
          </cell>
        </row>
        <row r="5203">
          <cell r="C5203" t="str">
            <v>Salisbury</v>
          </cell>
          <cell r="D5203">
            <v>2018</v>
          </cell>
          <cell r="E5203">
            <v>0</v>
          </cell>
          <cell r="F5203">
            <v>0</v>
          </cell>
          <cell r="G5203" t="str">
            <v>N/A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  <cell r="M5203">
            <v>0</v>
          </cell>
          <cell r="N5203" t="str">
            <v>N/A</v>
          </cell>
          <cell r="O5203" t="str">
            <v/>
          </cell>
          <cell r="P5203"/>
          <cell r="Q5203">
            <v>0</v>
          </cell>
        </row>
        <row r="5204">
          <cell r="C5204" t="str">
            <v>Sandisfield</v>
          </cell>
          <cell r="D5204">
            <v>2018</v>
          </cell>
          <cell r="E5204">
            <v>0</v>
          </cell>
          <cell r="F5204">
            <v>0</v>
          </cell>
          <cell r="G5204" t="str">
            <v>N/A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  <cell r="M5204">
            <v>0</v>
          </cell>
          <cell r="N5204" t="str">
            <v>N/A</v>
          </cell>
          <cell r="O5204" t="str">
            <v/>
          </cell>
          <cell r="P5204"/>
          <cell r="Q5204">
            <v>0</v>
          </cell>
        </row>
        <row r="5205">
          <cell r="C5205" t="str">
            <v>Sandwich</v>
          </cell>
          <cell r="D5205">
            <v>2018</v>
          </cell>
          <cell r="E5205">
            <v>3</v>
          </cell>
          <cell r="F5205">
            <v>3</v>
          </cell>
          <cell r="G5205" t="str">
            <v>Yes</v>
          </cell>
          <cell r="H5205">
            <v>1672528.08</v>
          </cell>
          <cell r="I5205">
            <v>7473.01</v>
          </cell>
          <cell r="J5205">
            <v>911.07</v>
          </cell>
          <cell r="K5205">
            <v>1664144</v>
          </cell>
          <cell r="M5205">
            <v>1664144</v>
          </cell>
          <cell r="N5205" t="str">
            <v>FORM SUBMIT</v>
          </cell>
          <cell r="O5205">
            <v>43353</v>
          </cell>
          <cell r="P5205"/>
          <cell r="Q5205">
            <v>1665055.07</v>
          </cell>
        </row>
        <row r="5206">
          <cell r="C5206" t="str">
            <v>Saugus</v>
          </cell>
          <cell r="D5206">
            <v>2018</v>
          </cell>
          <cell r="E5206">
            <v>0</v>
          </cell>
          <cell r="F5206">
            <v>0</v>
          </cell>
          <cell r="G5206" t="str">
            <v>N/A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  <cell r="M5206">
            <v>0</v>
          </cell>
          <cell r="N5206" t="str">
            <v>N/A</v>
          </cell>
          <cell r="O5206" t="str">
            <v/>
          </cell>
          <cell r="P5206"/>
          <cell r="Q5206">
            <v>0</v>
          </cell>
        </row>
        <row r="5207">
          <cell r="C5207" t="str">
            <v>Savoy</v>
          </cell>
          <cell r="D5207">
            <v>2018</v>
          </cell>
          <cell r="E5207">
            <v>0</v>
          </cell>
          <cell r="F5207">
            <v>0</v>
          </cell>
          <cell r="G5207" t="str">
            <v>N/A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  <cell r="M5207">
            <v>0</v>
          </cell>
          <cell r="N5207" t="str">
            <v>N/A</v>
          </cell>
          <cell r="O5207" t="str">
            <v/>
          </cell>
          <cell r="P5207"/>
          <cell r="Q5207">
            <v>0</v>
          </cell>
        </row>
        <row r="5208">
          <cell r="C5208" t="str">
            <v>Scituate</v>
          </cell>
          <cell r="D5208">
            <v>2018</v>
          </cell>
          <cell r="E5208">
            <v>3</v>
          </cell>
          <cell r="F5208">
            <v>3</v>
          </cell>
          <cell r="G5208" t="str">
            <v>Yes</v>
          </cell>
          <cell r="H5208">
            <v>1507055.92</v>
          </cell>
          <cell r="I5208">
            <v>12520.91</v>
          </cell>
          <cell r="J5208">
            <v>350.23</v>
          </cell>
          <cell r="K5208">
            <v>1494184.78</v>
          </cell>
          <cell r="M5208">
            <v>1494184.78</v>
          </cell>
          <cell r="N5208" t="str">
            <v>FORM SUBMIT</v>
          </cell>
          <cell r="O5208">
            <v>43328</v>
          </cell>
          <cell r="P5208"/>
          <cell r="Q5208">
            <v>1494535.01</v>
          </cell>
        </row>
        <row r="5209">
          <cell r="C5209" t="str">
            <v>Seekonk</v>
          </cell>
          <cell r="D5209">
            <v>2018</v>
          </cell>
          <cell r="E5209">
            <v>1.25</v>
          </cell>
          <cell r="F5209">
            <v>1.25</v>
          </cell>
          <cell r="G5209" t="str">
            <v>Yes</v>
          </cell>
          <cell r="H5209">
            <v>372777.54</v>
          </cell>
          <cell r="I5209">
            <v>3878.86</v>
          </cell>
          <cell r="J5209">
            <v>39494.83</v>
          </cell>
          <cell r="K5209">
            <v>329403.84999999998</v>
          </cell>
          <cell r="M5209">
            <v>329403.84999999998</v>
          </cell>
          <cell r="N5209" t="str">
            <v>FORM SUBMIT</v>
          </cell>
          <cell r="O5209">
            <v>43320</v>
          </cell>
          <cell r="P5209"/>
          <cell r="Q5209">
            <v>368898.68</v>
          </cell>
        </row>
        <row r="5210">
          <cell r="C5210" t="str">
            <v>Sharon</v>
          </cell>
          <cell r="D5210">
            <v>2018</v>
          </cell>
          <cell r="E5210">
            <v>1</v>
          </cell>
          <cell r="F5210">
            <v>1</v>
          </cell>
          <cell r="G5210" t="str">
            <v>Yes</v>
          </cell>
          <cell r="H5210">
            <v>531812.96</v>
          </cell>
          <cell r="I5210">
            <v>2251.91</v>
          </cell>
          <cell r="J5210">
            <v>8.2799999999999994</v>
          </cell>
          <cell r="K5210">
            <v>529552.7699999999</v>
          </cell>
          <cell r="M5210">
            <v>529552.7699999999</v>
          </cell>
          <cell r="N5210" t="str">
            <v>FORM SUBMIT</v>
          </cell>
          <cell r="O5210">
            <v>43326</v>
          </cell>
          <cell r="P5210"/>
          <cell r="Q5210">
            <v>529561.04999999993</v>
          </cell>
        </row>
        <row r="5211">
          <cell r="C5211" t="str">
            <v>Sheffield</v>
          </cell>
          <cell r="D5211">
            <v>2018</v>
          </cell>
          <cell r="E5211">
            <v>0</v>
          </cell>
          <cell r="F5211">
            <v>0</v>
          </cell>
          <cell r="G5211" t="str">
            <v>N/A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  <cell r="M5211">
            <v>0</v>
          </cell>
          <cell r="N5211" t="str">
            <v>N/A</v>
          </cell>
          <cell r="O5211" t="str">
            <v/>
          </cell>
          <cell r="P5211"/>
          <cell r="Q5211">
            <v>0</v>
          </cell>
        </row>
        <row r="5212">
          <cell r="C5212" t="str">
            <v>Shelburne</v>
          </cell>
          <cell r="D5212">
            <v>2018</v>
          </cell>
          <cell r="E5212">
            <v>0</v>
          </cell>
          <cell r="F5212">
            <v>0</v>
          </cell>
          <cell r="G5212" t="str">
            <v>N/A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  <cell r="M5212">
            <v>0</v>
          </cell>
          <cell r="N5212" t="str">
            <v>N/A</v>
          </cell>
          <cell r="O5212" t="str">
            <v/>
          </cell>
          <cell r="P5212"/>
          <cell r="Q5212">
            <v>0</v>
          </cell>
        </row>
        <row r="5213">
          <cell r="C5213" t="str">
            <v>Sherborn</v>
          </cell>
          <cell r="D5213">
            <v>2018</v>
          </cell>
          <cell r="E5213">
            <v>0</v>
          </cell>
          <cell r="F5213">
            <v>0</v>
          </cell>
          <cell r="G5213" t="str">
            <v>N/A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  <cell r="M5213">
            <v>0</v>
          </cell>
          <cell r="N5213" t="str">
            <v>N/A</v>
          </cell>
          <cell r="O5213" t="str">
            <v/>
          </cell>
          <cell r="P5213"/>
          <cell r="Q5213">
            <v>0</v>
          </cell>
        </row>
        <row r="5214">
          <cell r="C5214" t="str">
            <v>Shirley</v>
          </cell>
          <cell r="D5214">
            <v>2018</v>
          </cell>
          <cell r="E5214">
            <v>0</v>
          </cell>
          <cell r="F5214">
            <v>0</v>
          </cell>
          <cell r="G5214" t="str">
            <v>N/A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  <cell r="M5214">
            <v>0</v>
          </cell>
          <cell r="N5214" t="str">
            <v>N/A</v>
          </cell>
          <cell r="O5214" t="str">
            <v/>
          </cell>
          <cell r="P5214"/>
          <cell r="Q5214">
            <v>0</v>
          </cell>
        </row>
        <row r="5215">
          <cell r="C5215" t="str">
            <v>Shrewsbury</v>
          </cell>
          <cell r="D5215">
            <v>2018</v>
          </cell>
          <cell r="E5215">
            <v>0</v>
          </cell>
          <cell r="F5215">
            <v>0</v>
          </cell>
          <cell r="G5215" t="str">
            <v>N/A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  <cell r="M5215">
            <v>0</v>
          </cell>
          <cell r="N5215" t="str">
            <v>N/A</v>
          </cell>
          <cell r="O5215" t="str">
            <v/>
          </cell>
          <cell r="P5215"/>
          <cell r="Q5215">
            <v>0</v>
          </cell>
        </row>
        <row r="5216">
          <cell r="C5216" t="str">
            <v>Shutesbury</v>
          </cell>
          <cell r="D5216">
            <v>2018</v>
          </cell>
          <cell r="E5216">
            <v>1.5</v>
          </cell>
          <cell r="F5216">
            <v>1.5</v>
          </cell>
          <cell r="G5216" t="str">
            <v>Yes</v>
          </cell>
          <cell r="H5216">
            <v>41973.17</v>
          </cell>
          <cell r="I5216">
            <v>399.58</v>
          </cell>
          <cell r="J5216">
            <v>0</v>
          </cell>
          <cell r="K5216">
            <v>41573.589999999997</v>
          </cell>
          <cell r="M5216">
            <v>41573.589999999997</v>
          </cell>
          <cell r="N5216" t="str">
            <v>FORM SUBMIT</v>
          </cell>
          <cell r="O5216">
            <v>43311</v>
          </cell>
          <cell r="P5216"/>
          <cell r="Q5216">
            <v>41573.589999999997</v>
          </cell>
        </row>
        <row r="5217">
          <cell r="C5217" t="str">
            <v>Somerset</v>
          </cell>
          <cell r="D5217">
            <v>2018</v>
          </cell>
          <cell r="E5217">
            <v>1</v>
          </cell>
          <cell r="F5217">
            <v>1</v>
          </cell>
          <cell r="G5217" t="str">
            <v>Yes</v>
          </cell>
          <cell r="H5217">
            <v>215369.51</v>
          </cell>
          <cell r="I5217">
            <v>314.45999999999998</v>
          </cell>
          <cell r="J5217">
            <v>6.8</v>
          </cell>
          <cell r="K5217">
            <v>215048.25000000003</v>
          </cell>
          <cell r="M5217">
            <v>215048.25000000003</v>
          </cell>
          <cell r="N5217" t="str">
            <v>FORM SUBMIT</v>
          </cell>
          <cell r="O5217">
            <v>43067</v>
          </cell>
          <cell r="P5217"/>
          <cell r="Q5217">
            <v>215055.05000000002</v>
          </cell>
        </row>
        <row r="5218">
          <cell r="C5218" t="str">
            <v>Somerville</v>
          </cell>
          <cell r="D5218">
            <v>2018</v>
          </cell>
          <cell r="E5218">
            <v>1.5</v>
          </cell>
          <cell r="F5218">
            <v>1.5</v>
          </cell>
          <cell r="G5218" t="str">
            <v>Yes</v>
          </cell>
          <cell r="H5218">
            <v>1790413.19</v>
          </cell>
          <cell r="I5218">
            <v>16326.47</v>
          </cell>
          <cell r="J5218">
            <v>380.29</v>
          </cell>
          <cell r="K5218">
            <v>1773706.43</v>
          </cell>
          <cell r="L5218">
            <v>500000</v>
          </cell>
          <cell r="M5218">
            <v>2273706.4299999997</v>
          </cell>
          <cell r="N5218" t="str">
            <v>FORM SUBMIT</v>
          </cell>
          <cell r="O5218">
            <v>43355</v>
          </cell>
          <cell r="P5218"/>
          <cell r="Q5218">
            <v>2274086.7199999997</v>
          </cell>
        </row>
        <row r="5219">
          <cell r="C5219" t="str">
            <v>South Hadley</v>
          </cell>
          <cell r="D5219">
            <v>2018</v>
          </cell>
          <cell r="E5219">
            <v>0</v>
          </cell>
          <cell r="F5219">
            <v>0</v>
          </cell>
          <cell r="G5219" t="str">
            <v>N/A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  <cell r="M5219">
            <v>0</v>
          </cell>
          <cell r="N5219" t="str">
            <v>N/A</v>
          </cell>
          <cell r="O5219" t="str">
            <v/>
          </cell>
          <cell r="P5219"/>
          <cell r="Q5219">
            <v>0</v>
          </cell>
        </row>
        <row r="5220">
          <cell r="C5220" t="str">
            <v>Southampton</v>
          </cell>
          <cell r="D5220">
            <v>2018</v>
          </cell>
          <cell r="E5220">
            <v>3</v>
          </cell>
          <cell r="F5220">
            <v>3</v>
          </cell>
          <cell r="G5220" t="str">
            <v>Yes</v>
          </cell>
          <cell r="H5220">
            <v>215272.95</v>
          </cell>
          <cell r="I5220">
            <v>1724.41</v>
          </cell>
          <cell r="J5220">
            <v>0</v>
          </cell>
          <cell r="K5220">
            <v>213548.54</v>
          </cell>
          <cell r="M5220">
            <v>213548.54</v>
          </cell>
          <cell r="N5220" t="str">
            <v>FORM SUBMIT</v>
          </cell>
          <cell r="O5220">
            <v>43356</v>
          </cell>
          <cell r="P5220"/>
          <cell r="Q5220">
            <v>213548.54</v>
          </cell>
        </row>
        <row r="5221">
          <cell r="C5221" t="str">
            <v>Southborough</v>
          </cell>
          <cell r="D5221">
            <v>2018</v>
          </cell>
          <cell r="E5221">
            <v>1</v>
          </cell>
          <cell r="F5221">
            <v>1</v>
          </cell>
          <cell r="G5221" t="str">
            <v>Yes</v>
          </cell>
          <cell r="H5221">
            <v>325254.87</v>
          </cell>
          <cell r="I5221">
            <v>1260.29</v>
          </cell>
          <cell r="J5221">
            <v>0</v>
          </cell>
          <cell r="K5221">
            <v>323994.58</v>
          </cell>
          <cell r="M5221">
            <v>323994.58</v>
          </cell>
          <cell r="N5221" t="str">
            <v>FORM SUBMIT</v>
          </cell>
          <cell r="O5221">
            <v>43194</v>
          </cell>
          <cell r="P5221"/>
          <cell r="Q5221">
            <v>323994.58</v>
          </cell>
        </row>
        <row r="5222">
          <cell r="C5222" t="str">
            <v>Southbridge</v>
          </cell>
          <cell r="D5222">
            <v>2018</v>
          </cell>
          <cell r="E5222">
            <v>0</v>
          </cell>
          <cell r="F5222">
            <v>0</v>
          </cell>
          <cell r="G5222" t="str">
            <v>N/A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  <cell r="M5222">
            <v>0</v>
          </cell>
          <cell r="N5222" t="str">
            <v>N/A</v>
          </cell>
          <cell r="O5222" t="str">
            <v/>
          </cell>
          <cell r="P5222"/>
          <cell r="Q5222">
            <v>0</v>
          </cell>
        </row>
        <row r="5223">
          <cell r="C5223" t="str">
            <v>Southwick</v>
          </cell>
          <cell r="D5223">
            <v>2018</v>
          </cell>
          <cell r="E5223">
            <v>3</v>
          </cell>
          <cell r="F5223">
            <v>3</v>
          </cell>
          <cell r="G5223" t="str">
            <v>Yes</v>
          </cell>
          <cell r="H5223">
            <v>337754.17</v>
          </cell>
          <cell r="I5223">
            <v>2867.27</v>
          </cell>
          <cell r="J5223">
            <v>2935.62</v>
          </cell>
          <cell r="K5223">
            <v>331951.27999999997</v>
          </cell>
          <cell r="M5223">
            <v>331951.27999999997</v>
          </cell>
          <cell r="N5223" t="str">
            <v>FORM SUBMIT</v>
          </cell>
          <cell r="O5223">
            <v>43326</v>
          </cell>
          <cell r="P5223"/>
          <cell r="Q5223">
            <v>334886.89999999997</v>
          </cell>
        </row>
        <row r="5224">
          <cell r="C5224" t="str">
            <v>Spencer</v>
          </cell>
          <cell r="D5224">
            <v>2018</v>
          </cell>
          <cell r="E5224">
            <v>0</v>
          </cell>
          <cell r="F5224">
            <v>0</v>
          </cell>
          <cell r="G5224" t="str">
            <v>N/A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  <cell r="M5224">
            <v>0</v>
          </cell>
          <cell r="N5224" t="str">
            <v>N/A</v>
          </cell>
          <cell r="O5224" t="str">
            <v/>
          </cell>
          <cell r="P5224"/>
          <cell r="Q5224">
            <v>0</v>
          </cell>
        </row>
        <row r="5225">
          <cell r="C5225" t="str">
            <v>Springfield</v>
          </cell>
          <cell r="D5225">
            <v>2018</v>
          </cell>
          <cell r="E5225">
            <v>1.5</v>
          </cell>
          <cell r="F5225">
            <v>1.5</v>
          </cell>
          <cell r="G5225" t="str">
            <v>Yes</v>
          </cell>
          <cell r="H5225">
            <v>1349840</v>
          </cell>
          <cell r="I5225">
            <v>7128</v>
          </cell>
          <cell r="J5225">
            <v>0</v>
          </cell>
          <cell r="K5225">
            <v>1342712</v>
          </cell>
          <cell r="M5225">
            <v>1342712</v>
          </cell>
          <cell r="N5225" t="str">
            <v>FORM SUBMIT</v>
          </cell>
          <cell r="O5225">
            <v>43353</v>
          </cell>
          <cell r="P5225"/>
          <cell r="Q5225">
            <v>1342712</v>
          </cell>
        </row>
        <row r="5226">
          <cell r="C5226" t="str">
            <v>Sterling</v>
          </cell>
          <cell r="D5226">
            <v>2018</v>
          </cell>
          <cell r="E5226">
            <v>0</v>
          </cell>
          <cell r="F5226">
            <v>0</v>
          </cell>
          <cell r="G5226" t="str">
            <v>N/A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  <cell r="M5226">
            <v>0</v>
          </cell>
          <cell r="N5226" t="str">
            <v>N/A</v>
          </cell>
          <cell r="O5226" t="str">
            <v/>
          </cell>
          <cell r="P5226"/>
          <cell r="Q5226">
            <v>0</v>
          </cell>
        </row>
        <row r="5227">
          <cell r="C5227" t="str">
            <v>Stockbridge</v>
          </cell>
          <cell r="D5227">
            <v>2018</v>
          </cell>
          <cell r="E5227">
            <v>3</v>
          </cell>
          <cell r="F5227">
            <v>3</v>
          </cell>
          <cell r="G5227" t="str">
            <v>Yes</v>
          </cell>
          <cell r="H5227">
            <v>199950.05</v>
          </cell>
          <cell r="I5227">
            <v>567.36</v>
          </cell>
          <cell r="J5227">
            <v>0</v>
          </cell>
          <cell r="K5227">
            <v>199382.69</v>
          </cell>
          <cell r="M5227">
            <v>199382.69</v>
          </cell>
          <cell r="N5227" t="str">
            <v>FORM SUBMIT</v>
          </cell>
          <cell r="O5227">
            <v>43343</v>
          </cell>
          <cell r="P5227"/>
          <cell r="Q5227">
            <v>199382.69</v>
          </cell>
        </row>
        <row r="5228">
          <cell r="C5228" t="str">
            <v>Stoneham</v>
          </cell>
          <cell r="D5228">
            <v>2018</v>
          </cell>
          <cell r="E5228">
            <v>0</v>
          </cell>
          <cell r="F5228">
            <v>0</v>
          </cell>
          <cell r="G5228" t="str">
            <v>N/A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  <cell r="M5228">
            <v>0</v>
          </cell>
          <cell r="N5228" t="str">
            <v>N/A</v>
          </cell>
          <cell r="O5228" t="str">
            <v/>
          </cell>
          <cell r="P5228"/>
          <cell r="Q5228">
            <v>0</v>
          </cell>
        </row>
        <row r="5229">
          <cell r="C5229" t="str">
            <v>Stoughton</v>
          </cell>
          <cell r="D5229">
            <v>2018</v>
          </cell>
          <cell r="E5229">
            <v>1.5</v>
          </cell>
          <cell r="F5229">
            <v>1.5</v>
          </cell>
          <cell r="G5229" t="str">
            <v>Yes</v>
          </cell>
          <cell r="H5229">
            <v>713910.96</v>
          </cell>
          <cell r="I5229">
            <v>1628.71</v>
          </cell>
          <cell r="J5229">
            <v>4225.6499999999996</v>
          </cell>
          <cell r="K5229">
            <v>708056.6</v>
          </cell>
          <cell r="M5229">
            <v>708056.6</v>
          </cell>
          <cell r="N5229" t="str">
            <v>FORM SUBMIT</v>
          </cell>
          <cell r="O5229">
            <v>43360</v>
          </cell>
          <cell r="P5229"/>
          <cell r="Q5229">
            <v>712282.25</v>
          </cell>
        </row>
        <row r="5230">
          <cell r="C5230" t="str">
            <v>Stow</v>
          </cell>
          <cell r="D5230">
            <v>2018</v>
          </cell>
          <cell r="E5230">
            <v>3</v>
          </cell>
          <cell r="F5230">
            <v>3</v>
          </cell>
          <cell r="G5230" t="str">
            <v>Yes</v>
          </cell>
          <cell r="H5230">
            <v>606805.56999999995</v>
          </cell>
          <cell r="I5230">
            <v>7052.25</v>
          </cell>
          <cell r="J5230">
            <v>712.39</v>
          </cell>
          <cell r="K5230">
            <v>599040.92999999993</v>
          </cell>
          <cell r="M5230">
            <v>599040.92999999993</v>
          </cell>
          <cell r="N5230" t="str">
            <v>FORM SUBMIT</v>
          </cell>
          <cell r="O5230">
            <v>43347</v>
          </cell>
          <cell r="P5230"/>
          <cell r="Q5230">
            <v>599753.31999999995</v>
          </cell>
        </row>
        <row r="5231">
          <cell r="C5231" t="str">
            <v>Sturbridge</v>
          </cell>
          <cell r="D5231">
            <v>2018</v>
          </cell>
          <cell r="E5231">
            <v>3</v>
          </cell>
          <cell r="F5231">
            <v>3</v>
          </cell>
          <cell r="G5231" t="str">
            <v>Yes</v>
          </cell>
          <cell r="H5231">
            <v>466733.34</v>
          </cell>
          <cell r="I5231">
            <v>1922.36</v>
          </cell>
          <cell r="J5231">
            <v>22.87</v>
          </cell>
          <cell r="K5231">
            <v>464788.11000000004</v>
          </cell>
          <cell r="M5231">
            <v>464788.11000000004</v>
          </cell>
          <cell r="N5231" t="str">
            <v>FORM SUBMIT</v>
          </cell>
          <cell r="O5231">
            <v>43361</v>
          </cell>
          <cell r="P5231"/>
          <cell r="Q5231">
            <v>464810.98000000004</v>
          </cell>
        </row>
        <row r="5232">
          <cell r="C5232" t="str">
            <v>Sudbury</v>
          </cell>
          <cell r="D5232">
            <v>2018</v>
          </cell>
          <cell r="E5232">
            <v>3</v>
          </cell>
          <cell r="F5232">
            <v>3</v>
          </cell>
          <cell r="G5232" t="str">
            <v>Yes</v>
          </cell>
          <cell r="H5232">
            <v>1964889.82</v>
          </cell>
          <cell r="I5232">
            <v>34971.629999999997</v>
          </cell>
          <cell r="J5232">
            <v>0</v>
          </cell>
          <cell r="K5232">
            <v>1929918.1900000002</v>
          </cell>
          <cell r="M5232">
            <v>1929918.1900000002</v>
          </cell>
          <cell r="N5232" t="str">
            <v>FORM SUBMIT</v>
          </cell>
          <cell r="O5232">
            <v>43334</v>
          </cell>
          <cell r="P5232"/>
          <cell r="Q5232">
            <v>1929918.1900000002</v>
          </cell>
        </row>
        <row r="5233">
          <cell r="C5233" t="str">
            <v>Sunderland</v>
          </cell>
          <cell r="D5233">
            <v>2018</v>
          </cell>
          <cell r="E5233">
            <v>3</v>
          </cell>
          <cell r="F5233">
            <v>3</v>
          </cell>
          <cell r="G5233" t="str">
            <v>Yes</v>
          </cell>
          <cell r="H5233">
            <v>107632.52</v>
          </cell>
          <cell r="I5233">
            <v>459.75</v>
          </cell>
          <cell r="J5233">
            <v>0</v>
          </cell>
          <cell r="K5233">
            <v>107172.77</v>
          </cell>
          <cell r="M5233">
            <v>107172.77</v>
          </cell>
          <cell r="N5233" t="str">
            <v>FORM SUBMIT</v>
          </cell>
          <cell r="O5233">
            <v>43354</v>
          </cell>
          <cell r="P5233"/>
          <cell r="Q5233">
            <v>107172.77</v>
          </cell>
        </row>
        <row r="5234">
          <cell r="C5234" t="str">
            <v>Sutton</v>
          </cell>
          <cell r="D5234">
            <v>2018</v>
          </cell>
          <cell r="E5234">
            <v>0</v>
          </cell>
          <cell r="F5234">
            <v>0</v>
          </cell>
          <cell r="G5234" t="str">
            <v>N/A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  <cell r="M5234">
            <v>0</v>
          </cell>
          <cell r="N5234" t="str">
            <v>N/A</v>
          </cell>
          <cell r="O5234" t="str">
            <v/>
          </cell>
          <cell r="P5234"/>
          <cell r="Q5234">
            <v>0</v>
          </cell>
        </row>
        <row r="5235">
          <cell r="C5235" t="str">
            <v>Swampscott</v>
          </cell>
          <cell r="D5235">
            <v>2018</v>
          </cell>
          <cell r="E5235">
            <v>0</v>
          </cell>
          <cell r="F5235">
            <v>0</v>
          </cell>
          <cell r="G5235" t="str">
            <v>N/A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  <cell r="M5235">
            <v>0</v>
          </cell>
          <cell r="N5235" t="str">
            <v>N/A</v>
          </cell>
          <cell r="O5235" t="str">
            <v/>
          </cell>
          <cell r="P5235"/>
          <cell r="Q5235">
            <v>0</v>
          </cell>
        </row>
        <row r="5236">
          <cell r="C5236" t="str">
            <v>Swansea</v>
          </cell>
          <cell r="D5236">
            <v>2018</v>
          </cell>
          <cell r="E5236">
            <v>1.5</v>
          </cell>
          <cell r="F5236">
            <v>1.5</v>
          </cell>
          <cell r="G5236" t="str">
            <v>Yes</v>
          </cell>
          <cell r="H5236">
            <v>326390.24</v>
          </cell>
          <cell r="I5236">
            <v>5442.14</v>
          </cell>
          <cell r="J5236">
            <v>707.76</v>
          </cell>
          <cell r="K5236">
            <v>320240.33999999997</v>
          </cell>
          <cell r="M5236">
            <v>320240.33999999997</v>
          </cell>
          <cell r="N5236" t="str">
            <v>FORM SUBMIT</v>
          </cell>
          <cell r="O5236">
            <v>43340</v>
          </cell>
          <cell r="P5236"/>
          <cell r="Q5236">
            <v>320948.09999999998</v>
          </cell>
        </row>
        <row r="5237">
          <cell r="C5237" t="str">
            <v>Taunton</v>
          </cell>
          <cell r="D5237">
            <v>2018</v>
          </cell>
          <cell r="E5237">
            <v>0</v>
          </cell>
          <cell r="F5237">
            <v>0</v>
          </cell>
          <cell r="G5237" t="str">
            <v>N/A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  <cell r="M5237">
            <v>0</v>
          </cell>
          <cell r="N5237" t="str">
            <v>N/A</v>
          </cell>
          <cell r="O5237" t="str">
            <v/>
          </cell>
          <cell r="P5237"/>
          <cell r="Q5237">
            <v>0</v>
          </cell>
        </row>
        <row r="5238">
          <cell r="C5238" t="str">
            <v>Templeton</v>
          </cell>
          <cell r="D5238">
            <v>2018</v>
          </cell>
          <cell r="E5238">
            <v>3</v>
          </cell>
          <cell r="F5238">
            <v>3</v>
          </cell>
          <cell r="G5238" t="str">
            <v>Yes</v>
          </cell>
          <cell r="H5238">
            <v>142546.43</v>
          </cell>
          <cell r="I5238">
            <v>6801.26</v>
          </cell>
          <cell r="J5238">
            <v>0</v>
          </cell>
          <cell r="K5238">
            <v>135745.16999999998</v>
          </cell>
          <cell r="M5238">
            <v>135745.16999999998</v>
          </cell>
          <cell r="N5238" t="str">
            <v>FORM SUBMIT</v>
          </cell>
          <cell r="O5238">
            <v>43361</v>
          </cell>
          <cell r="P5238"/>
          <cell r="Q5238">
            <v>135745.16999999998</v>
          </cell>
        </row>
        <row r="5239">
          <cell r="C5239" t="str">
            <v>Tewksbury</v>
          </cell>
          <cell r="D5239">
            <v>2018</v>
          </cell>
          <cell r="E5239">
            <v>1.5</v>
          </cell>
          <cell r="F5239">
            <v>1.5</v>
          </cell>
          <cell r="G5239" t="str">
            <v>Yes</v>
          </cell>
          <cell r="H5239">
            <v>888744.66</v>
          </cell>
          <cell r="I5239">
            <v>4147.46</v>
          </cell>
          <cell r="J5239">
            <v>0</v>
          </cell>
          <cell r="K5239">
            <v>884597.20000000007</v>
          </cell>
          <cell r="M5239">
            <v>884597.20000000007</v>
          </cell>
          <cell r="N5239" t="str">
            <v>FORM SUBMIT</v>
          </cell>
          <cell r="O5239">
            <v>43307</v>
          </cell>
          <cell r="P5239"/>
          <cell r="Q5239">
            <v>884597.20000000007</v>
          </cell>
        </row>
        <row r="5240">
          <cell r="C5240" t="str">
            <v>Tisbury</v>
          </cell>
          <cell r="D5240">
            <v>2018</v>
          </cell>
          <cell r="E5240">
            <v>3</v>
          </cell>
          <cell r="F5240">
            <v>3</v>
          </cell>
          <cell r="G5240" t="str">
            <v>Yes</v>
          </cell>
          <cell r="H5240">
            <v>635538.52</v>
          </cell>
          <cell r="I5240">
            <v>6062.28</v>
          </cell>
          <cell r="J5240">
            <v>392.69</v>
          </cell>
          <cell r="K5240">
            <v>629083.55000000005</v>
          </cell>
          <cell r="M5240">
            <v>629083.55000000005</v>
          </cell>
          <cell r="N5240" t="str">
            <v>FORM SUBMIT</v>
          </cell>
          <cell r="O5240">
            <v>43368</v>
          </cell>
          <cell r="P5240"/>
          <cell r="Q5240">
            <v>629476.24</v>
          </cell>
        </row>
        <row r="5241">
          <cell r="C5241" t="str">
            <v>Tolland</v>
          </cell>
          <cell r="D5241">
            <v>2018</v>
          </cell>
          <cell r="E5241">
            <v>0</v>
          </cell>
          <cell r="F5241">
            <v>0</v>
          </cell>
          <cell r="G5241" t="str">
            <v>N/A</v>
          </cell>
          <cell r="H5241">
            <v>0</v>
          </cell>
          <cell r="I5241">
            <v>0</v>
          </cell>
          <cell r="J5241">
            <v>0</v>
          </cell>
          <cell r="K5241">
            <v>0</v>
          </cell>
          <cell r="M5241">
            <v>0</v>
          </cell>
          <cell r="N5241" t="str">
            <v>N/A</v>
          </cell>
          <cell r="O5241" t="str">
            <v/>
          </cell>
          <cell r="P5241"/>
          <cell r="Q5241">
            <v>0</v>
          </cell>
        </row>
        <row r="5242">
          <cell r="C5242" t="str">
            <v>Topsfield</v>
          </cell>
          <cell r="D5242">
            <v>2018</v>
          </cell>
          <cell r="E5242">
            <v>0</v>
          </cell>
          <cell r="F5242">
            <v>0</v>
          </cell>
          <cell r="G5242" t="str">
            <v>N/A</v>
          </cell>
          <cell r="H5242">
            <v>0</v>
          </cell>
          <cell r="I5242">
            <v>0</v>
          </cell>
          <cell r="J5242">
            <v>0</v>
          </cell>
          <cell r="K5242">
            <v>0</v>
          </cell>
          <cell r="M5242">
            <v>0</v>
          </cell>
          <cell r="N5242" t="str">
            <v>N/A</v>
          </cell>
          <cell r="O5242" t="str">
            <v/>
          </cell>
          <cell r="P5242"/>
          <cell r="Q5242">
            <v>0</v>
          </cell>
        </row>
        <row r="5243">
          <cell r="C5243" t="str">
            <v>Townsend</v>
          </cell>
          <cell r="D5243">
            <v>2018</v>
          </cell>
          <cell r="E5243">
            <v>0</v>
          </cell>
          <cell r="F5243">
            <v>0</v>
          </cell>
          <cell r="G5243" t="str">
            <v>N/A</v>
          </cell>
          <cell r="H5243">
            <v>0</v>
          </cell>
          <cell r="I5243">
            <v>0</v>
          </cell>
          <cell r="J5243">
            <v>0</v>
          </cell>
          <cell r="K5243">
            <v>0</v>
          </cell>
          <cell r="M5243">
            <v>0</v>
          </cell>
          <cell r="N5243" t="str">
            <v>N/A</v>
          </cell>
          <cell r="O5243" t="str">
            <v/>
          </cell>
          <cell r="P5243"/>
          <cell r="Q5243">
            <v>0</v>
          </cell>
        </row>
        <row r="5244">
          <cell r="C5244" t="str">
            <v>Truro</v>
          </cell>
          <cell r="D5244">
            <v>2018</v>
          </cell>
          <cell r="E5244">
            <v>3</v>
          </cell>
          <cell r="F5244">
            <v>3</v>
          </cell>
          <cell r="G5244" t="str">
            <v>Yes</v>
          </cell>
          <cell r="H5244">
            <v>463593.7</v>
          </cell>
          <cell r="I5244">
            <v>7244.69</v>
          </cell>
          <cell r="J5244">
            <v>5.61</v>
          </cell>
          <cell r="K5244">
            <v>456343.4</v>
          </cell>
          <cell r="M5244">
            <v>456343.4</v>
          </cell>
          <cell r="N5244" t="str">
            <v>FORM SUBMIT</v>
          </cell>
          <cell r="O5244">
            <v>43361</v>
          </cell>
          <cell r="P5244"/>
          <cell r="Q5244">
            <v>456349.01</v>
          </cell>
        </row>
        <row r="5245">
          <cell r="C5245" t="str">
            <v>Tyngsborough</v>
          </cell>
          <cell r="D5245">
            <v>2018</v>
          </cell>
          <cell r="E5245">
            <v>3</v>
          </cell>
          <cell r="F5245">
            <v>3</v>
          </cell>
          <cell r="G5245" t="str">
            <v>Yes</v>
          </cell>
          <cell r="H5245">
            <v>575585</v>
          </cell>
          <cell r="I5245">
            <v>11086</v>
          </cell>
          <cell r="J5245">
            <v>859</v>
          </cell>
          <cell r="K5245">
            <v>563640</v>
          </cell>
          <cell r="M5245">
            <v>563640</v>
          </cell>
          <cell r="N5245" t="str">
            <v>FORM SUBMIT</v>
          </cell>
          <cell r="O5245">
            <v>43355</v>
          </cell>
          <cell r="P5245"/>
          <cell r="Q5245">
            <v>564499</v>
          </cell>
        </row>
        <row r="5246">
          <cell r="C5246" t="str">
            <v>Tyringham</v>
          </cell>
          <cell r="D5246">
            <v>2018</v>
          </cell>
          <cell r="E5246">
            <v>0</v>
          </cell>
          <cell r="F5246">
            <v>0</v>
          </cell>
          <cell r="G5246" t="str">
            <v>N/A</v>
          </cell>
          <cell r="H5246">
            <v>0</v>
          </cell>
          <cell r="I5246">
            <v>0</v>
          </cell>
          <cell r="J5246">
            <v>0</v>
          </cell>
          <cell r="K5246">
            <v>0</v>
          </cell>
          <cell r="M5246">
            <v>0</v>
          </cell>
          <cell r="N5246" t="str">
            <v>N/A</v>
          </cell>
          <cell r="O5246" t="str">
            <v/>
          </cell>
          <cell r="P5246"/>
          <cell r="Q5246">
            <v>0</v>
          </cell>
        </row>
        <row r="5247">
          <cell r="C5247" t="str">
            <v>Upton</v>
          </cell>
          <cell r="D5247">
            <v>2018</v>
          </cell>
          <cell r="E5247">
            <v>3</v>
          </cell>
          <cell r="F5247">
            <v>3</v>
          </cell>
          <cell r="G5247" t="str">
            <v>Yes</v>
          </cell>
          <cell r="H5247">
            <v>434885.66</v>
          </cell>
          <cell r="I5247">
            <v>3355.76</v>
          </cell>
          <cell r="J5247">
            <v>941.44</v>
          </cell>
          <cell r="K5247">
            <v>430588.45999999996</v>
          </cell>
          <cell r="M5247">
            <v>430588.45999999996</v>
          </cell>
          <cell r="N5247" t="str">
            <v>FORM SUBMIT</v>
          </cell>
          <cell r="O5247">
            <v>43355</v>
          </cell>
          <cell r="P5247"/>
          <cell r="Q5247">
            <v>431529.89999999997</v>
          </cell>
        </row>
        <row r="5248">
          <cell r="C5248" t="str">
            <v>Uxbridge</v>
          </cell>
          <cell r="D5248">
            <v>2018</v>
          </cell>
          <cell r="E5248">
            <v>0</v>
          </cell>
          <cell r="F5248">
            <v>0</v>
          </cell>
          <cell r="G5248" t="str">
            <v>N/A</v>
          </cell>
          <cell r="H5248">
            <v>0</v>
          </cell>
          <cell r="I5248">
            <v>0</v>
          </cell>
          <cell r="J5248">
            <v>0</v>
          </cell>
          <cell r="K5248">
            <v>0</v>
          </cell>
          <cell r="M5248">
            <v>0</v>
          </cell>
          <cell r="N5248" t="str">
            <v>N/A</v>
          </cell>
          <cell r="O5248" t="str">
            <v/>
          </cell>
          <cell r="P5248"/>
          <cell r="Q5248">
            <v>0</v>
          </cell>
        </row>
        <row r="5249">
          <cell r="C5249" t="str">
            <v>Wakefield</v>
          </cell>
          <cell r="D5249">
            <v>2018</v>
          </cell>
          <cell r="E5249">
            <v>0</v>
          </cell>
          <cell r="F5249">
            <v>0</v>
          </cell>
          <cell r="G5249" t="str">
            <v>N/A</v>
          </cell>
          <cell r="H5249">
            <v>0</v>
          </cell>
          <cell r="I5249">
            <v>0</v>
          </cell>
          <cell r="J5249">
            <v>0</v>
          </cell>
          <cell r="K5249">
            <v>0</v>
          </cell>
          <cell r="M5249">
            <v>0</v>
          </cell>
          <cell r="N5249" t="str">
            <v>N/A</v>
          </cell>
          <cell r="O5249" t="str">
            <v/>
          </cell>
          <cell r="P5249"/>
          <cell r="Q5249">
            <v>0</v>
          </cell>
        </row>
        <row r="5250">
          <cell r="C5250" t="str">
            <v>Wales</v>
          </cell>
          <cell r="D5250">
            <v>2018</v>
          </cell>
          <cell r="E5250">
            <v>0</v>
          </cell>
          <cell r="F5250">
            <v>0</v>
          </cell>
          <cell r="G5250" t="str">
            <v>N/A</v>
          </cell>
          <cell r="H5250">
            <v>0</v>
          </cell>
          <cell r="I5250">
            <v>0</v>
          </cell>
          <cell r="J5250">
            <v>0</v>
          </cell>
          <cell r="K5250">
            <v>0</v>
          </cell>
          <cell r="M5250">
            <v>0</v>
          </cell>
          <cell r="N5250" t="str">
            <v>N/A</v>
          </cell>
          <cell r="O5250" t="str">
            <v/>
          </cell>
          <cell r="P5250"/>
          <cell r="Q5250">
            <v>0</v>
          </cell>
        </row>
        <row r="5251">
          <cell r="C5251" t="str">
            <v>Walpole</v>
          </cell>
          <cell r="D5251">
            <v>2018</v>
          </cell>
          <cell r="E5251">
            <v>0</v>
          </cell>
          <cell r="F5251">
            <v>0</v>
          </cell>
          <cell r="G5251" t="str">
            <v>N/A</v>
          </cell>
          <cell r="H5251">
            <v>0</v>
          </cell>
          <cell r="I5251">
            <v>0</v>
          </cell>
          <cell r="J5251">
            <v>0</v>
          </cell>
          <cell r="K5251">
            <v>0</v>
          </cell>
          <cell r="M5251">
            <v>0</v>
          </cell>
          <cell r="N5251" t="str">
            <v>N/A</v>
          </cell>
          <cell r="O5251" t="str">
            <v/>
          </cell>
          <cell r="P5251"/>
          <cell r="Q5251">
            <v>0</v>
          </cell>
        </row>
        <row r="5252">
          <cell r="C5252" t="str">
            <v>Waltham</v>
          </cell>
          <cell r="D5252">
            <v>2018</v>
          </cell>
          <cell r="E5252">
            <v>2</v>
          </cell>
          <cell r="F5252">
            <v>2</v>
          </cell>
          <cell r="G5252" t="str">
            <v>Yes</v>
          </cell>
          <cell r="H5252">
            <v>2921501.71</v>
          </cell>
          <cell r="I5252">
            <v>27373.34</v>
          </cell>
          <cell r="J5252">
            <v>0</v>
          </cell>
          <cell r="K5252">
            <v>2894128.37</v>
          </cell>
          <cell r="M5252">
            <v>2894128.37</v>
          </cell>
          <cell r="N5252" t="str">
            <v>FORM SUBMIT</v>
          </cell>
          <cell r="O5252">
            <v>43357</v>
          </cell>
          <cell r="P5252"/>
          <cell r="Q5252">
            <v>2894128.37</v>
          </cell>
        </row>
        <row r="5253">
          <cell r="C5253" t="str">
            <v>Ware</v>
          </cell>
          <cell r="D5253">
            <v>2018</v>
          </cell>
          <cell r="E5253">
            <v>0</v>
          </cell>
          <cell r="F5253">
            <v>0</v>
          </cell>
          <cell r="G5253" t="str">
            <v>N/A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  <cell r="M5253">
            <v>0</v>
          </cell>
          <cell r="N5253" t="str">
            <v>N/A</v>
          </cell>
          <cell r="O5253" t="str">
            <v/>
          </cell>
          <cell r="P5253"/>
          <cell r="Q5253">
            <v>0</v>
          </cell>
        </row>
        <row r="5254">
          <cell r="C5254" t="str">
            <v>Wareham</v>
          </cell>
          <cell r="D5254">
            <v>2018</v>
          </cell>
          <cell r="E5254">
            <v>3</v>
          </cell>
          <cell r="F5254">
            <v>3</v>
          </cell>
          <cell r="G5254" t="str">
            <v>Yes</v>
          </cell>
          <cell r="H5254">
            <v>743822.25</v>
          </cell>
          <cell r="I5254">
            <v>6032.46</v>
          </cell>
          <cell r="J5254">
            <v>1775.42</v>
          </cell>
          <cell r="K5254">
            <v>736014.37</v>
          </cell>
          <cell r="M5254">
            <v>736014.37</v>
          </cell>
          <cell r="N5254" t="str">
            <v>FORM SUBMIT</v>
          </cell>
          <cell r="O5254">
            <v>43369</v>
          </cell>
          <cell r="P5254"/>
          <cell r="Q5254">
            <v>737789.79</v>
          </cell>
        </row>
        <row r="5255">
          <cell r="C5255" t="str">
            <v>Warren</v>
          </cell>
          <cell r="D5255">
            <v>2018</v>
          </cell>
          <cell r="E5255">
            <v>0</v>
          </cell>
          <cell r="F5255">
            <v>0</v>
          </cell>
          <cell r="G5255" t="str">
            <v>N/A</v>
          </cell>
          <cell r="H5255">
            <v>0</v>
          </cell>
          <cell r="I5255">
            <v>0</v>
          </cell>
          <cell r="J5255">
            <v>0</v>
          </cell>
          <cell r="K5255">
            <v>0</v>
          </cell>
          <cell r="M5255">
            <v>0</v>
          </cell>
          <cell r="N5255" t="str">
            <v>N/A</v>
          </cell>
          <cell r="O5255" t="str">
            <v/>
          </cell>
          <cell r="P5255"/>
          <cell r="Q5255">
            <v>0</v>
          </cell>
        </row>
        <row r="5256">
          <cell r="C5256" t="str">
            <v>Warwick</v>
          </cell>
          <cell r="D5256">
            <v>2018</v>
          </cell>
          <cell r="E5256">
            <v>0</v>
          </cell>
          <cell r="F5256">
            <v>0</v>
          </cell>
          <cell r="G5256" t="str">
            <v>N/A</v>
          </cell>
          <cell r="H5256">
            <v>0</v>
          </cell>
          <cell r="I5256">
            <v>0</v>
          </cell>
          <cell r="J5256">
            <v>0</v>
          </cell>
          <cell r="K5256">
            <v>0</v>
          </cell>
          <cell r="M5256">
            <v>0</v>
          </cell>
          <cell r="N5256" t="str">
            <v>N/A</v>
          </cell>
          <cell r="O5256" t="str">
            <v/>
          </cell>
          <cell r="P5256"/>
          <cell r="Q5256">
            <v>0</v>
          </cell>
        </row>
        <row r="5257">
          <cell r="C5257" t="str">
            <v>Washington</v>
          </cell>
          <cell r="D5257">
            <v>2018</v>
          </cell>
          <cell r="E5257">
            <v>0</v>
          </cell>
          <cell r="F5257">
            <v>0</v>
          </cell>
          <cell r="G5257" t="str">
            <v>N/A</v>
          </cell>
          <cell r="H5257">
            <v>0</v>
          </cell>
          <cell r="I5257">
            <v>0</v>
          </cell>
          <cell r="J5257">
            <v>0</v>
          </cell>
          <cell r="K5257">
            <v>0</v>
          </cell>
          <cell r="M5257">
            <v>0</v>
          </cell>
          <cell r="N5257" t="str">
            <v>N/A</v>
          </cell>
          <cell r="O5257" t="str">
            <v/>
          </cell>
          <cell r="P5257"/>
          <cell r="Q5257">
            <v>0</v>
          </cell>
        </row>
        <row r="5258">
          <cell r="C5258" t="str">
            <v>Watertown</v>
          </cell>
          <cell r="D5258">
            <v>2018</v>
          </cell>
          <cell r="E5258">
            <v>2</v>
          </cell>
          <cell r="F5258">
            <v>2</v>
          </cell>
          <cell r="G5258" t="str">
            <v>Yes</v>
          </cell>
          <cell r="H5258">
            <v>1952394</v>
          </cell>
          <cell r="I5258">
            <v>20244</v>
          </cell>
          <cell r="J5258">
            <v>0</v>
          </cell>
          <cell r="K5258">
            <v>1932150</v>
          </cell>
          <cell r="M5258">
            <v>1932150</v>
          </cell>
          <cell r="N5258" t="str">
            <v>FORM SUBMIT</v>
          </cell>
          <cell r="O5258">
            <v>43361</v>
          </cell>
          <cell r="P5258"/>
          <cell r="Q5258">
            <v>1932150</v>
          </cell>
        </row>
        <row r="5259">
          <cell r="C5259" t="str">
            <v>Wayland</v>
          </cell>
          <cell r="D5259">
            <v>2018</v>
          </cell>
          <cell r="E5259">
            <v>1.5</v>
          </cell>
          <cell r="F5259">
            <v>1.5</v>
          </cell>
          <cell r="G5259" t="str">
            <v>Yes</v>
          </cell>
          <cell r="H5259">
            <v>830060.29</v>
          </cell>
          <cell r="I5259">
            <v>4493.97</v>
          </cell>
          <cell r="J5259">
            <v>64.83</v>
          </cell>
          <cell r="K5259">
            <v>825501.49000000011</v>
          </cell>
          <cell r="M5259">
            <v>825501.49000000011</v>
          </cell>
          <cell r="N5259" t="str">
            <v>FORM SUBMIT</v>
          </cell>
          <cell r="O5259">
            <v>43368</v>
          </cell>
          <cell r="P5259"/>
          <cell r="Q5259">
            <v>825566.32000000007</v>
          </cell>
        </row>
        <row r="5260">
          <cell r="C5260" t="str">
            <v>Webster</v>
          </cell>
          <cell r="D5260">
            <v>2018</v>
          </cell>
          <cell r="E5260">
            <v>0</v>
          </cell>
          <cell r="F5260">
            <v>0</v>
          </cell>
          <cell r="G5260" t="str">
            <v>N/A</v>
          </cell>
          <cell r="H5260">
            <v>0</v>
          </cell>
          <cell r="I5260">
            <v>0</v>
          </cell>
          <cell r="J5260">
            <v>0</v>
          </cell>
          <cell r="K5260">
            <v>0</v>
          </cell>
          <cell r="M5260">
            <v>0</v>
          </cell>
          <cell r="N5260" t="str">
            <v>N/A</v>
          </cell>
          <cell r="O5260" t="str">
            <v/>
          </cell>
          <cell r="P5260"/>
          <cell r="Q5260">
            <v>0</v>
          </cell>
        </row>
        <row r="5261">
          <cell r="C5261" t="str">
            <v>Wellesley</v>
          </cell>
          <cell r="D5261">
            <v>2018</v>
          </cell>
          <cell r="E5261">
            <v>1</v>
          </cell>
          <cell r="F5261">
            <v>1</v>
          </cell>
          <cell r="G5261" t="str">
            <v>Yes</v>
          </cell>
          <cell r="H5261">
            <v>1247964.6200000001</v>
          </cell>
          <cell r="I5261">
            <v>1231.4100000000001</v>
          </cell>
          <cell r="J5261">
            <v>528.46</v>
          </cell>
          <cell r="K5261">
            <v>1246204.7500000002</v>
          </cell>
          <cell r="M5261">
            <v>1246204.7500000002</v>
          </cell>
          <cell r="N5261" t="str">
            <v>FORM SUBMIT</v>
          </cell>
          <cell r="O5261">
            <v>43362</v>
          </cell>
          <cell r="P5261"/>
          <cell r="Q5261">
            <v>1246733.2100000002</v>
          </cell>
        </row>
        <row r="5262">
          <cell r="C5262" t="str">
            <v>Wellfleet</v>
          </cell>
          <cell r="D5262">
            <v>2018</v>
          </cell>
          <cell r="E5262">
            <v>3</v>
          </cell>
          <cell r="F5262">
            <v>3</v>
          </cell>
          <cell r="G5262" t="str">
            <v>Yes</v>
          </cell>
          <cell r="H5262">
            <v>502410.52</v>
          </cell>
          <cell r="I5262">
            <v>1404.16</v>
          </cell>
          <cell r="J5262">
            <v>0</v>
          </cell>
          <cell r="K5262">
            <v>501006.36000000004</v>
          </cell>
          <cell r="M5262">
            <v>501006.36000000004</v>
          </cell>
          <cell r="N5262" t="str">
            <v>FORM SUBMIT</v>
          </cell>
          <cell r="O5262">
            <v>43361</v>
          </cell>
          <cell r="P5262"/>
          <cell r="Q5262">
            <v>501006.36000000004</v>
          </cell>
        </row>
        <row r="5263">
          <cell r="C5263" t="str">
            <v>Wendell</v>
          </cell>
          <cell r="D5263">
            <v>2018</v>
          </cell>
          <cell r="E5263">
            <v>0</v>
          </cell>
          <cell r="F5263">
            <v>0</v>
          </cell>
          <cell r="G5263" t="str">
            <v>N/A</v>
          </cell>
          <cell r="H5263">
            <v>0</v>
          </cell>
          <cell r="I5263">
            <v>0</v>
          </cell>
          <cell r="J5263">
            <v>0</v>
          </cell>
          <cell r="K5263">
            <v>0</v>
          </cell>
          <cell r="M5263">
            <v>0</v>
          </cell>
          <cell r="N5263" t="str">
            <v>N/A</v>
          </cell>
          <cell r="O5263" t="str">
            <v/>
          </cell>
          <cell r="P5263"/>
          <cell r="Q5263">
            <v>0</v>
          </cell>
        </row>
        <row r="5264">
          <cell r="C5264" t="str">
            <v>Wenham</v>
          </cell>
          <cell r="D5264">
            <v>2018</v>
          </cell>
          <cell r="E5264">
            <v>3</v>
          </cell>
          <cell r="F5264">
            <v>3</v>
          </cell>
          <cell r="G5264" t="str">
            <v>Yes</v>
          </cell>
          <cell r="H5264">
            <v>366452.68</v>
          </cell>
          <cell r="I5264">
            <v>7464.06</v>
          </cell>
          <cell r="J5264">
            <v>104.92</v>
          </cell>
          <cell r="K5264">
            <v>358883.7</v>
          </cell>
          <cell r="M5264">
            <v>358883.7</v>
          </cell>
          <cell r="N5264" t="str">
            <v>FORM SUBMIT</v>
          </cell>
          <cell r="O5264">
            <v>43361</v>
          </cell>
          <cell r="P5264"/>
          <cell r="Q5264">
            <v>358988.62</v>
          </cell>
        </row>
        <row r="5265">
          <cell r="C5265" t="str">
            <v>West Boylston</v>
          </cell>
          <cell r="D5265">
            <v>2018</v>
          </cell>
          <cell r="E5265">
            <v>2</v>
          </cell>
          <cell r="F5265">
            <v>2</v>
          </cell>
          <cell r="G5265" t="str">
            <v>Yes</v>
          </cell>
          <cell r="H5265">
            <v>216835.02</v>
          </cell>
          <cell r="I5265">
            <v>1227.48</v>
          </cell>
          <cell r="J5265">
            <v>511.98</v>
          </cell>
          <cell r="K5265">
            <v>215095.55999999997</v>
          </cell>
          <cell r="M5265">
            <v>215095.55999999997</v>
          </cell>
          <cell r="N5265" t="str">
            <v>FORM SUBMIT</v>
          </cell>
          <cell r="O5265">
            <v>43349</v>
          </cell>
          <cell r="P5265"/>
          <cell r="Q5265">
            <v>215607.53999999998</v>
          </cell>
        </row>
        <row r="5266">
          <cell r="C5266" t="str">
            <v>West Bridgewater</v>
          </cell>
          <cell r="D5266">
            <v>2018</v>
          </cell>
          <cell r="E5266">
            <v>1</v>
          </cell>
          <cell r="F5266">
            <v>1</v>
          </cell>
          <cell r="G5266" t="str">
            <v>Yes</v>
          </cell>
          <cell r="H5266">
            <v>185192.48</v>
          </cell>
          <cell r="I5266">
            <v>1572.57</v>
          </cell>
          <cell r="J5266">
            <v>268.56</v>
          </cell>
          <cell r="K5266">
            <v>183351.35</v>
          </cell>
          <cell r="M5266">
            <v>183351.35</v>
          </cell>
          <cell r="N5266" t="str">
            <v>FORM SUBMIT</v>
          </cell>
          <cell r="O5266">
            <v>43363</v>
          </cell>
          <cell r="P5266"/>
          <cell r="Q5266">
            <v>183619.91</v>
          </cell>
        </row>
        <row r="5267">
          <cell r="C5267" t="str">
            <v>West Brookfield</v>
          </cell>
          <cell r="D5267">
            <v>2018</v>
          </cell>
          <cell r="E5267">
            <v>0</v>
          </cell>
          <cell r="F5267">
            <v>0</v>
          </cell>
          <cell r="G5267" t="str">
            <v>N/A</v>
          </cell>
          <cell r="H5267">
            <v>0</v>
          </cell>
          <cell r="I5267">
            <v>0</v>
          </cell>
          <cell r="J5267">
            <v>0</v>
          </cell>
          <cell r="K5267">
            <v>0</v>
          </cell>
          <cell r="M5267">
            <v>0</v>
          </cell>
          <cell r="N5267" t="str">
            <v>N/A</v>
          </cell>
          <cell r="O5267" t="str">
            <v/>
          </cell>
          <cell r="P5267"/>
          <cell r="Q5267">
            <v>0</v>
          </cell>
        </row>
        <row r="5268">
          <cell r="C5268" t="str">
            <v>West Newbury</v>
          </cell>
          <cell r="D5268">
            <v>2018</v>
          </cell>
          <cell r="E5268">
            <v>3</v>
          </cell>
          <cell r="F5268">
            <v>3</v>
          </cell>
          <cell r="G5268" t="str">
            <v>Yes</v>
          </cell>
          <cell r="H5268">
            <v>311293.57</v>
          </cell>
          <cell r="I5268">
            <v>3749.76</v>
          </cell>
          <cell r="J5268">
            <v>0</v>
          </cell>
          <cell r="K5268">
            <v>307543.81</v>
          </cell>
          <cell r="M5268">
            <v>307543.81</v>
          </cell>
          <cell r="N5268" t="str">
            <v>FORM SUBMIT</v>
          </cell>
          <cell r="O5268">
            <v>43348</v>
          </cell>
          <cell r="P5268"/>
          <cell r="Q5268">
            <v>307543.81</v>
          </cell>
        </row>
        <row r="5269">
          <cell r="C5269" t="str">
            <v>West Springfield</v>
          </cell>
          <cell r="D5269">
            <v>2018</v>
          </cell>
          <cell r="E5269">
            <v>1</v>
          </cell>
          <cell r="F5269">
            <v>1</v>
          </cell>
          <cell r="G5269" t="str">
            <v>Yes</v>
          </cell>
          <cell r="H5269">
            <v>391869.15</v>
          </cell>
          <cell r="I5269">
            <v>761.14</v>
          </cell>
          <cell r="J5269">
            <v>0</v>
          </cell>
          <cell r="K5269">
            <v>391108.01</v>
          </cell>
          <cell r="M5269">
            <v>391108.01</v>
          </cell>
          <cell r="N5269" t="str">
            <v>FORM SUBMIT</v>
          </cell>
          <cell r="O5269">
            <v>43347</v>
          </cell>
          <cell r="P5269"/>
          <cell r="Q5269">
            <v>391108.01</v>
          </cell>
        </row>
        <row r="5270">
          <cell r="C5270" t="str">
            <v>West Stockbridge</v>
          </cell>
          <cell r="D5270">
            <v>2018</v>
          </cell>
          <cell r="E5270">
            <v>0</v>
          </cell>
          <cell r="F5270">
            <v>0</v>
          </cell>
          <cell r="G5270" t="str">
            <v>N/A</v>
          </cell>
          <cell r="H5270">
            <v>0</v>
          </cell>
          <cell r="I5270">
            <v>0</v>
          </cell>
          <cell r="J5270">
            <v>0</v>
          </cell>
          <cell r="K5270">
            <v>0</v>
          </cell>
          <cell r="M5270">
            <v>0</v>
          </cell>
          <cell r="N5270" t="str">
            <v>N/A</v>
          </cell>
          <cell r="O5270" t="str">
            <v/>
          </cell>
          <cell r="P5270"/>
          <cell r="Q5270">
            <v>0</v>
          </cell>
        </row>
        <row r="5271">
          <cell r="C5271" t="str">
            <v>West Tisbury</v>
          </cell>
          <cell r="D5271">
            <v>2018</v>
          </cell>
          <cell r="E5271">
            <v>3</v>
          </cell>
          <cell r="F5271">
            <v>3</v>
          </cell>
          <cell r="G5271" t="str">
            <v>Yes</v>
          </cell>
          <cell r="H5271">
            <v>425195.43</v>
          </cell>
          <cell r="I5271">
            <v>2049.29</v>
          </cell>
          <cell r="J5271">
            <v>283.98</v>
          </cell>
          <cell r="K5271">
            <v>422862.16000000003</v>
          </cell>
          <cell r="M5271">
            <v>422862.16000000003</v>
          </cell>
          <cell r="N5271" t="str">
            <v>FORM SUBMIT</v>
          </cell>
          <cell r="O5271">
            <v>43355</v>
          </cell>
          <cell r="P5271"/>
          <cell r="Q5271">
            <v>423146.14</v>
          </cell>
        </row>
        <row r="5272">
          <cell r="C5272" t="str">
            <v>Westborough</v>
          </cell>
          <cell r="D5272">
            <v>2018</v>
          </cell>
          <cell r="E5272">
            <v>0</v>
          </cell>
          <cell r="F5272">
            <v>0</v>
          </cell>
          <cell r="G5272" t="str">
            <v>N/A</v>
          </cell>
          <cell r="H5272">
            <v>0</v>
          </cell>
          <cell r="I5272">
            <v>0</v>
          </cell>
          <cell r="J5272">
            <v>0</v>
          </cell>
          <cell r="K5272">
            <v>0</v>
          </cell>
          <cell r="M5272">
            <v>0</v>
          </cell>
          <cell r="N5272" t="str">
            <v>N/A</v>
          </cell>
          <cell r="O5272" t="str">
            <v/>
          </cell>
          <cell r="P5272"/>
          <cell r="Q5272">
            <v>0</v>
          </cell>
        </row>
        <row r="5273">
          <cell r="C5273" t="str">
            <v>Westfield</v>
          </cell>
          <cell r="D5273">
            <v>2018</v>
          </cell>
          <cell r="E5273">
            <v>1</v>
          </cell>
          <cell r="F5273">
            <v>1</v>
          </cell>
          <cell r="G5273" t="str">
            <v>Yes</v>
          </cell>
          <cell r="H5273">
            <v>451544.63</v>
          </cell>
          <cell r="I5273">
            <v>4903.8</v>
          </cell>
          <cell r="J5273">
            <v>66.63</v>
          </cell>
          <cell r="K5273">
            <v>446574.2</v>
          </cell>
          <cell r="M5273">
            <v>446574.2</v>
          </cell>
          <cell r="N5273" t="str">
            <v>FORM SUBMIT</v>
          </cell>
          <cell r="O5273">
            <v>43361</v>
          </cell>
          <cell r="P5273"/>
          <cell r="Q5273">
            <v>446640.83</v>
          </cell>
        </row>
        <row r="5274">
          <cell r="C5274" t="str">
            <v>Westford</v>
          </cell>
          <cell r="D5274">
            <v>2018</v>
          </cell>
          <cell r="E5274">
            <v>3</v>
          </cell>
          <cell r="F5274">
            <v>3</v>
          </cell>
          <cell r="G5274" t="str">
            <v>Yes</v>
          </cell>
          <cell r="H5274">
            <v>1811820.6</v>
          </cell>
          <cell r="I5274">
            <v>32016.18</v>
          </cell>
          <cell r="J5274">
            <v>0</v>
          </cell>
          <cell r="K5274">
            <v>1779804.4200000002</v>
          </cell>
          <cell r="M5274">
            <v>1779804.4200000002</v>
          </cell>
          <cell r="N5274" t="str">
            <v>FORM SUBMIT</v>
          </cell>
          <cell r="O5274">
            <v>43334</v>
          </cell>
          <cell r="P5274"/>
          <cell r="Q5274">
            <v>1779804.4200000002</v>
          </cell>
        </row>
        <row r="5275">
          <cell r="C5275" t="str">
            <v>Westhampton</v>
          </cell>
          <cell r="D5275">
            <v>2018</v>
          </cell>
          <cell r="E5275">
            <v>0</v>
          </cell>
          <cell r="F5275">
            <v>0</v>
          </cell>
          <cell r="G5275" t="str">
            <v>N/A</v>
          </cell>
          <cell r="H5275">
            <v>0</v>
          </cell>
          <cell r="I5275">
            <v>0</v>
          </cell>
          <cell r="J5275">
            <v>0</v>
          </cell>
          <cell r="K5275">
            <v>0</v>
          </cell>
          <cell r="M5275">
            <v>0</v>
          </cell>
          <cell r="N5275" t="str">
            <v>N/A</v>
          </cell>
          <cell r="O5275" t="str">
            <v/>
          </cell>
          <cell r="P5275"/>
          <cell r="Q5275">
            <v>0</v>
          </cell>
        </row>
        <row r="5276">
          <cell r="C5276" t="str">
            <v>Westminster</v>
          </cell>
          <cell r="D5276">
            <v>2018</v>
          </cell>
          <cell r="E5276">
            <v>0</v>
          </cell>
          <cell r="F5276">
            <v>0</v>
          </cell>
          <cell r="G5276" t="str">
            <v>N/A</v>
          </cell>
          <cell r="H5276">
            <v>0</v>
          </cell>
          <cell r="I5276">
            <v>0</v>
          </cell>
          <cell r="J5276">
            <v>0</v>
          </cell>
          <cell r="K5276">
            <v>0</v>
          </cell>
          <cell r="M5276">
            <v>0</v>
          </cell>
          <cell r="N5276" t="str">
            <v>N/A</v>
          </cell>
          <cell r="O5276" t="str">
            <v/>
          </cell>
          <cell r="P5276"/>
          <cell r="Q5276">
            <v>0</v>
          </cell>
        </row>
        <row r="5277">
          <cell r="C5277" t="str">
            <v>Weston</v>
          </cell>
          <cell r="D5277">
            <v>2018</v>
          </cell>
          <cell r="E5277">
            <v>3</v>
          </cell>
          <cell r="F5277">
            <v>3</v>
          </cell>
          <cell r="G5277" t="str">
            <v>Yes</v>
          </cell>
          <cell r="H5277">
            <v>2091153.96</v>
          </cell>
          <cell r="I5277">
            <v>10283.870000000001</v>
          </cell>
          <cell r="J5277">
            <v>0</v>
          </cell>
          <cell r="K5277">
            <v>2080870.0899999999</v>
          </cell>
          <cell r="M5277">
            <v>2080870.0899999999</v>
          </cell>
          <cell r="N5277" t="str">
            <v>FORM SUBMIT</v>
          </cell>
          <cell r="O5277">
            <v>43360</v>
          </cell>
          <cell r="P5277"/>
          <cell r="Q5277">
            <v>2080870.0899999999</v>
          </cell>
        </row>
        <row r="5278">
          <cell r="C5278" t="str">
            <v>Westport</v>
          </cell>
          <cell r="D5278">
            <v>2018</v>
          </cell>
          <cell r="E5278">
            <v>2</v>
          </cell>
          <cell r="F5278">
            <v>2</v>
          </cell>
          <cell r="G5278" t="str">
            <v>Yes</v>
          </cell>
          <cell r="H5278">
            <v>515166.04</v>
          </cell>
          <cell r="I5278">
            <v>3399.99</v>
          </cell>
          <cell r="J5278">
            <v>158.04</v>
          </cell>
          <cell r="K5278">
            <v>511608.01</v>
          </cell>
          <cell r="M5278">
            <v>511608.01</v>
          </cell>
          <cell r="N5278" t="str">
            <v>FORM SUBMIT</v>
          </cell>
          <cell r="O5278">
            <v>43361</v>
          </cell>
          <cell r="P5278"/>
          <cell r="Q5278">
            <v>511766.05</v>
          </cell>
        </row>
        <row r="5279">
          <cell r="C5279" t="str">
            <v>Westwood</v>
          </cell>
          <cell r="D5279">
            <v>2018</v>
          </cell>
          <cell r="E5279">
            <v>0</v>
          </cell>
          <cell r="F5279">
            <v>0</v>
          </cell>
          <cell r="G5279" t="str">
            <v>N/A</v>
          </cell>
          <cell r="H5279">
            <v>0</v>
          </cell>
          <cell r="I5279">
            <v>0</v>
          </cell>
          <cell r="J5279">
            <v>0</v>
          </cell>
          <cell r="K5279">
            <v>0</v>
          </cell>
          <cell r="M5279">
            <v>0</v>
          </cell>
          <cell r="N5279" t="str">
            <v>N/A</v>
          </cell>
          <cell r="O5279" t="str">
            <v/>
          </cell>
          <cell r="P5279"/>
          <cell r="Q5279">
            <v>0</v>
          </cell>
        </row>
        <row r="5280">
          <cell r="C5280" t="str">
            <v>Weymouth</v>
          </cell>
          <cell r="D5280">
            <v>2018</v>
          </cell>
          <cell r="E5280">
            <v>1</v>
          </cell>
          <cell r="F5280">
            <v>1</v>
          </cell>
          <cell r="G5280" t="str">
            <v>Yes</v>
          </cell>
          <cell r="H5280">
            <v>767937</v>
          </cell>
          <cell r="I5280">
            <v>5692</v>
          </cell>
          <cell r="J5280">
            <v>566</v>
          </cell>
          <cell r="K5280">
            <v>761679</v>
          </cell>
          <cell r="M5280">
            <v>761679</v>
          </cell>
          <cell r="N5280" t="str">
            <v>FORM SUBMIT</v>
          </cell>
          <cell r="O5280">
            <v>43360</v>
          </cell>
          <cell r="P5280"/>
          <cell r="Q5280">
            <v>762245</v>
          </cell>
        </row>
        <row r="5281">
          <cell r="C5281" t="str">
            <v>Whately</v>
          </cell>
          <cell r="D5281">
            <v>2018</v>
          </cell>
          <cell r="E5281">
            <v>3</v>
          </cell>
          <cell r="F5281">
            <v>3</v>
          </cell>
          <cell r="G5281" t="str">
            <v>Yes</v>
          </cell>
          <cell r="H5281">
            <v>83356.88</v>
          </cell>
          <cell r="I5281">
            <v>446.56</v>
          </cell>
          <cell r="J5281">
            <v>22.85</v>
          </cell>
          <cell r="K5281">
            <v>82887.47</v>
          </cell>
          <cell r="M5281">
            <v>82887.47</v>
          </cell>
          <cell r="N5281" t="str">
            <v>FORM SUBMIT</v>
          </cell>
          <cell r="O5281">
            <v>43361</v>
          </cell>
          <cell r="P5281"/>
          <cell r="Q5281">
            <v>82910.320000000007</v>
          </cell>
        </row>
        <row r="5282">
          <cell r="C5282" t="str">
            <v>Whitman</v>
          </cell>
          <cell r="D5282">
            <v>2018</v>
          </cell>
          <cell r="E5282">
            <v>0</v>
          </cell>
          <cell r="F5282">
            <v>0</v>
          </cell>
          <cell r="G5282" t="str">
            <v>N/A</v>
          </cell>
          <cell r="H5282">
            <v>0</v>
          </cell>
          <cell r="I5282">
            <v>0</v>
          </cell>
          <cell r="J5282">
            <v>0</v>
          </cell>
          <cell r="K5282">
            <v>0</v>
          </cell>
          <cell r="M5282">
            <v>0</v>
          </cell>
          <cell r="N5282" t="str">
            <v>N/A</v>
          </cell>
          <cell r="O5282" t="str">
            <v/>
          </cell>
          <cell r="P5282"/>
          <cell r="Q5282">
            <v>0</v>
          </cell>
        </row>
        <row r="5283">
          <cell r="C5283" t="str">
            <v>Wilbraham</v>
          </cell>
          <cell r="D5283">
            <v>2018</v>
          </cell>
          <cell r="E5283">
            <v>1.5</v>
          </cell>
          <cell r="F5283">
            <v>1.5</v>
          </cell>
          <cell r="G5283" t="str">
            <v>Yes</v>
          </cell>
          <cell r="H5283">
            <v>365200.84</v>
          </cell>
          <cell r="I5283">
            <v>2395.1799999999998</v>
          </cell>
          <cell r="J5283">
            <v>0</v>
          </cell>
          <cell r="K5283">
            <v>362805.66000000003</v>
          </cell>
          <cell r="M5283">
            <v>362805.66000000003</v>
          </cell>
          <cell r="N5283" t="str">
            <v>FORM SUBMIT</v>
          </cell>
          <cell r="O5283">
            <v>43356</v>
          </cell>
          <cell r="P5283"/>
          <cell r="Q5283">
            <v>362805.66000000003</v>
          </cell>
        </row>
        <row r="5284">
          <cell r="C5284" t="str">
            <v>Williamsburg</v>
          </cell>
          <cell r="D5284">
            <v>2018</v>
          </cell>
          <cell r="E5284">
            <v>0</v>
          </cell>
          <cell r="F5284">
            <v>0</v>
          </cell>
          <cell r="G5284" t="str">
            <v>N/A</v>
          </cell>
          <cell r="H5284">
            <v>0</v>
          </cell>
          <cell r="I5284">
            <v>0</v>
          </cell>
          <cell r="J5284">
            <v>0</v>
          </cell>
          <cell r="K5284">
            <v>0</v>
          </cell>
          <cell r="M5284">
            <v>0</v>
          </cell>
          <cell r="N5284" t="str">
            <v>N/A</v>
          </cell>
          <cell r="O5284" t="str">
            <v/>
          </cell>
          <cell r="P5284"/>
          <cell r="Q5284">
            <v>0</v>
          </cell>
        </row>
        <row r="5285">
          <cell r="C5285" t="str">
            <v>Williamstown</v>
          </cell>
          <cell r="D5285">
            <v>2018</v>
          </cell>
          <cell r="E5285">
            <v>2</v>
          </cell>
          <cell r="F5285">
            <v>2</v>
          </cell>
          <cell r="G5285" t="str">
            <v>Yes</v>
          </cell>
          <cell r="H5285">
            <v>250983.14</v>
          </cell>
          <cell r="I5285">
            <v>1209.03</v>
          </cell>
          <cell r="J5285">
            <v>210.24</v>
          </cell>
          <cell r="K5285">
            <v>249563.87000000002</v>
          </cell>
          <cell r="M5285">
            <v>249563.87000000002</v>
          </cell>
          <cell r="N5285" t="str">
            <v>FORM SUBMIT</v>
          </cell>
          <cell r="O5285">
            <v>43334</v>
          </cell>
          <cell r="P5285"/>
          <cell r="Q5285">
            <v>249774.11000000002</v>
          </cell>
        </row>
        <row r="5286">
          <cell r="C5286" t="str">
            <v>Wilmington</v>
          </cell>
          <cell r="D5286">
            <v>2018</v>
          </cell>
          <cell r="E5286">
            <v>0</v>
          </cell>
          <cell r="F5286">
            <v>0</v>
          </cell>
          <cell r="G5286" t="str">
            <v>N/A</v>
          </cell>
          <cell r="H5286">
            <v>0</v>
          </cell>
          <cell r="I5286">
            <v>0</v>
          </cell>
          <cell r="J5286">
            <v>0</v>
          </cell>
          <cell r="K5286">
            <v>0</v>
          </cell>
          <cell r="M5286">
            <v>0</v>
          </cell>
          <cell r="N5286" t="str">
            <v>N/A</v>
          </cell>
          <cell r="O5286" t="str">
            <v/>
          </cell>
          <cell r="P5286"/>
          <cell r="Q5286">
            <v>0</v>
          </cell>
        </row>
        <row r="5287">
          <cell r="C5287" t="str">
            <v>Winchendon</v>
          </cell>
          <cell r="D5287">
            <v>2018</v>
          </cell>
          <cell r="E5287">
            <v>0</v>
          </cell>
          <cell r="F5287">
            <v>0</v>
          </cell>
          <cell r="G5287" t="str">
            <v>N/A</v>
          </cell>
          <cell r="H5287">
            <v>0</v>
          </cell>
          <cell r="I5287">
            <v>0</v>
          </cell>
          <cell r="J5287">
            <v>0</v>
          </cell>
          <cell r="K5287">
            <v>0</v>
          </cell>
          <cell r="M5287">
            <v>0</v>
          </cell>
          <cell r="N5287" t="str">
            <v>N/A</v>
          </cell>
          <cell r="O5287" t="str">
            <v/>
          </cell>
          <cell r="P5287"/>
          <cell r="Q5287">
            <v>0</v>
          </cell>
        </row>
        <row r="5288">
          <cell r="C5288" t="str">
            <v>Winchester</v>
          </cell>
          <cell r="D5288">
            <v>2018</v>
          </cell>
          <cell r="E5288">
            <v>0</v>
          </cell>
          <cell r="F5288">
            <v>0</v>
          </cell>
          <cell r="G5288" t="str">
            <v>N/A</v>
          </cell>
          <cell r="H5288">
            <v>0</v>
          </cell>
          <cell r="I5288">
            <v>0</v>
          </cell>
          <cell r="J5288">
            <v>0</v>
          </cell>
          <cell r="K5288">
            <v>0</v>
          </cell>
          <cell r="M5288">
            <v>0</v>
          </cell>
          <cell r="N5288" t="str">
            <v>N/A</v>
          </cell>
          <cell r="O5288" t="str">
            <v/>
          </cell>
          <cell r="P5288"/>
          <cell r="Q5288">
            <v>0</v>
          </cell>
        </row>
        <row r="5289">
          <cell r="C5289" t="str">
            <v>Windsor</v>
          </cell>
          <cell r="D5289">
            <v>2018</v>
          </cell>
          <cell r="E5289">
            <v>0</v>
          </cell>
          <cell r="F5289">
            <v>0</v>
          </cell>
          <cell r="G5289" t="str">
            <v>N/A</v>
          </cell>
          <cell r="H5289">
            <v>0</v>
          </cell>
          <cell r="I5289">
            <v>0</v>
          </cell>
          <cell r="J5289">
            <v>0</v>
          </cell>
          <cell r="K5289">
            <v>0</v>
          </cell>
          <cell r="M5289">
            <v>0</v>
          </cell>
          <cell r="N5289" t="str">
            <v>N/A</v>
          </cell>
          <cell r="O5289" t="str">
            <v/>
          </cell>
          <cell r="P5289"/>
          <cell r="Q5289">
            <v>0</v>
          </cell>
        </row>
        <row r="5290">
          <cell r="C5290" t="str">
            <v>Winthrop</v>
          </cell>
          <cell r="D5290">
            <v>2018</v>
          </cell>
          <cell r="E5290">
            <v>0</v>
          </cell>
          <cell r="F5290">
            <v>0</v>
          </cell>
          <cell r="G5290" t="str">
            <v>N/A</v>
          </cell>
          <cell r="H5290">
            <v>0</v>
          </cell>
          <cell r="I5290">
            <v>0</v>
          </cell>
          <cell r="J5290">
            <v>0</v>
          </cell>
          <cell r="K5290">
            <v>0</v>
          </cell>
          <cell r="M5290">
            <v>0</v>
          </cell>
          <cell r="N5290" t="str">
            <v>N/A</v>
          </cell>
          <cell r="O5290" t="str">
            <v/>
          </cell>
          <cell r="P5290"/>
          <cell r="Q5290">
            <v>0</v>
          </cell>
        </row>
        <row r="5291">
          <cell r="C5291" t="str">
            <v>Woburn</v>
          </cell>
          <cell r="D5291">
            <v>2018</v>
          </cell>
          <cell r="E5291">
            <v>0</v>
          </cell>
          <cell r="F5291">
            <v>0</v>
          </cell>
          <cell r="G5291" t="str">
            <v>N/A</v>
          </cell>
          <cell r="H5291">
            <v>0</v>
          </cell>
          <cell r="I5291">
            <v>0</v>
          </cell>
          <cell r="J5291">
            <v>0</v>
          </cell>
          <cell r="K5291">
            <v>0</v>
          </cell>
          <cell r="M5291">
            <v>0</v>
          </cell>
          <cell r="N5291" t="str">
            <v>N/A</v>
          </cell>
          <cell r="O5291" t="str">
            <v/>
          </cell>
          <cell r="P5291"/>
          <cell r="Q5291">
            <v>0</v>
          </cell>
        </row>
        <row r="5292">
          <cell r="C5292" t="str">
            <v>Worcester</v>
          </cell>
          <cell r="D5292">
            <v>2018</v>
          </cell>
          <cell r="E5292">
            <v>0</v>
          </cell>
          <cell r="F5292">
            <v>0</v>
          </cell>
          <cell r="G5292" t="str">
            <v>N/A</v>
          </cell>
          <cell r="H5292">
            <v>0</v>
          </cell>
          <cell r="I5292">
            <v>0</v>
          </cell>
          <cell r="J5292">
            <v>0</v>
          </cell>
          <cell r="K5292">
            <v>0</v>
          </cell>
          <cell r="M5292">
            <v>0</v>
          </cell>
          <cell r="N5292" t="str">
            <v>N/A</v>
          </cell>
          <cell r="O5292" t="str">
            <v/>
          </cell>
          <cell r="P5292"/>
          <cell r="Q5292">
            <v>0</v>
          </cell>
        </row>
        <row r="5293">
          <cell r="C5293" t="str">
            <v>Worthington</v>
          </cell>
          <cell r="D5293">
            <v>2018</v>
          </cell>
          <cell r="E5293">
            <v>0</v>
          </cell>
          <cell r="F5293">
            <v>0</v>
          </cell>
          <cell r="G5293" t="str">
            <v>N/A</v>
          </cell>
          <cell r="H5293">
            <v>0</v>
          </cell>
          <cell r="I5293">
            <v>0</v>
          </cell>
          <cell r="J5293">
            <v>0</v>
          </cell>
          <cell r="K5293">
            <v>0</v>
          </cell>
          <cell r="M5293">
            <v>0</v>
          </cell>
          <cell r="N5293" t="str">
            <v>N/A</v>
          </cell>
          <cell r="O5293" t="str">
            <v/>
          </cell>
          <cell r="P5293"/>
          <cell r="Q5293">
            <v>0</v>
          </cell>
        </row>
        <row r="5294">
          <cell r="C5294" t="str">
            <v>Wrentham</v>
          </cell>
          <cell r="D5294">
            <v>2018</v>
          </cell>
          <cell r="E5294">
            <v>1</v>
          </cell>
          <cell r="F5294">
            <v>1</v>
          </cell>
          <cell r="G5294" t="str">
            <v>Yes</v>
          </cell>
          <cell r="H5294">
            <v>251551.12</v>
          </cell>
          <cell r="I5294">
            <v>48.98</v>
          </cell>
          <cell r="J5294">
            <v>0</v>
          </cell>
          <cell r="K5294">
            <v>251502.13999999998</v>
          </cell>
          <cell r="M5294">
            <v>251502.13999999998</v>
          </cell>
          <cell r="N5294" t="str">
            <v>FORM SUBMIT</v>
          </cell>
          <cell r="O5294">
            <v>43374</v>
          </cell>
          <cell r="P5294"/>
          <cell r="Q5294">
            <v>251502.13999999998</v>
          </cell>
        </row>
        <row r="5295">
          <cell r="C5295" t="str">
            <v>Yarmouth</v>
          </cell>
          <cell r="D5295">
            <v>2018</v>
          </cell>
          <cell r="E5295">
            <v>3</v>
          </cell>
          <cell r="F5295">
            <v>3</v>
          </cell>
          <cell r="G5295" t="str">
            <v>Yes</v>
          </cell>
          <cell r="H5295">
            <v>1714326.04</v>
          </cell>
          <cell r="I5295">
            <v>10943.6</v>
          </cell>
          <cell r="J5295">
            <v>0</v>
          </cell>
          <cell r="K5295">
            <v>1703382.44</v>
          </cell>
          <cell r="L5295"/>
          <cell r="M5295">
            <v>1703382.44</v>
          </cell>
          <cell r="N5295" t="str">
            <v>FORM SUBMIT</v>
          </cell>
          <cell r="O5295">
            <v>43350</v>
          </cell>
          <cell r="P5295"/>
          <cell r="Q5295">
            <v>1703382.44</v>
          </cell>
        </row>
        <row r="5298">
          <cell r="C5298" t="str">
            <v>Abington</v>
          </cell>
          <cell r="D5298">
            <v>2019</v>
          </cell>
          <cell r="E5298">
            <v>1.5</v>
          </cell>
          <cell r="F5298">
            <v>1.5</v>
          </cell>
          <cell r="G5298" t="str">
            <v>Yes</v>
          </cell>
          <cell r="H5298">
            <v>396088.88</v>
          </cell>
          <cell r="I5298">
            <v>4474.62</v>
          </cell>
          <cell r="J5298">
            <v>118.71</v>
          </cell>
          <cell r="K5298">
            <v>391495.55</v>
          </cell>
          <cell r="M5298">
            <v>391495.55</v>
          </cell>
          <cell r="N5298" t="str">
            <v>FORM SUBMIT</v>
          </cell>
          <cell r="O5298">
            <v>43731</v>
          </cell>
          <cell r="P5298"/>
          <cell r="Q5298">
            <v>391614.26</v>
          </cell>
        </row>
        <row r="5299">
          <cell r="C5299" t="str">
            <v>Acton</v>
          </cell>
          <cell r="D5299">
            <v>2019</v>
          </cell>
          <cell r="E5299">
            <v>1.5</v>
          </cell>
          <cell r="F5299">
            <v>1.5</v>
          </cell>
          <cell r="G5299" t="str">
            <v>Yes</v>
          </cell>
          <cell r="H5299">
            <v>1043347.65</v>
          </cell>
          <cell r="I5299">
            <v>9553.5300000000007</v>
          </cell>
          <cell r="J5299">
            <v>320.3</v>
          </cell>
          <cell r="K5299">
            <v>1033473.82</v>
          </cell>
          <cell r="M5299">
            <v>1033473.82</v>
          </cell>
          <cell r="N5299" t="str">
            <v>FORM SUBMIT</v>
          </cell>
          <cell r="O5299">
            <v>43725</v>
          </cell>
          <cell r="P5299"/>
          <cell r="Q5299">
            <v>1033794.12</v>
          </cell>
        </row>
        <row r="5300">
          <cell r="C5300" t="str">
            <v>Acushnet</v>
          </cell>
          <cell r="D5300">
            <v>2019</v>
          </cell>
          <cell r="E5300">
            <v>1.5</v>
          </cell>
          <cell r="F5300">
            <v>1.5</v>
          </cell>
          <cell r="G5300" t="str">
            <v>Yes</v>
          </cell>
          <cell r="H5300">
            <v>163200.84</v>
          </cell>
          <cell r="I5300">
            <v>1465.84</v>
          </cell>
          <cell r="J5300">
            <v>0</v>
          </cell>
          <cell r="K5300">
            <v>161735</v>
          </cell>
          <cell r="M5300">
            <v>161735</v>
          </cell>
          <cell r="N5300" t="str">
            <v>FORM SUBMIT</v>
          </cell>
          <cell r="O5300">
            <v>43719</v>
          </cell>
          <cell r="P5300"/>
          <cell r="Q5300">
            <v>161735</v>
          </cell>
        </row>
        <row r="5301">
          <cell r="C5301" t="str">
            <v>Adams</v>
          </cell>
          <cell r="D5301">
            <v>2019</v>
          </cell>
          <cell r="E5301">
            <v>0</v>
          </cell>
          <cell r="F5301">
            <v>0</v>
          </cell>
          <cell r="G5301" t="str">
            <v>N/A</v>
          </cell>
          <cell r="H5301">
            <v>0</v>
          </cell>
          <cell r="I5301">
            <v>0</v>
          </cell>
          <cell r="J5301">
            <v>0</v>
          </cell>
          <cell r="K5301">
            <v>0</v>
          </cell>
          <cell r="M5301">
            <v>0</v>
          </cell>
          <cell r="N5301" t="str">
            <v>N/A</v>
          </cell>
          <cell r="O5301" t="str">
            <v/>
          </cell>
          <cell r="P5301"/>
          <cell r="Q5301">
            <v>0</v>
          </cell>
        </row>
        <row r="5302">
          <cell r="C5302" t="str">
            <v>Agawam</v>
          </cell>
          <cell r="D5302">
            <v>2019</v>
          </cell>
          <cell r="E5302">
            <v>1</v>
          </cell>
          <cell r="F5302">
            <v>1</v>
          </cell>
          <cell r="G5302" t="str">
            <v>Yes</v>
          </cell>
          <cell r="H5302">
            <v>532677.48</v>
          </cell>
          <cell r="I5302">
            <v>3053.15</v>
          </cell>
          <cell r="J5302">
            <v>195.37</v>
          </cell>
          <cell r="K5302">
            <v>529428.96</v>
          </cell>
          <cell r="M5302">
            <v>529428.96</v>
          </cell>
          <cell r="N5302" t="str">
            <v>FORM SUBMIT</v>
          </cell>
          <cell r="O5302">
            <v>43720</v>
          </cell>
          <cell r="P5302"/>
          <cell r="Q5302">
            <v>529624.32999999996</v>
          </cell>
        </row>
        <row r="5303">
          <cell r="C5303" t="str">
            <v>Alford</v>
          </cell>
          <cell r="D5303">
            <v>2019</v>
          </cell>
          <cell r="E5303">
            <v>0</v>
          </cell>
          <cell r="F5303">
            <v>0</v>
          </cell>
          <cell r="G5303" t="str">
            <v>N/A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  <cell r="M5303">
            <v>0</v>
          </cell>
          <cell r="N5303" t="str">
            <v>N/A</v>
          </cell>
          <cell r="O5303" t="str">
            <v/>
          </cell>
          <cell r="P5303"/>
          <cell r="Q5303">
            <v>0</v>
          </cell>
        </row>
        <row r="5304">
          <cell r="C5304" t="str">
            <v>Amesbury</v>
          </cell>
          <cell r="D5304">
            <v>2019</v>
          </cell>
          <cell r="E5304">
            <v>0</v>
          </cell>
          <cell r="F5304">
            <v>0</v>
          </cell>
          <cell r="G5304" t="str">
            <v>N/A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  <cell r="M5304">
            <v>0</v>
          </cell>
          <cell r="N5304" t="str">
            <v>N/A</v>
          </cell>
          <cell r="O5304" t="str">
            <v/>
          </cell>
          <cell r="P5304"/>
          <cell r="Q5304">
            <v>0</v>
          </cell>
        </row>
        <row r="5305">
          <cell r="C5305" t="str">
            <v>Amherst</v>
          </cell>
          <cell r="D5305">
            <v>2019</v>
          </cell>
          <cell r="E5305">
            <v>3</v>
          </cell>
          <cell r="F5305">
            <v>3</v>
          </cell>
          <cell r="G5305" t="str">
            <v>Yes</v>
          </cell>
          <cell r="H5305">
            <v>1133551</v>
          </cell>
          <cell r="I5305">
            <v>4055</v>
          </cell>
          <cell r="J5305">
            <v>0</v>
          </cell>
          <cell r="K5305">
            <v>1129496</v>
          </cell>
          <cell r="M5305">
            <v>1129496</v>
          </cell>
          <cell r="N5305" t="str">
            <v>FORM SUBMIT</v>
          </cell>
          <cell r="O5305">
            <v>43682</v>
          </cell>
          <cell r="P5305"/>
          <cell r="Q5305">
            <v>1129496</v>
          </cell>
        </row>
        <row r="5306">
          <cell r="C5306" t="str">
            <v>Andover</v>
          </cell>
          <cell r="D5306">
            <v>2019</v>
          </cell>
          <cell r="E5306">
            <v>0</v>
          </cell>
          <cell r="F5306">
            <v>0</v>
          </cell>
          <cell r="G5306" t="str">
            <v>N/A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  <cell r="M5306">
            <v>0</v>
          </cell>
          <cell r="N5306" t="str">
            <v>N/A</v>
          </cell>
          <cell r="O5306" t="str">
            <v/>
          </cell>
          <cell r="P5306"/>
          <cell r="Q5306">
            <v>0</v>
          </cell>
        </row>
        <row r="5307">
          <cell r="C5307" t="str">
            <v>Arlington</v>
          </cell>
          <cell r="D5307">
            <v>2019</v>
          </cell>
          <cell r="E5307">
            <v>0</v>
          </cell>
          <cell r="F5307">
            <v>1.5</v>
          </cell>
          <cell r="G5307" t="str">
            <v>No</v>
          </cell>
          <cell r="H5307">
            <v>1588237</v>
          </cell>
          <cell r="I5307">
            <v>21343</v>
          </cell>
          <cell r="J5307">
            <v>1665</v>
          </cell>
          <cell r="K5307">
            <v>1565229</v>
          </cell>
          <cell r="M5307">
            <v>1565229</v>
          </cell>
          <cell r="N5307" t="str">
            <v>FORM SUBMIT</v>
          </cell>
          <cell r="O5307">
            <v>43753</v>
          </cell>
          <cell r="P5307"/>
          <cell r="Q5307">
            <v>1566894</v>
          </cell>
        </row>
        <row r="5308">
          <cell r="C5308" t="str">
            <v>Ashburnham</v>
          </cell>
          <cell r="D5308">
            <v>2019</v>
          </cell>
          <cell r="E5308">
            <v>0</v>
          </cell>
          <cell r="F5308">
            <v>0</v>
          </cell>
          <cell r="G5308" t="str">
            <v>N/A</v>
          </cell>
          <cell r="H5308">
            <v>0</v>
          </cell>
          <cell r="I5308">
            <v>0</v>
          </cell>
          <cell r="J5308">
            <v>0</v>
          </cell>
          <cell r="K5308">
            <v>0</v>
          </cell>
          <cell r="M5308">
            <v>0</v>
          </cell>
          <cell r="N5308" t="str">
            <v>N/A</v>
          </cell>
          <cell r="O5308" t="str">
            <v/>
          </cell>
          <cell r="P5308"/>
          <cell r="Q5308">
            <v>0</v>
          </cell>
        </row>
        <row r="5309">
          <cell r="C5309" t="str">
            <v>Ashby</v>
          </cell>
          <cell r="D5309">
            <v>2019</v>
          </cell>
          <cell r="E5309">
            <v>0</v>
          </cell>
          <cell r="F5309">
            <v>0</v>
          </cell>
          <cell r="G5309" t="str">
            <v>N/A</v>
          </cell>
          <cell r="H5309">
            <v>0</v>
          </cell>
          <cell r="I5309">
            <v>0</v>
          </cell>
          <cell r="J5309">
            <v>0</v>
          </cell>
          <cell r="K5309">
            <v>0</v>
          </cell>
          <cell r="M5309">
            <v>0</v>
          </cell>
          <cell r="N5309" t="str">
            <v>N/A</v>
          </cell>
          <cell r="O5309" t="str">
            <v/>
          </cell>
          <cell r="P5309"/>
          <cell r="Q5309">
            <v>0</v>
          </cell>
        </row>
        <row r="5310">
          <cell r="C5310" t="str">
            <v>Ashfield</v>
          </cell>
          <cell r="D5310">
            <v>2019</v>
          </cell>
          <cell r="E5310">
            <v>0</v>
          </cell>
          <cell r="F5310">
            <v>0</v>
          </cell>
          <cell r="G5310" t="str">
            <v>N/A</v>
          </cell>
          <cell r="H5310">
            <v>0</v>
          </cell>
          <cell r="I5310">
            <v>0</v>
          </cell>
          <cell r="J5310">
            <v>0</v>
          </cell>
          <cell r="K5310">
            <v>0</v>
          </cell>
          <cell r="M5310">
            <v>0</v>
          </cell>
          <cell r="N5310" t="str">
            <v>N/A</v>
          </cell>
          <cell r="O5310" t="str">
            <v/>
          </cell>
          <cell r="P5310"/>
          <cell r="Q5310">
            <v>0</v>
          </cell>
        </row>
        <row r="5311">
          <cell r="C5311" t="str">
            <v>Ashland</v>
          </cell>
          <cell r="D5311">
            <v>2019</v>
          </cell>
          <cell r="E5311">
            <v>3</v>
          </cell>
          <cell r="F5311">
            <v>3</v>
          </cell>
          <cell r="G5311" t="str">
            <v>Yes</v>
          </cell>
          <cell r="H5311">
            <v>1039331.02</v>
          </cell>
          <cell r="I5311">
            <v>19985.21</v>
          </cell>
          <cell r="J5311">
            <v>0</v>
          </cell>
          <cell r="K5311">
            <v>1019345.81</v>
          </cell>
          <cell r="M5311">
            <v>1019345.81</v>
          </cell>
          <cell r="N5311" t="str">
            <v>FORM ENTERED</v>
          </cell>
          <cell r="O5311">
            <v>43705</v>
          </cell>
          <cell r="P5311"/>
          <cell r="Q5311">
            <v>1019345.81</v>
          </cell>
        </row>
        <row r="5312">
          <cell r="C5312" t="str">
            <v>Athol</v>
          </cell>
          <cell r="D5312">
            <v>2019</v>
          </cell>
          <cell r="E5312">
            <v>0</v>
          </cell>
          <cell r="F5312">
            <v>0</v>
          </cell>
          <cell r="G5312" t="str">
            <v>N/A</v>
          </cell>
          <cell r="H5312">
            <v>0</v>
          </cell>
          <cell r="I5312">
            <v>0</v>
          </cell>
          <cell r="J5312">
            <v>0</v>
          </cell>
          <cell r="K5312">
            <v>0</v>
          </cell>
          <cell r="M5312">
            <v>0</v>
          </cell>
          <cell r="N5312" t="str">
            <v>N/A</v>
          </cell>
          <cell r="O5312" t="str">
            <v/>
          </cell>
          <cell r="P5312"/>
          <cell r="Q5312">
            <v>0</v>
          </cell>
        </row>
        <row r="5313">
          <cell r="C5313" t="str">
            <v>Attleboro</v>
          </cell>
          <cell r="D5313">
            <v>2019</v>
          </cell>
          <cell r="E5313">
            <v>0</v>
          </cell>
          <cell r="F5313">
            <v>0</v>
          </cell>
          <cell r="G5313" t="str">
            <v>N/A</v>
          </cell>
          <cell r="H5313">
            <v>0</v>
          </cell>
          <cell r="I5313">
            <v>0</v>
          </cell>
          <cell r="J5313">
            <v>0</v>
          </cell>
          <cell r="K5313">
            <v>0</v>
          </cell>
          <cell r="M5313">
            <v>0</v>
          </cell>
          <cell r="N5313" t="str">
            <v>N/A</v>
          </cell>
          <cell r="O5313" t="str">
            <v/>
          </cell>
          <cell r="P5313"/>
          <cell r="Q5313">
            <v>0</v>
          </cell>
        </row>
        <row r="5314">
          <cell r="C5314" t="str">
            <v>Auburn</v>
          </cell>
          <cell r="D5314">
            <v>2019</v>
          </cell>
          <cell r="E5314">
            <v>0</v>
          </cell>
          <cell r="F5314">
            <v>0</v>
          </cell>
          <cell r="G5314" t="str">
            <v>N/A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  <cell r="M5314">
            <v>0</v>
          </cell>
          <cell r="N5314" t="str">
            <v>N/A</v>
          </cell>
          <cell r="O5314" t="str">
            <v/>
          </cell>
          <cell r="P5314"/>
          <cell r="Q5314">
            <v>0</v>
          </cell>
        </row>
        <row r="5315">
          <cell r="C5315" t="str">
            <v>Avon</v>
          </cell>
          <cell r="D5315">
            <v>2019</v>
          </cell>
          <cell r="E5315">
            <v>0</v>
          </cell>
          <cell r="F5315">
            <v>0</v>
          </cell>
          <cell r="G5315" t="str">
            <v>N/A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  <cell r="M5315">
            <v>0</v>
          </cell>
          <cell r="N5315" t="str">
            <v>N/A</v>
          </cell>
          <cell r="O5315" t="str">
            <v/>
          </cell>
          <cell r="P5315"/>
          <cell r="Q5315">
            <v>0</v>
          </cell>
        </row>
        <row r="5316">
          <cell r="C5316" t="str">
            <v>Ayer</v>
          </cell>
          <cell r="D5316">
            <v>2019</v>
          </cell>
          <cell r="E5316">
            <v>1</v>
          </cell>
          <cell r="F5316">
            <v>1</v>
          </cell>
          <cell r="G5316" t="str">
            <v>Yes</v>
          </cell>
          <cell r="H5316">
            <v>190936.31</v>
          </cell>
          <cell r="I5316">
            <v>1020.45</v>
          </cell>
          <cell r="J5316">
            <v>0</v>
          </cell>
          <cell r="K5316">
            <v>189915.86</v>
          </cell>
          <cell r="M5316">
            <v>189915.86</v>
          </cell>
          <cell r="N5316" t="str">
            <v>FORM SUBMIT</v>
          </cell>
          <cell r="O5316">
            <v>43718</v>
          </cell>
          <cell r="P5316"/>
          <cell r="Q5316">
            <v>189915.86</v>
          </cell>
        </row>
        <row r="5317">
          <cell r="C5317" t="str">
            <v>Barnstable</v>
          </cell>
          <cell r="D5317">
            <v>2019</v>
          </cell>
          <cell r="E5317">
            <v>3</v>
          </cell>
          <cell r="F5317">
            <v>3</v>
          </cell>
          <cell r="G5317" t="str">
            <v>Yes</v>
          </cell>
          <cell r="H5317">
            <v>3614078.23</v>
          </cell>
          <cell r="I5317">
            <v>17747.439999999999</v>
          </cell>
          <cell r="J5317">
            <v>0</v>
          </cell>
          <cell r="K5317">
            <v>3596330.79</v>
          </cell>
          <cell r="M5317">
            <v>3596330.79</v>
          </cell>
          <cell r="N5317" t="str">
            <v>FORM SUBMIT</v>
          </cell>
          <cell r="O5317">
            <v>43721</v>
          </cell>
          <cell r="P5317"/>
          <cell r="Q5317">
            <v>3596330.79</v>
          </cell>
        </row>
        <row r="5318">
          <cell r="C5318" t="str">
            <v>Barre</v>
          </cell>
          <cell r="D5318">
            <v>2019</v>
          </cell>
          <cell r="E5318">
            <v>0</v>
          </cell>
          <cell r="F5318">
            <v>0</v>
          </cell>
          <cell r="G5318" t="str">
            <v>N/A</v>
          </cell>
          <cell r="H5318">
            <v>0</v>
          </cell>
          <cell r="I5318">
            <v>0</v>
          </cell>
          <cell r="J5318">
            <v>0</v>
          </cell>
          <cell r="K5318">
            <v>0</v>
          </cell>
          <cell r="M5318">
            <v>0</v>
          </cell>
          <cell r="N5318" t="str">
            <v>N/A</v>
          </cell>
          <cell r="O5318" t="str">
            <v/>
          </cell>
          <cell r="P5318"/>
          <cell r="Q5318">
            <v>0</v>
          </cell>
        </row>
        <row r="5319">
          <cell r="C5319" t="str">
            <v>Becket</v>
          </cell>
          <cell r="D5319">
            <v>2019</v>
          </cell>
          <cell r="E5319">
            <v>1.5</v>
          </cell>
          <cell r="F5319">
            <v>1.5</v>
          </cell>
          <cell r="G5319" t="str">
            <v>Yes</v>
          </cell>
          <cell r="H5319">
            <v>44039.5</v>
          </cell>
          <cell r="I5319">
            <v>34.64</v>
          </cell>
          <cell r="J5319">
            <v>0</v>
          </cell>
          <cell r="K5319">
            <v>44004.86</v>
          </cell>
          <cell r="M5319">
            <v>44004.86</v>
          </cell>
          <cell r="N5319" t="str">
            <v>FORM SUBMIT</v>
          </cell>
          <cell r="O5319">
            <v>43741</v>
          </cell>
          <cell r="P5319"/>
          <cell r="Q5319">
            <v>44004.86</v>
          </cell>
        </row>
        <row r="5320">
          <cell r="C5320" t="str">
            <v>Bedford</v>
          </cell>
          <cell r="D5320">
            <v>2019</v>
          </cell>
          <cell r="E5320">
            <v>3</v>
          </cell>
          <cell r="F5320">
            <v>3</v>
          </cell>
          <cell r="G5320" t="str">
            <v>Yes</v>
          </cell>
          <cell r="H5320">
            <v>1655422</v>
          </cell>
          <cell r="I5320">
            <v>9779</v>
          </cell>
          <cell r="J5320">
            <v>1199</v>
          </cell>
          <cell r="K5320">
            <v>1644444</v>
          </cell>
          <cell r="M5320">
            <v>1644444</v>
          </cell>
          <cell r="N5320" t="str">
            <v>FORM SUBMIT</v>
          </cell>
          <cell r="O5320">
            <v>43714</v>
          </cell>
          <cell r="P5320"/>
          <cell r="Q5320">
            <v>1645643</v>
          </cell>
        </row>
        <row r="5321">
          <cell r="C5321" t="str">
            <v>Belchertown</v>
          </cell>
          <cell r="D5321">
            <v>2019</v>
          </cell>
          <cell r="E5321">
            <v>1.5</v>
          </cell>
          <cell r="F5321">
            <v>1.5</v>
          </cell>
          <cell r="G5321" t="str">
            <v>Yes</v>
          </cell>
          <cell r="H5321">
            <v>258850.03</v>
          </cell>
          <cell r="I5321">
            <v>2131.34</v>
          </cell>
          <cell r="J5321">
            <v>0</v>
          </cell>
          <cell r="K5321">
            <v>256718.69</v>
          </cell>
          <cell r="M5321">
            <v>256718.69</v>
          </cell>
          <cell r="N5321" t="str">
            <v>FORM SUBMIT</v>
          </cell>
          <cell r="O5321">
            <v>43721</v>
          </cell>
          <cell r="P5321"/>
          <cell r="Q5321">
            <v>256718.69</v>
          </cell>
        </row>
        <row r="5322">
          <cell r="C5322" t="str">
            <v>Bellingham</v>
          </cell>
          <cell r="D5322">
            <v>2019</v>
          </cell>
          <cell r="E5322">
            <v>0</v>
          </cell>
          <cell r="F5322">
            <v>0</v>
          </cell>
          <cell r="G5322" t="str">
            <v>N/A</v>
          </cell>
          <cell r="H5322">
            <v>0</v>
          </cell>
          <cell r="I5322">
            <v>0</v>
          </cell>
          <cell r="J5322">
            <v>0</v>
          </cell>
          <cell r="K5322">
            <v>0</v>
          </cell>
          <cell r="M5322">
            <v>0</v>
          </cell>
          <cell r="N5322" t="str">
            <v>N/A</v>
          </cell>
          <cell r="O5322" t="str">
            <v/>
          </cell>
          <cell r="P5322"/>
          <cell r="Q5322">
            <v>0</v>
          </cell>
        </row>
        <row r="5323">
          <cell r="C5323" t="str">
            <v>Belmont</v>
          </cell>
          <cell r="D5323">
            <v>2019</v>
          </cell>
          <cell r="E5323">
            <v>1.5</v>
          </cell>
          <cell r="F5323">
            <v>1.5</v>
          </cell>
          <cell r="G5323" t="str">
            <v>Yes</v>
          </cell>
          <cell r="H5323">
            <v>1228356.92</v>
          </cell>
          <cell r="I5323">
            <v>14911.45</v>
          </cell>
          <cell r="J5323">
            <v>132.31</v>
          </cell>
          <cell r="K5323">
            <v>1213313.1599999999</v>
          </cell>
          <cell r="M5323">
            <v>1213313.1599999999</v>
          </cell>
          <cell r="N5323" t="str">
            <v>FORM SUBMIT</v>
          </cell>
          <cell r="O5323">
            <v>43724</v>
          </cell>
          <cell r="P5323"/>
          <cell r="Q5323">
            <v>1213445.47</v>
          </cell>
        </row>
        <row r="5324">
          <cell r="C5324" t="str">
            <v>Berkley</v>
          </cell>
          <cell r="D5324">
            <v>2019</v>
          </cell>
          <cell r="E5324">
            <v>0</v>
          </cell>
          <cell r="F5324">
            <v>0</v>
          </cell>
          <cell r="G5324" t="str">
            <v>N/A</v>
          </cell>
          <cell r="H5324">
            <v>0</v>
          </cell>
          <cell r="I5324">
            <v>0</v>
          </cell>
          <cell r="J5324">
            <v>0</v>
          </cell>
          <cell r="K5324">
            <v>0</v>
          </cell>
          <cell r="M5324">
            <v>0</v>
          </cell>
          <cell r="N5324" t="str">
            <v>N/A</v>
          </cell>
          <cell r="O5324" t="str">
            <v/>
          </cell>
          <cell r="P5324"/>
          <cell r="Q5324">
            <v>0</v>
          </cell>
        </row>
        <row r="5325">
          <cell r="C5325" t="str">
            <v>Berlin</v>
          </cell>
          <cell r="D5325">
            <v>2019</v>
          </cell>
          <cell r="E5325">
            <v>0</v>
          </cell>
          <cell r="F5325">
            <v>0</v>
          </cell>
          <cell r="G5325" t="str">
            <v>N/A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  <cell r="M5325">
            <v>0</v>
          </cell>
          <cell r="N5325" t="str">
            <v>N/A</v>
          </cell>
          <cell r="O5325" t="str">
            <v/>
          </cell>
          <cell r="P5325"/>
          <cell r="Q5325">
            <v>0</v>
          </cell>
        </row>
        <row r="5326">
          <cell r="C5326" t="str">
            <v>Bernardston</v>
          </cell>
          <cell r="D5326">
            <v>2019</v>
          </cell>
          <cell r="E5326">
            <v>0</v>
          </cell>
          <cell r="F5326">
            <v>0</v>
          </cell>
          <cell r="G5326" t="str">
            <v>N/A</v>
          </cell>
          <cell r="H5326">
            <v>0</v>
          </cell>
          <cell r="I5326">
            <v>0</v>
          </cell>
          <cell r="J5326">
            <v>0</v>
          </cell>
          <cell r="K5326">
            <v>0</v>
          </cell>
          <cell r="M5326">
            <v>0</v>
          </cell>
          <cell r="N5326" t="str">
            <v>N/A</v>
          </cell>
          <cell r="O5326" t="str">
            <v/>
          </cell>
          <cell r="P5326"/>
          <cell r="Q5326">
            <v>0</v>
          </cell>
        </row>
        <row r="5327">
          <cell r="C5327" t="str">
            <v>Beverly</v>
          </cell>
          <cell r="D5327">
            <v>2019</v>
          </cell>
          <cell r="E5327">
            <v>1</v>
          </cell>
          <cell r="F5327">
            <v>1</v>
          </cell>
          <cell r="G5327" t="str">
            <v>Yes</v>
          </cell>
          <cell r="H5327">
            <v>841859.58</v>
          </cell>
          <cell r="I5327">
            <v>11277.56</v>
          </cell>
          <cell r="J5327">
            <v>2550.5</v>
          </cell>
          <cell r="K5327">
            <v>828031.5199999999</v>
          </cell>
          <cell r="M5327">
            <v>828031.5199999999</v>
          </cell>
          <cell r="N5327" t="str">
            <v>FORM SUBMIT</v>
          </cell>
          <cell r="O5327">
            <v>43707</v>
          </cell>
          <cell r="P5327"/>
          <cell r="Q5327">
            <v>830582.0199999999</v>
          </cell>
        </row>
        <row r="5328">
          <cell r="C5328" t="str">
            <v>Billerica</v>
          </cell>
          <cell r="D5328">
            <v>2019</v>
          </cell>
          <cell r="E5328">
            <v>1</v>
          </cell>
          <cell r="F5328">
            <v>1</v>
          </cell>
          <cell r="G5328" t="str">
            <v>Yes</v>
          </cell>
          <cell r="H5328">
            <v>961178.7</v>
          </cell>
          <cell r="I5328">
            <v>12825.44</v>
          </cell>
          <cell r="J5328">
            <v>3196.56</v>
          </cell>
          <cell r="K5328">
            <v>945156.7</v>
          </cell>
          <cell r="M5328">
            <v>945156.7</v>
          </cell>
          <cell r="N5328" t="str">
            <v>FORM ENTERED</v>
          </cell>
          <cell r="O5328">
            <v>43759</v>
          </cell>
          <cell r="P5328"/>
          <cell r="Q5328">
            <v>948353.26</v>
          </cell>
        </row>
        <row r="5329">
          <cell r="C5329" t="str">
            <v>Blackstone</v>
          </cell>
          <cell r="D5329">
            <v>2019</v>
          </cell>
          <cell r="E5329">
            <v>0</v>
          </cell>
          <cell r="F5329">
            <v>0</v>
          </cell>
          <cell r="G5329" t="str">
            <v>N/A</v>
          </cell>
          <cell r="H5329">
            <v>0</v>
          </cell>
          <cell r="I5329">
            <v>0</v>
          </cell>
          <cell r="J5329">
            <v>0</v>
          </cell>
          <cell r="K5329">
            <v>0</v>
          </cell>
          <cell r="M5329">
            <v>0</v>
          </cell>
          <cell r="N5329" t="str">
            <v>N/A</v>
          </cell>
          <cell r="O5329" t="str">
            <v/>
          </cell>
          <cell r="P5329"/>
          <cell r="Q5329">
            <v>0</v>
          </cell>
        </row>
        <row r="5330">
          <cell r="C5330" t="str">
            <v>Blandford</v>
          </cell>
          <cell r="D5330">
            <v>2019</v>
          </cell>
          <cell r="E5330">
            <v>0</v>
          </cell>
          <cell r="F5330">
            <v>0</v>
          </cell>
          <cell r="G5330" t="str">
            <v>N/A</v>
          </cell>
          <cell r="H5330">
            <v>0</v>
          </cell>
          <cell r="I5330">
            <v>0</v>
          </cell>
          <cell r="J5330">
            <v>0</v>
          </cell>
          <cell r="K5330">
            <v>0</v>
          </cell>
          <cell r="M5330">
            <v>0</v>
          </cell>
          <cell r="N5330" t="str">
            <v>N/A</v>
          </cell>
          <cell r="O5330" t="str">
            <v/>
          </cell>
          <cell r="P5330"/>
          <cell r="Q5330">
            <v>0</v>
          </cell>
        </row>
        <row r="5331">
          <cell r="C5331" t="str">
            <v>Bolton</v>
          </cell>
          <cell r="D5331">
            <v>2019</v>
          </cell>
          <cell r="E5331">
            <v>0</v>
          </cell>
          <cell r="F5331">
            <v>0</v>
          </cell>
          <cell r="G5331" t="str">
            <v>N/A</v>
          </cell>
          <cell r="H5331">
            <v>0</v>
          </cell>
          <cell r="I5331">
            <v>0</v>
          </cell>
          <cell r="J5331">
            <v>0</v>
          </cell>
          <cell r="K5331">
            <v>0</v>
          </cell>
          <cell r="M5331">
            <v>0</v>
          </cell>
          <cell r="N5331" t="str">
            <v>N/A</v>
          </cell>
          <cell r="O5331" t="str">
            <v/>
          </cell>
          <cell r="P5331"/>
          <cell r="Q5331">
            <v>0</v>
          </cell>
        </row>
        <row r="5332">
          <cell r="C5332" t="str">
            <v>Boston</v>
          </cell>
          <cell r="D5332">
            <v>2019</v>
          </cell>
          <cell r="E5332">
            <v>1</v>
          </cell>
          <cell r="F5332">
            <v>1</v>
          </cell>
          <cell r="G5332" t="str">
            <v>Yes</v>
          </cell>
          <cell r="H5332">
            <v>20269585.84</v>
          </cell>
          <cell r="I5332">
            <v>44756.63</v>
          </cell>
          <cell r="J5332">
            <v>6758.13</v>
          </cell>
          <cell r="K5332">
            <v>20218071.080000002</v>
          </cell>
          <cell r="L5332">
            <v>0</v>
          </cell>
          <cell r="M5332">
            <v>20218071.080000002</v>
          </cell>
          <cell r="N5332" t="str">
            <v>FORM SUBMIT</v>
          </cell>
          <cell r="O5332">
            <v>43721</v>
          </cell>
          <cell r="P5332"/>
          <cell r="Q5332">
            <v>20224829.210000001</v>
          </cell>
        </row>
        <row r="5333">
          <cell r="C5333" t="str">
            <v>Bourne</v>
          </cell>
          <cell r="D5333">
            <v>2019</v>
          </cell>
          <cell r="E5333">
            <v>3</v>
          </cell>
          <cell r="F5333">
            <v>3</v>
          </cell>
          <cell r="G5333" t="str">
            <v>Yes</v>
          </cell>
          <cell r="H5333">
            <v>1455460.33</v>
          </cell>
          <cell r="I5333">
            <v>8846.33</v>
          </cell>
          <cell r="J5333">
            <v>771.42</v>
          </cell>
          <cell r="K5333">
            <v>1445842.58</v>
          </cell>
          <cell r="M5333">
            <v>1445842.58</v>
          </cell>
          <cell r="N5333" t="str">
            <v>FORM SUBMIT</v>
          </cell>
          <cell r="O5333">
            <v>43721</v>
          </cell>
          <cell r="P5333"/>
          <cell r="Q5333">
            <v>1446614</v>
          </cell>
        </row>
        <row r="5334">
          <cell r="C5334" t="str">
            <v>Boxborough</v>
          </cell>
          <cell r="D5334">
            <v>2019</v>
          </cell>
          <cell r="E5334">
            <v>1</v>
          </cell>
          <cell r="F5334">
            <v>1</v>
          </cell>
          <cell r="G5334" t="str">
            <v>Yes</v>
          </cell>
          <cell r="H5334">
            <v>184660.29</v>
          </cell>
          <cell r="I5334">
            <v>751.7</v>
          </cell>
          <cell r="J5334">
            <v>444.75</v>
          </cell>
          <cell r="K5334">
            <v>183463.84</v>
          </cell>
          <cell r="M5334">
            <v>183463.84</v>
          </cell>
          <cell r="N5334" t="str">
            <v>FORM ENTERED</v>
          </cell>
          <cell r="O5334">
            <v>43661</v>
          </cell>
          <cell r="P5334"/>
          <cell r="Q5334">
            <v>183908.59</v>
          </cell>
        </row>
        <row r="5335">
          <cell r="C5335" t="str">
            <v>Boxford</v>
          </cell>
          <cell r="D5335">
            <v>2019</v>
          </cell>
          <cell r="E5335">
            <v>3</v>
          </cell>
          <cell r="F5335">
            <v>3</v>
          </cell>
          <cell r="G5335" t="str">
            <v>Yes</v>
          </cell>
          <cell r="H5335">
            <v>734916</v>
          </cell>
          <cell r="I5335">
            <v>11011</v>
          </cell>
          <cell r="J5335">
            <v>30</v>
          </cell>
          <cell r="K5335">
            <v>723875</v>
          </cell>
          <cell r="M5335">
            <v>723875</v>
          </cell>
          <cell r="N5335" t="str">
            <v>FORM SUBMIT</v>
          </cell>
          <cell r="O5335">
            <v>43678</v>
          </cell>
          <cell r="P5335"/>
          <cell r="Q5335">
            <v>723905</v>
          </cell>
        </row>
        <row r="5336">
          <cell r="C5336" t="str">
            <v>Boylston</v>
          </cell>
          <cell r="D5336">
            <v>2019</v>
          </cell>
          <cell r="E5336">
            <v>0</v>
          </cell>
          <cell r="F5336">
            <v>0</v>
          </cell>
          <cell r="G5336" t="str">
            <v>N/A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  <cell r="M5336">
            <v>0</v>
          </cell>
          <cell r="N5336" t="str">
            <v>N/A</v>
          </cell>
          <cell r="O5336" t="str">
            <v/>
          </cell>
          <cell r="P5336"/>
          <cell r="Q5336">
            <v>0</v>
          </cell>
        </row>
        <row r="5337">
          <cell r="C5337" t="str">
            <v>Braintree</v>
          </cell>
          <cell r="D5337">
            <v>2019</v>
          </cell>
          <cell r="E5337">
            <v>1</v>
          </cell>
          <cell r="F5337">
            <v>1</v>
          </cell>
          <cell r="G5337" t="str">
            <v>Yes</v>
          </cell>
          <cell r="H5337">
            <v>770525.76</v>
          </cell>
          <cell r="I5337">
            <v>3233.88</v>
          </cell>
          <cell r="J5337">
            <v>626.75</v>
          </cell>
          <cell r="K5337">
            <v>766665.13</v>
          </cell>
          <cell r="M5337">
            <v>766665.13</v>
          </cell>
          <cell r="N5337" t="str">
            <v>FORM SUBMIT</v>
          </cell>
          <cell r="O5337">
            <v>43693</v>
          </cell>
          <cell r="P5337"/>
          <cell r="Q5337">
            <v>767291.88</v>
          </cell>
        </row>
        <row r="5338">
          <cell r="C5338" t="str">
            <v>Brewster</v>
          </cell>
          <cell r="D5338">
            <v>2019</v>
          </cell>
          <cell r="E5338">
            <v>3</v>
          </cell>
          <cell r="F5338">
            <v>3</v>
          </cell>
          <cell r="G5338" t="str">
            <v>Yes</v>
          </cell>
          <cell r="H5338">
            <v>1002199.49</v>
          </cell>
          <cell r="I5338">
            <v>4697.46</v>
          </cell>
          <cell r="J5338">
            <v>0</v>
          </cell>
          <cell r="K5338">
            <v>997502.03</v>
          </cell>
          <cell r="M5338">
            <v>997502.03</v>
          </cell>
          <cell r="N5338" t="str">
            <v>FORM SUBMIT</v>
          </cell>
          <cell r="O5338">
            <v>43703</v>
          </cell>
          <cell r="P5338"/>
          <cell r="Q5338">
            <v>997502.03</v>
          </cell>
        </row>
        <row r="5339">
          <cell r="C5339" t="str">
            <v>Bridgewater</v>
          </cell>
          <cell r="D5339">
            <v>2019</v>
          </cell>
          <cell r="E5339">
            <v>2</v>
          </cell>
          <cell r="F5339">
            <v>2</v>
          </cell>
          <cell r="G5339" t="str">
            <v>Yes</v>
          </cell>
          <cell r="H5339">
            <v>662505.76</v>
          </cell>
          <cell r="I5339">
            <v>4172.1899999999996</v>
          </cell>
          <cell r="J5339">
            <v>322.85000000000002</v>
          </cell>
          <cell r="K5339">
            <v>658010.72000000009</v>
          </cell>
          <cell r="M5339">
            <v>658010.72000000009</v>
          </cell>
          <cell r="N5339" t="str">
            <v>FORM SUBMIT</v>
          </cell>
          <cell r="O5339">
            <v>43712</v>
          </cell>
          <cell r="P5339"/>
          <cell r="Q5339">
            <v>658333.57000000007</v>
          </cell>
        </row>
        <row r="5340">
          <cell r="C5340" t="str">
            <v>Brimfield</v>
          </cell>
          <cell r="D5340">
            <v>2019</v>
          </cell>
          <cell r="E5340">
            <v>0</v>
          </cell>
          <cell r="F5340">
            <v>0</v>
          </cell>
          <cell r="G5340" t="str">
            <v>N/A</v>
          </cell>
          <cell r="H5340">
            <v>0</v>
          </cell>
          <cell r="I5340">
            <v>0</v>
          </cell>
          <cell r="J5340">
            <v>0</v>
          </cell>
          <cell r="K5340">
            <v>0</v>
          </cell>
          <cell r="M5340">
            <v>0</v>
          </cell>
          <cell r="N5340" t="str">
            <v>N/A</v>
          </cell>
          <cell r="O5340" t="str">
            <v/>
          </cell>
          <cell r="P5340"/>
          <cell r="Q5340">
            <v>0</v>
          </cell>
        </row>
        <row r="5341">
          <cell r="C5341" t="str">
            <v>Brockton</v>
          </cell>
          <cell r="D5341">
            <v>2019</v>
          </cell>
          <cell r="E5341">
            <v>0</v>
          </cell>
          <cell r="F5341">
            <v>0</v>
          </cell>
          <cell r="G5341" t="str">
            <v>N/A</v>
          </cell>
          <cell r="H5341">
            <v>0</v>
          </cell>
          <cell r="I5341">
            <v>0</v>
          </cell>
          <cell r="J5341">
            <v>0</v>
          </cell>
          <cell r="K5341">
            <v>0</v>
          </cell>
          <cell r="M5341">
            <v>0</v>
          </cell>
          <cell r="N5341" t="str">
            <v>N/A</v>
          </cell>
          <cell r="O5341" t="str">
            <v/>
          </cell>
          <cell r="P5341"/>
          <cell r="Q5341">
            <v>0</v>
          </cell>
        </row>
        <row r="5342">
          <cell r="C5342" t="str">
            <v>Brookfield</v>
          </cell>
          <cell r="D5342">
            <v>2019</v>
          </cell>
          <cell r="E5342">
            <v>0</v>
          </cell>
          <cell r="F5342">
            <v>0</v>
          </cell>
          <cell r="G5342" t="str">
            <v>N/A</v>
          </cell>
          <cell r="H5342">
            <v>0</v>
          </cell>
          <cell r="I5342">
            <v>0</v>
          </cell>
          <cell r="J5342">
            <v>0</v>
          </cell>
          <cell r="K5342">
            <v>0</v>
          </cell>
          <cell r="M5342">
            <v>0</v>
          </cell>
          <cell r="N5342" t="str">
            <v>N/A</v>
          </cell>
          <cell r="O5342" t="str">
            <v/>
          </cell>
          <cell r="P5342"/>
          <cell r="Q5342">
            <v>0</v>
          </cell>
        </row>
        <row r="5343">
          <cell r="C5343" t="str">
            <v>Brookline</v>
          </cell>
          <cell r="D5343">
            <v>2019</v>
          </cell>
          <cell r="E5343">
            <v>0</v>
          </cell>
          <cell r="F5343">
            <v>0</v>
          </cell>
          <cell r="G5343" t="str">
            <v>N/A</v>
          </cell>
          <cell r="H5343">
            <v>0</v>
          </cell>
          <cell r="I5343">
            <v>0</v>
          </cell>
          <cell r="J5343">
            <v>0</v>
          </cell>
          <cell r="K5343">
            <v>0</v>
          </cell>
          <cell r="M5343">
            <v>0</v>
          </cell>
          <cell r="N5343" t="str">
            <v>N/A</v>
          </cell>
          <cell r="O5343" t="str">
            <v/>
          </cell>
          <cell r="P5343"/>
          <cell r="Q5343">
            <v>0</v>
          </cell>
        </row>
        <row r="5344">
          <cell r="C5344" t="str">
            <v>Buckland</v>
          </cell>
          <cell r="D5344">
            <v>2019</v>
          </cell>
          <cell r="E5344">
            <v>0</v>
          </cell>
          <cell r="F5344">
            <v>0</v>
          </cell>
          <cell r="G5344" t="str">
            <v>N/A</v>
          </cell>
          <cell r="H5344">
            <v>0</v>
          </cell>
          <cell r="I5344">
            <v>0</v>
          </cell>
          <cell r="J5344">
            <v>0</v>
          </cell>
          <cell r="K5344">
            <v>0</v>
          </cell>
          <cell r="M5344">
            <v>0</v>
          </cell>
          <cell r="N5344" t="str">
            <v>N/A</v>
          </cell>
          <cell r="O5344" t="str">
            <v/>
          </cell>
          <cell r="P5344"/>
          <cell r="Q5344">
            <v>0</v>
          </cell>
        </row>
        <row r="5345">
          <cell r="C5345" t="str">
            <v>Burlington</v>
          </cell>
          <cell r="D5345">
            <v>2019</v>
          </cell>
          <cell r="E5345">
            <v>0</v>
          </cell>
          <cell r="F5345">
            <v>0</v>
          </cell>
          <cell r="G5345" t="str">
            <v>N/A</v>
          </cell>
          <cell r="H5345">
            <v>0</v>
          </cell>
          <cell r="I5345">
            <v>0</v>
          </cell>
          <cell r="J5345">
            <v>0</v>
          </cell>
          <cell r="K5345">
            <v>0</v>
          </cell>
          <cell r="M5345">
            <v>0</v>
          </cell>
          <cell r="N5345" t="str">
            <v>N/A</v>
          </cell>
          <cell r="O5345" t="str">
            <v/>
          </cell>
          <cell r="P5345"/>
          <cell r="Q5345">
            <v>0</v>
          </cell>
        </row>
        <row r="5346">
          <cell r="C5346" t="str">
            <v>Cambridge</v>
          </cell>
          <cell r="D5346">
            <v>2019</v>
          </cell>
          <cell r="E5346">
            <v>3</v>
          </cell>
          <cell r="F5346">
            <v>3</v>
          </cell>
          <cell r="G5346" t="str">
            <v>Yes</v>
          </cell>
          <cell r="H5346">
            <v>11344506</v>
          </cell>
          <cell r="I5346">
            <v>24779</v>
          </cell>
          <cell r="J5346">
            <v>0</v>
          </cell>
          <cell r="K5346">
            <v>11319727</v>
          </cell>
          <cell r="M5346">
            <v>11319727</v>
          </cell>
          <cell r="N5346" t="str">
            <v>FORM SUBMIT</v>
          </cell>
          <cell r="O5346">
            <v>43719</v>
          </cell>
          <cell r="P5346"/>
          <cell r="Q5346">
            <v>11319727</v>
          </cell>
        </row>
        <row r="5347">
          <cell r="C5347" t="str">
            <v>Canton</v>
          </cell>
          <cell r="D5347">
            <v>2019</v>
          </cell>
          <cell r="E5347">
            <v>1</v>
          </cell>
          <cell r="F5347">
            <v>1</v>
          </cell>
          <cell r="G5347" t="str">
            <v>Yes</v>
          </cell>
          <cell r="H5347">
            <v>622325.91</v>
          </cell>
          <cell r="I5347">
            <v>5985.58</v>
          </cell>
          <cell r="J5347">
            <v>0</v>
          </cell>
          <cell r="K5347">
            <v>616340.33000000007</v>
          </cell>
          <cell r="M5347">
            <v>616340.33000000007</v>
          </cell>
          <cell r="N5347" t="str">
            <v>FORM SUBMIT</v>
          </cell>
          <cell r="O5347">
            <v>43721</v>
          </cell>
          <cell r="P5347"/>
          <cell r="Q5347">
            <v>616340.33000000007</v>
          </cell>
        </row>
        <row r="5348">
          <cell r="C5348" t="str">
            <v>Carlisle</v>
          </cell>
          <cell r="D5348">
            <v>2019</v>
          </cell>
          <cell r="E5348">
            <v>2</v>
          </cell>
          <cell r="F5348">
            <v>2</v>
          </cell>
          <cell r="G5348" t="str">
            <v>Yes</v>
          </cell>
          <cell r="H5348">
            <v>476745.57</v>
          </cell>
          <cell r="I5348">
            <v>4427.17</v>
          </cell>
          <cell r="J5348">
            <v>0</v>
          </cell>
          <cell r="K5348">
            <v>472318.4</v>
          </cell>
          <cell r="M5348">
            <v>472318.4</v>
          </cell>
          <cell r="N5348" t="str">
            <v>FORM SUBMIT</v>
          </cell>
          <cell r="O5348">
            <v>43719</v>
          </cell>
          <cell r="P5348"/>
          <cell r="Q5348">
            <v>472318.4</v>
          </cell>
        </row>
        <row r="5349">
          <cell r="C5349" t="str">
            <v>Carver</v>
          </cell>
          <cell r="D5349">
            <v>2019</v>
          </cell>
          <cell r="E5349">
            <v>3</v>
          </cell>
          <cell r="F5349">
            <v>3</v>
          </cell>
          <cell r="G5349" t="str">
            <v>Yes</v>
          </cell>
          <cell r="H5349">
            <v>508512.76</v>
          </cell>
          <cell r="I5349">
            <v>8285.44</v>
          </cell>
          <cell r="J5349">
            <v>0.96</v>
          </cell>
          <cell r="K5349">
            <v>500226.36</v>
          </cell>
          <cell r="M5349">
            <v>500226.36</v>
          </cell>
          <cell r="N5349" t="str">
            <v>FORM SUBMIT</v>
          </cell>
          <cell r="O5349">
            <v>43718</v>
          </cell>
          <cell r="P5349"/>
          <cell r="Q5349">
            <v>500227.32</v>
          </cell>
        </row>
        <row r="5350">
          <cell r="C5350" t="str">
            <v>Charlemont</v>
          </cell>
          <cell r="D5350">
            <v>2019</v>
          </cell>
          <cell r="E5350">
            <v>0</v>
          </cell>
          <cell r="F5350">
            <v>0</v>
          </cell>
          <cell r="G5350" t="str">
            <v>N/A</v>
          </cell>
          <cell r="H5350">
            <v>0</v>
          </cell>
          <cell r="I5350">
            <v>0</v>
          </cell>
          <cell r="J5350">
            <v>0</v>
          </cell>
          <cell r="K5350">
            <v>0</v>
          </cell>
          <cell r="M5350">
            <v>0</v>
          </cell>
          <cell r="N5350" t="str">
            <v>N/A</v>
          </cell>
          <cell r="O5350" t="str">
            <v/>
          </cell>
          <cell r="P5350"/>
          <cell r="Q5350">
            <v>0</v>
          </cell>
        </row>
        <row r="5351">
          <cell r="C5351" t="str">
            <v>Charlton</v>
          </cell>
          <cell r="D5351">
            <v>2019</v>
          </cell>
          <cell r="E5351">
            <v>0</v>
          </cell>
          <cell r="F5351">
            <v>0</v>
          </cell>
          <cell r="G5351" t="str">
            <v>N/A</v>
          </cell>
          <cell r="H5351">
            <v>0</v>
          </cell>
          <cell r="I5351">
            <v>0</v>
          </cell>
          <cell r="J5351">
            <v>0</v>
          </cell>
          <cell r="K5351">
            <v>0</v>
          </cell>
          <cell r="M5351">
            <v>0</v>
          </cell>
          <cell r="N5351" t="str">
            <v>N/A</v>
          </cell>
          <cell r="O5351" t="str">
            <v/>
          </cell>
          <cell r="P5351"/>
          <cell r="Q5351">
            <v>0</v>
          </cell>
        </row>
        <row r="5352">
          <cell r="C5352" t="str">
            <v>Chatham</v>
          </cell>
          <cell r="D5352">
            <v>2019</v>
          </cell>
          <cell r="E5352">
            <v>3</v>
          </cell>
          <cell r="F5352">
            <v>3</v>
          </cell>
          <cell r="G5352" t="str">
            <v>Yes</v>
          </cell>
          <cell r="H5352">
            <v>918099.98</v>
          </cell>
          <cell r="I5352">
            <v>3615.75</v>
          </cell>
          <cell r="J5352">
            <v>738.9</v>
          </cell>
          <cell r="K5352">
            <v>913745.33</v>
          </cell>
          <cell r="M5352">
            <v>913745.33</v>
          </cell>
          <cell r="N5352" t="str">
            <v>FORM SUBMIT</v>
          </cell>
          <cell r="O5352">
            <v>43712</v>
          </cell>
          <cell r="P5352"/>
          <cell r="Q5352">
            <v>914484.23</v>
          </cell>
        </row>
        <row r="5353">
          <cell r="C5353" t="str">
            <v>Chelmsford</v>
          </cell>
          <cell r="D5353">
            <v>2019</v>
          </cell>
          <cell r="E5353">
            <v>1.5</v>
          </cell>
          <cell r="F5353">
            <v>1.5</v>
          </cell>
          <cell r="G5353" t="str">
            <v>Yes</v>
          </cell>
          <cell r="H5353">
            <v>1166845.8700000001</v>
          </cell>
          <cell r="I5353">
            <v>15888.65</v>
          </cell>
          <cell r="J5353">
            <v>3656.36</v>
          </cell>
          <cell r="K5353">
            <v>1147300.8600000001</v>
          </cell>
          <cell r="M5353">
            <v>1147300.8600000001</v>
          </cell>
          <cell r="N5353" t="str">
            <v>FORM SUBMIT</v>
          </cell>
          <cell r="O5353">
            <v>43704</v>
          </cell>
          <cell r="P5353"/>
          <cell r="Q5353">
            <v>1150957.2200000002</v>
          </cell>
        </row>
        <row r="5354">
          <cell r="C5354" t="str">
            <v>Chelsea</v>
          </cell>
          <cell r="D5354">
            <v>2019</v>
          </cell>
          <cell r="E5354">
            <v>1.5</v>
          </cell>
          <cell r="F5354">
            <v>1.5</v>
          </cell>
          <cell r="G5354" t="str">
            <v>Yes</v>
          </cell>
          <cell r="H5354">
            <v>661578.19999999995</v>
          </cell>
          <cell r="I5354">
            <v>5054.3999999999996</v>
          </cell>
          <cell r="J5354">
            <v>2957.84</v>
          </cell>
          <cell r="K5354">
            <v>653565.96</v>
          </cell>
          <cell r="M5354">
            <v>653565.96</v>
          </cell>
          <cell r="N5354" t="str">
            <v>FORM SUBMIT</v>
          </cell>
          <cell r="O5354">
            <v>43774</v>
          </cell>
          <cell r="P5354"/>
          <cell r="Q5354">
            <v>656523.79999999993</v>
          </cell>
        </row>
        <row r="5355">
          <cell r="C5355" t="str">
            <v>Cheshire</v>
          </cell>
          <cell r="D5355">
            <v>2019</v>
          </cell>
          <cell r="E5355">
            <v>0</v>
          </cell>
          <cell r="F5355">
            <v>0</v>
          </cell>
          <cell r="G5355" t="str">
            <v>N/A</v>
          </cell>
          <cell r="H5355">
            <v>0</v>
          </cell>
          <cell r="I5355">
            <v>0</v>
          </cell>
          <cell r="J5355">
            <v>0</v>
          </cell>
          <cell r="K5355">
            <v>0</v>
          </cell>
          <cell r="M5355">
            <v>0</v>
          </cell>
          <cell r="N5355" t="str">
            <v>N/A</v>
          </cell>
          <cell r="O5355" t="str">
            <v/>
          </cell>
          <cell r="P5355"/>
          <cell r="Q5355">
            <v>0</v>
          </cell>
        </row>
        <row r="5356">
          <cell r="C5356" t="str">
            <v>Chester</v>
          </cell>
          <cell r="D5356">
            <v>2019</v>
          </cell>
          <cell r="E5356">
            <v>0</v>
          </cell>
          <cell r="F5356">
            <v>0</v>
          </cell>
          <cell r="G5356" t="str">
            <v>N/A</v>
          </cell>
          <cell r="H5356">
            <v>0</v>
          </cell>
          <cell r="I5356">
            <v>0</v>
          </cell>
          <cell r="J5356">
            <v>0</v>
          </cell>
          <cell r="K5356">
            <v>0</v>
          </cell>
          <cell r="M5356">
            <v>0</v>
          </cell>
          <cell r="N5356" t="str">
            <v>N/A</v>
          </cell>
          <cell r="O5356" t="str">
            <v/>
          </cell>
          <cell r="P5356"/>
          <cell r="Q5356">
            <v>0</v>
          </cell>
        </row>
        <row r="5357">
          <cell r="C5357" t="str">
            <v>Chesterfield</v>
          </cell>
          <cell r="D5357">
            <v>2019</v>
          </cell>
          <cell r="E5357">
            <v>0</v>
          </cell>
          <cell r="F5357">
            <v>0</v>
          </cell>
          <cell r="G5357" t="str">
            <v>N/A</v>
          </cell>
          <cell r="H5357">
            <v>0</v>
          </cell>
          <cell r="I5357">
            <v>0</v>
          </cell>
          <cell r="J5357">
            <v>0</v>
          </cell>
          <cell r="K5357">
            <v>0</v>
          </cell>
          <cell r="M5357">
            <v>0</v>
          </cell>
          <cell r="N5357" t="str">
            <v>N/A</v>
          </cell>
          <cell r="O5357" t="str">
            <v/>
          </cell>
          <cell r="P5357"/>
          <cell r="Q5357">
            <v>0</v>
          </cell>
        </row>
        <row r="5358">
          <cell r="C5358" t="str">
            <v>Chicopee</v>
          </cell>
          <cell r="D5358">
            <v>2019</v>
          </cell>
          <cell r="E5358">
            <v>0</v>
          </cell>
          <cell r="F5358">
            <v>0</v>
          </cell>
          <cell r="G5358" t="str">
            <v>N/A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  <cell r="M5358">
            <v>0</v>
          </cell>
          <cell r="N5358" t="str">
            <v>N/A</v>
          </cell>
          <cell r="O5358" t="str">
            <v/>
          </cell>
          <cell r="P5358"/>
          <cell r="Q5358">
            <v>0</v>
          </cell>
        </row>
        <row r="5359">
          <cell r="C5359" t="str">
            <v>Chilmark</v>
          </cell>
          <cell r="D5359">
            <v>2019</v>
          </cell>
          <cell r="E5359">
            <v>0.03</v>
          </cell>
          <cell r="F5359">
            <v>3</v>
          </cell>
          <cell r="G5359" t="str">
            <v>No</v>
          </cell>
          <cell r="H5359">
            <v>260569.85</v>
          </cell>
          <cell r="I5359">
            <v>650.76</v>
          </cell>
          <cell r="J5359">
            <v>0</v>
          </cell>
          <cell r="K5359">
            <v>259919.09</v>
          </cell>
          <cell r="M5359">
            <v>259919.09</v>
          </cell>
          <cell r="N5359" t="str">
            <v>FORM SUBMIT</v>
          </cell>
          <cell r="O5359">
            <v>43724</v>
          </cell>
          <cell r="P5359"/>
          <cell r="Q5359">
            <v>259919.09</v>
          </cell>
        </row>
        <row r="5360">
          <cell r="C5360" t="str">
            <v>Clarksburg</v>
          </cell>
          <cell r="D5360">
            <v>2019</v>
          </cell>
          <cell r="E5360">
            <v>0</v>
          </cell>
          <cell r="F5360">
            <v>0</v>
          </cell>
          <cell r="G5360" t="str">
            <v>N/A</v>
          </cell>
          <cell r="H5360">
            <v>0</v>
          </cell>
          <cell r="I5360">
            <v>0</v>
          </cell>
          <cell r="J5360">
            <v>0</v>
          </cell>
          <cell r="K5360">
            <v>0</v>
          </cell>
          <cell r="M5360">
            <v>0</v>
          </cell>
          <cell r="N5360" t="str">
            <v>N/A</v>
          </cell>
          <cell r="O5360" t="str">
            <v/>
          </cell>
          <cell r="P5360"/>
          <cell r="Q5360">
            <v>0</v>
          </cell>
        </row>
        <row r="5361">
          <cell r="C5361" t="str">
            <v>Clinton</v>
          </cell>
          <cell r="D5361">
            <v>2019</v>
          </cell>
          <cell r="E5361">
            <v>0</v>
          </cell>
          <cell r="F5361">
            <v>0</v>
          </cell>
          <cell r="G5361" t="str">
            <v>N/A</v>
          </cell>
          <cell r="H5361">
            <v>0</v>
          </cell>
          <cell r="I5361">
            <v>0</v>
          </cell>
          <cell r="J5361">
            <v>0</v>
          </cell>
          <cell r="K5361">
            <v>0</v>
          </cell>
          <cell r="M5361">
            <v>0</v>
          </cell>
          <cell r="N5361" t="str">
            <v>N/A</v>
          </cell>
          <cell r="O5361" t="str">
            <v/>
          </cell>
          <cell r="P5361"/>
          <cell r="Q5361">
            <v>0</v>
          </cell>
        </row>
        <row r="5362">
          <cell r="C5362" t="str">
            <v>Cohasset</v>
          </cell>
          <cell r="D5362">
            <v>2019</v>
          </cell>
          <cell r="E5362">
            <v>1.5</v>
          </cell>
          <cell r="F5362">
            <v>1.5</v>
          </cell>
          <cell r="G5362" t="str">
            <v>Yes</v>
          </cell>
          <cell r="H5362">
            <v>518835.84</v>
          </cell>
          <cell r="I5362">
            <v>3601.18</v>
          </cell>
          <cell r="J5362">
            <v>49.03</v>
          </cell>
          <cell r="K5362">
            <v>515185.63</v>
          </cell>
          <cell r="M5362">
            <v>515185.63</v>
          </cell>
          <cell r="N5362" t="str">
            <v>FORM SUBMIT</v>
          </cell>
          <cell r="O5362">
            <v>43761</v>
          </cell>
          <cell r="P5362"/>
          <cell r="Q5362">
            <v>515234.66000000003</v>
          </cell>
        </row>
        <row r="5363">
          <cell r="C5363" t="str">
            <v>Colrain</v>
          </cell>
          <cell r="D5363">
            <v>2019</v>
          </cell>
          <cell r="E5363">
            <v>0</v>
          </cell>
          <cell r="F5363">
            <v>0</v>
          </cell>
          <cell r="G5363" t="str">
            <v>N/A</v>
          </cell>
          <cell r="H5363">
            <v>0</v>
          </cell>
          <cell r="I5363">
            <v>0</v>
          </cell>
          <cell r="J5363">
            <v>0</v>
          </cell>
          <cell r="K5363">
            <v>0</v>
          </cell>
          <cell r="M5363">
            <v>0</v>
          </cell>
          <cell r="N5363" t="str">
            <v>N/A</v>
          </cell>
          <cell r="O5363" t="str">
            <v/>
          </cell>
          <cell r="P5363"/>
          <cell r="Q5363">
            <v>0</v>
          </cell>
        </row>
        <row r="5364">
          <cell r="C5364" t="str">
            <v>Concord</v>
          </cell>
          <cell r="D5364">
            <v>2019</v>
          </cell>
          <cell r="E5364">
            <v>1.5</v>
          </cell>
          <cell r="F5364">
            <v>1.5</v>
          </cell>
          <cell r="G5364" t="str">
            <v>Yes</v>
          </cell>
          <cell r="H5364">
            <v>1238192.03</v>
          </cell>
          <cell r="I5364">
            <v>5271.2</v>
          </cell>
          <cell r="J5364">
            <v>351.31</v>
          </cell>
          <cell r="K5364">
            <v>1232569.52</v>
          </cell>
          <cell r="M5364">
            <v>1232569.52</v>
          </cell>
          <cell r="N5364" t="str">
            <v>FORM SUBMIT</v>
          </cell>
          <cell r="O5364">
            <v>43721</v>
          </cell>
          <cell r="P5364"/>
          <cell r="Q5364">
            <v>1232920.83</v>
          </cell>
        </row>
        <row r="5365">
          <cell r="C5365" t="str">
            <v>Conway</v>
          </cell>
          <cell r="D5365">
            <v>2019</v>
          </cell>
          <cell r="E5365">
            <v>3</v>
          </cell>
          <cell r="F5365">
            <v>3</v>
          </cell>
          <cell r="G5365" t="str">
            <v>Yes</v>
          </cell>
          <cell r="H5365">
            <v>88461.82</v>
          </cell>
          <cell r="I5365">
            <v>1801.04</v>
          </cell>
          <cell r="J5365">
            <v>0</v>
          </cell>
          <cell r="K5365">
            <v>86660.780000000013</v>
          </cell>
          <cell r="M5365">
            <v>86660.780000000013</v>
          </cell>
          <cell r="N5365" t="str">
            <v>FORM SUBMIT</v>
          </cell>
          <cell r="O5365">
            <v>43705</v>
          </cell>
          <cell r="P5365"/>
          <cell r="Q5365">
            <v>86660.780000000013</v>
          </cell>
        </row>
        <row r="5366">
          <cell r="C5366" t="str">
            <v>Cummington</v>
          </cell>
          <cell r="D5366">
            <v>2019</v>
          </cell>
          <cell r="E5366">
            <v>0</v>
          </cell>
          <cell r="F5366">
            <v>0</v>
          </cell>
          <cell r="G5366" t="str">
            <v>N/A</v>
          </cell>
          <cell r="H5366">
            <v>0</v>
          </cell>
          <cell r="I5366">
            <v>0</v>
          </cell>
          <cell r="J5366">
            <v>0</v>
          </cell>
          <cell r="K5366">
            <v>0</v>
          </cell>
          <cell r="M5366">
            <v>0</v>
          </cell>
          <cell r="N5366" t="str">
            <v>N/A</v>
          </cell>
          <cell r="O5366" t="str">
            <v/>
          </cell>
          <cell r="P5366"/>
          <cell r="Q5366">
            <v>0</v>
          </cell>
        </row>
        <row r="5367">
          <cell r="C5367" t="str">
            <v>Dalton</v>
          </cell>
          <cell r="D5367">
            <v>2019</v>
          </cell>
          <cell r="E5367">
            <v>0</v>
          </cell>
          <cell r="F5367">
            <v>0</v>
          </cell>
          <cell r="G5367" t="str">
            <v>N/A</v>
          </cell>
          <cell r="H5367">
            <v>0</v>
          </cell>
          <cell r="I5367">
            <v>0</v>
          </cell>
          <cell r="J5367">
            <v>0</v>
          </cell>
          <cell r="K5367">
            <v>0</v>
          </cell>
          <cell r="M5367">
            <v>0</v>
          </cell>
          <cell r="N5367" t="str">
            <v>N/A</v>
          </cell>
          <cell r="O5367" t="str">
            <v/>
          </cell>
          <cell r="P5367"/>
          <cell r="Q5367">
            <v>0</v>
          </cell>
        </row>
        <row r="5368">
          <cell r="C5368" t="str">
            <v>Danvers</v>
          </cell>
          <cell r="D5368">
            <v>2019</v>
          </cell>
          <cell r="E5368">
            <v>0</v>
          </cell>
          <cell r="F5368">
            <v>0</v>
          </cell>
          <cell r="G5368" t="str">
            <v>N/A</v>
          </cell>
          <cell r="H5368">
            <v>0</v>
          </cell>
          <cell r="I5368">
            <v>0</v>
          </cell>
          <cell r="J5368">
            <v>0</v>
          </cell>
          <cell r="K5368">
            <v>0</v>
          </cell>
          <cell r="M5368">
            <v>0</v>
          </cell>
          <cell r="N5368" t="str">
            <v>N/A</v>
          </cell>
          <cell r="O5368" t="str">
            <v/>
          </cell>
          <cell r="P5368"/>
          <cell r="Q5368">
            <v>0</v>
          </cell>
        </row>
        <row r="5369">
          <cell r="C5369" t="str">
            <v>Dartmouth</v>
          </cell>
          <cell r="D5369">
            <v>2019</v>
          </cell>
          <cell r="E5369">
            <v>1.5</v>
          </cell>
          <cell r="F5369">
            <v>1.5</v>
          </cell>
          <cell r="G5369" t="str">
            <v>Yes</v>
          </cell>
          <cell r="H5369">
            <v>717953</v>
          </cell>
          <cell r="I5369">
            <v>3864</v>
          </cell>
          <cell r="J5369">
            <v>187</v>
          </cell>
          <cell r="K5369">
            <v>713902</v>
          </cell>
          <cell r="M5369">
            <v>713902</v>
          </cell>
          <cell r="N5369" t="str">
            <v>FORM SUBMIT</v>
          </cell>
          <cell r="O5369">
            <v>43713</v>
          </cell>
          <cell r="P5369"/>
          <cell r="Q5369">
            <v>714089</v>
          </cell>
        </row>
        <row r="5370">
          <cell r="C5370" t="str">
            <v>Dedham</v>
          </cell>
          <cell r="D5370">
            <v>2019</v>
          </cell>
          <cell r="E5370">
            <v>0</v>
          </cell>
          <cell r="F5370">
            <v>0</v>
          </cell>
          <cell r="G5370" t="str">
            <v>N/A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  <cell r="M5370">
            <v>0</v>
          </cell>
          <cell r="N5370" t="str">
            <v>N/A</v>
          </cell>
          <cell r="O5370" t="str">
            <v/>
          </cell>
          <cell r="P5370"/>
          <cell r="Q5370">
            <v>0</v>
          </cell>
        </row>
        <row r="5371">
          <cell r="C5371" t="str">
            <v>Deerfield</v>
          </cell>
          <cell r="D5371">
            <v>2019</v>
          </cell>
          <cell r="E5371">
            <v>3</v>
          </cell>
          <cell r="F5371">
            <v>3</v>
          </cell>
          <cell r="G5371" t="str">
            <v>Yes</v>
          </cell>
          <cell r="H5371">
            <v>227441.1</v>
          </cell>
          <cell r="I5371">
            <v>1097.4000000000001</v>
          </cell>
          <cell r="J5371">
            <v>0</v>
          </cell>
          <cell r="K5371">
            <v>226343.7</v>
          </cell>
          <cell r="M5371">
            <v>226343.7</v>
          </cell>
          <cell r="N5371" t="str">
            <v>FORM SUBMIT</v>
          </cell>
          <cell r="O5371">
            <v>43698</v>
          </cell>
          <cell r="P5371"/>
          <cell r="Q5371">
            <v>226343.7</v>
          </cell>
        </row>
        <row r="5372">
          <cell r="C5372" t="str">
            <v>Dennis</v>
          </cell>
          <cell r="D5372">
            <v>2019</v>
          </cell>
          <cell r="E5372">
            <v>3</v>
          </cell>
          <cell r="F5372">
            <v>3</v>
          </cell>
          <cell r="G5372" t="str">
            <v>Yes</v>
          </cell>
          <cell r="H5372">
            <v>1290071.1200000001</v>
          </cell>
          <cell r="I5372">
            <v>2500</v>
          </cell>
          <cell r="J5372">
            <v>0</v>
          </cell>
          <cell r="K5372">
            <v>1287571.1200000001</v>
          </cell>
          <cell r="M5372">
            <v>1287571.1200000001</v>
          </cell>
          <cell r="N5372" t="str">
            <v>FORM SUBMIT</v>
          </cell>
          <cell r="O5372">
            <v>43735</v>
          </cell>
          <cell r="P5372"/>
          <cell r="Q5372">
            <v>1287571.1200000001</v>
          </cell>
        </row>
        <row r="5373">
          <cell r="C5373" t="str">
            <v>Dighton</v>
          </cell>
          <cell r="D5373">
            <v>2019</v>
          </cell>
          <cell r="E5373">
            <v>1</v>
          </cell>
          <cell r="F5373">
            <v>1</v>
          </cell>
          <cell r="G5373" t="str">
            <v>Yes</v>
          </cell>
          <cell r="H5373">
            <v>109956.51</v>
          </cell>
          <cell r="I5373">
            <v>1149.6199999999999</v>
          </cell>
          <cell r="J5373">
            <v>177.34</v>
          </cell>
          <cell r="K5373">
            <v>108629.55</v>
          </cell>
          <cell r="M5373">
            <v>108629.55</v>
          </cell>
          <cell r="N5373" t="str">
            <v>FORM SUBMIT</v>
          </cell>
          <cell r="O5373">
            <v>43782</v>
          </cell>
          <cell r="P5373"/>
          <cell r="Q5373">
            <v>108806.89</v>
          </cell>
        </row>
        <row r="5374">
          <cell r="C5374" t="str">
            <v>Douglas</v>
          </cell>
          <cell r="D5374">
            <v>2019</v>
          </cell>
          <cell r="E5374">
            <v>0</v>
          </cell>
          <cell r="F5374">
            <v>0</v>
          </cell>
          <cell r="G5374" t="str">
            <v>N/A</v>
          </cell>
          <cell r="H5374">
            <v>0</v>
          </cell>
          <cell r="I5374">
            <v>0</v>
          </cell>
          <cell r="J5374">
            <v>0</v>
          </cell>
          <cell r="K5374">
            <v>0</v>
          </cell>
          <cell r="M5374">
            <v>0</v>
          </cell>
          <cell r="N5374" t="str">
            <v>N/A</v>
          </cell>
          <cell r="O5374" t="str">
            <v/>
          </cell>
          <cell r="P5374"/>
          <cell r="Q5374">
            <v>0</v>
          </cell>
        </row>
        <row r="5375">
          <cell r="C5375" t="str">
            <v>Dover</v>
          </cell>
          <cell r="D5375">
            <v>2019</v>
          </cell>
          <cell r="E5375">
            <v>0</v>
          </cell>
          <cell r="F5375">
            <v>0</v>
          </cell>
          <cell r="G5375" t="str">
            <v>N/A</v>
          </cell>
          <cell r="H5375">
            <v>0</v>
          </cell>
          <cell r="I5375">
            <v>0</v>
          </cell>
          <cell r="J5375">
            <v>0</v>
          </cell>
          <cell r="K5375">
            <v>0</v>
          </cell>
          <cell r="M5375">
            <v>0</v>
          </cell>
          <cell r="N5375" t="str">
            <v>N/A</v>
          </cell>
          <cell r="O5375" t="str">
            <v/>
          </cell>
          <cell r="P5375"/>
          <cell r="Q5375">
            <v>0</v>
          </cell>
        </row>
        <row r="5376">
          <cell r="C5376" t="str">
            <v>Dracut</v>
          </cell>
          <cell r="D5376">
            <v>2019</v>
          </cell>
          <cell r="E5376">
            <v>2</v>
          </cell>
          <cell r="F5376">
            <v>2</v>
          </cell>
          <cell r="G5376" t="str">
            <v>Yes</v>
          </cell>
          <cell r="H5376">
            <v>977318</v>
          </cell>
          <cell r="I5376">
            <v>12374</v>
          </cell>
          <cell r="J5376">
            <v>0</v>
          </cell>
          <cell r="K5376">
            <v>964944</v>
          </cell>
          <cell r="M5376">
            <v>964944</v>
          </cell>
          <cell r="N5376" t="str">
            <v>FORM ENTERED</v>
          </cell>
          <cell r="O5376">
            <v>43720</v>
          </cell>
          <cell r="P5376"/>
          <cell r="Q5376">
            <v>964944</v>
          </cell>
        </row>
        <row r="5377">
          <cell r="C5377" t="str">
            <v>Dudley</v>
          </cell>
          <cell r="D5377">
            <v>2019</v>
          </cell>
          <cell r="E5377">
            <v>0</v>
          </cell>
          <cell r="F5377">
            <v>0</v>
          </cell>
          <cell r="G5377" t="str">
            <v>Yes</v>
          </cell>
          <cell r="H5377">
            <v>0</v>
          </cell>
          <cell r="I5377">
            <v>0</v>
          </cell>
          <cell r="J5377">
            <v>0</v>
          </cell>
          <cell r="K5377">
            <v>0</v>
          </cell>
          <cell r="M5377">
            <v>0</v>
          </cell>
          <cell r="N5377" t="str">
            <v>FORM SUBMIT</v>
          </cell>
          <cell r="O5377">
            <v>43759</v>
          </cell>
          <cell r="P5377"/>
          <cell r="Q5377">
            <v>0</v>
          </cell>
        </row>
        <row r="5378">
          <cell r="C5378" t="str">
            <v>Dunstable</v>
          </cell>
          <cell r="D5378">
            <v>2019</v>
          </cell>
          <cell r="E5378">
            <v>3</v>
          </cell>
          <cell r="F5378">
            <v>3</v>
          </cell>
          <cell r="G5378" t="str">
            <v>Yes</v>
          </cell>
          <cell r="H5378">
            <v>275316.51</v>
          </cell>
          <cell r="I5378">
            <v>1268.45</v>
          </cell>
          <cell r="J5378">
            <v>0</v>
          </cell>
          <cell r="K5378">
            <v>274048.06</v>
          </cell>
          <cell r="M5378">
            <v>274048.06</v>
          </cell>
          <cell r="N5378" t="str">
            <v>FORM SUBMIT</v>
          </cell>
          <cell r="O5378">
            <v>43719</v>
          </cell>
          <cell r="P5378"/>
          <cell r="Q5378">
            <v>274048.06</v>
          </cell>
        </row>
        <row r="5379">
          <cell r="C5379" t="str">
            <v>Duxbury</v>
          </cell>
          <cell r="D5379">
            <v>2019</v>
          </cell>
          <cell r="E5379">
            <v>0</v>
          </cell>
          <cell r="F5379">
            <v>1</v>
          </cell>
          <cell r="G5379" t="str">
            <v>No</v>
          </cell>
          <cell r="H5379">
            <v>533702.32999999996</v>
          </cell>
          <cell r="I5379">
            <v>3012.46</v>
          </cell>
          <cell r="J5379">
            <v>8.35</v>
          </cell>
          <cell r="K5379">
            <v>530681.52</v>
          </cell>
          <cell r="M5379">
            <v>530681.52</v>
          </cell>
          <cell r="N5379" t="str">
            <v>FORM SUBMIT</v>
          </cell>
          <cell r="O5379">
            <v>43760</v>
          </cell>
          <cell r="P5379"/>
          <cell r="Q5379">
            <v>530689.87</v>
          </cell>
        </row>
        <row r="5380">
          <cell r="C5380" t="str">
            <v>East Bridgewater</v>
          </cell>
          <cell r="D5380">
            <v>2019</v>
          </cell>
          <cell r="E5380">
            <v>0</v>
          </cell>
          <cell r="F5380">
            <v>0</v>
          </cell>
          <cell r="G5380" t="str">
            <v>N/A</v>
          </cell>
          <cell r="H5380">
            <v>0</v>
          </cell>
          <cell r="I5380">
            <v>0</v>
          </cell>
          <cell r="J5380">
            <v>0</v>
          </cell>
          <cell r="K5380">
            <v>0</v>
          </cell>
          <cell r="M5380">
            <v>0</v>
          </cell>
          <cell r="N5380" t="str">
            <v>N/A</v>
          </cell>
          <cell r="O5380" t="str">
            <v/>
          </cell>
          <cell r="P5380"/>
          <cell r="Q5380">
            <v>0</v>
          </cell>
        </row>
        <row r="5381">
          <cell r="C5381" t="str">
            <v>East Brookfield</v>
          </cell>
          <cell r="D5381">
            <v>2019</v>
          </cell>
          <cell r="E5381">
            <v>0</v>
          </cell>
          <cell r="F5381">
            <v>0</v>
          </cell>
          <cell r="G5381" t="str">
            <v>N/A</v>
          </cell>
          <cell r="H5381">
            <v>0</v>
          </cell>
          <cell r="I5381">
            <v>0</v>
          </cell>
          <cell r="J5381">
            <v>0</v>
          </cell>
          <cell r="K5381">
            <v>0</v>
          </cell>
          <cell r="M5381">
            <v>0</v>
          </cell>
          <cell r="N5381" t="str">
            <v>N/A</v>
          </cell>
          <cell r="O5381" t="str">
            <v/>
          </cell>
          <cell r="P5381"/>
          <cell r="Q5381">
            <v>0</v>
          </cell>
        </row>
        <row r="5382">
          <cell r="C5382" t="str">
            <v>East Longmeadow</v>
          </cell>
          <cell r="D5382">
            <v>2019</v>
          </cell>
          <cell r="E5382">
            <v>1</v>
          </cell>
          <cell r="F5382">
            <v>1</v>
          </cell>
          <cell r="G5382" t="str">
            <v>Yes</v>
          </cell>
          <cell r="H5382">
            <v>273320.26</v>
          </cell>
          <cell r="I5382">
            <v>1373.25</v>
          </cell>
          <cell r="J5382">
            <v>0</v>
          </cell>
          <cell r="K5382">
            <v>271947.01</v>
          </cell>
          <cell r="M5382">
            <v>271947.01</v>
          </cell>
          <cell r="N5382" t="str">
            <v>FORM SUBMIT</v>
          </cell>
          <cell r="O5382">
            <v>43693</v>
          </cell>
          <cell r="P5382"/>
          <cell r="Q5382">
            <v>271947.01</v>
          </cell>
        </row>
        <row r="5383">
          <cell r="C5383" t="str">
            <v>Eastham</v>
          </cell>
          <cell r="D5383">
            <v>2019</v>
          </cell>
          <cell r="E5383">
            <v>3</v>
          </cell>
          <cell r="F5383">
            <v>3</v>
          </cell>
          <cell r="G5383" t="str">
            <v>Yes</v>
          </cell>
          <cell r="H5383">
            <v>722516.32</v>
          </cell>
          <cell r="I5383">
            <v>3352.22</v>
          </cell>
          <cell r="J5383">
            <v>0</v>
          </cell>
          <cell r="K5383">
            <v>719164.1</v>
          </cell>
          <cell r="M5383">
            <v>719164.1</v>
          </cell>
          <cell r="N5383" t="str">
            <v>FORM SUBMIT</v>
          </cell>
          <cell r="O5383">
            <v>43699</v>
          </cell>
          <cell r="P5383"/>
          <cell r="Q5383">
            <v>719164.1</v>
          </cell>
        </row>
        <row r="5384">
          <cell r="C5384" t="str">
            <v>Easthampton</v>
          </cell>
          <cell r="D5384">
            <v>2019</v>
          </cell>
          <cell r="E5384">
            <v>3</v>
          </cell>
          <cell r="F5384">
            <v>3</v>
          </cell>
          <cell r="G5384" t="str">
            <v>Yes</v>
          </cell>
          <cell r="H5384">
            <v>463132.07</v>
          </cell>
          <cell r="I5384">
            <v>1493.31</v>
          </cell>
          <cell r="J5384">
            <v>424.46</v>
          </cell>
          <cell r="K5384">
            <v>461214.3</v>
          </cell>
          <cell r="M5384">
            <v>461214.3</v>
          </cell>
          <cell r="N5384" t="str">
            <v>FORM SUBMIT</v>
          </cell>
          <cell r="O5384">
            <v>43740</v>
          </cell>
          <cell r="P5384"/>
          <cell r="Q5384">
            <v>461638.76</v>
          </cell>
        </row>
        <row r="5385">
          <cell r="C5385" t="str">
            <v>Easton</v>
          </cell>
          <cell r="D5385">
            <v>2019</v>
          </cell>
          <cell r="E5385">
            <v>3</v>
          </cell>
          <cell r="F5385">
            <v>3</v>
          </cell>
          <cell r="G5385" t="str">
            <v>Yes</v>
          </cell>
          <cell r="H5385">
            <v>1296584.21</v>
          </cell>
          <cell r="I5385">
            <v>16671.93</v>
          </cell>
          <cell r="J5385">
            <v>202.65</v>
          </cell>
          <cell r="K5385">
            <v>1279709.6300000001</v>
          </cell>
          <cell r="M5385">
            <v>1279709.6300000001</v>
          </cell>
          <cell r="N5385" t="str">
            <v>FORM SUBMIT</v>
          </cell>
          <cell r="O5385">
            <v>43724</v>
          </cell>
          <cell r="P5385"/>
          <cell r="Q5385">
            <v>1279912.28</v>
          </cell>
        </row>
        <row r="5386">
          <cell r="C5386" t="str">
            <v>Edgartown</v>
          </cell>
          <cell r="D5386">
            <v>2019</v>
          </cell>
          <cell r="E5386">
            <v>3</v>
          </cell>
          <cell r="F5386">
            <v>3</v>
          </cell>
          <cell r="G5386" t="str">
            <v>Yes</v>
          </cell>
          <cell r="H5386">
            <v>951134.43</v>
          </cell>
          <cell r="I5386">
            <v>3201.73</v>
          </cell>
          <cell r="J5386">
            <v>312.88</v>
          </cell>
          <cell r="K5386">
            <v>947619.82000000007</v>
          </cell>
          <cell r="M5386">
            <v>947619.82000000007</v>
          </cell>
          <cell r="N5386" t="str">
            <v>FORM SUBMIT</v>
          </cell>
          <cell r="O5386">
            <v>43725</v>
          </cell>
          <cell r="P5386"/>
          <cell r="Q5386">
            <v>947932.70000000007</v>
          </cell>
        </row>
        <row r="5387">
          <cell r="C5387" t="str">
            <v>Egremont</v>
          </cell>
          <cell r="D5387">
            <v>2019</v>
          </cell>
          <cell r="E5387">
            <v>0</v>
          </cell>
          <cell r="F5387">
            <v>0</v>
          </cell>
          <cell r="G5387" t="str">
            <v>N/A</v>
          </cell>
          <cell r="H5387">
            <v>0</v>
          </cell>
          <cell r="I5387">
            <v>0</v>
          </cell>
          <cell r="J5387">
            <v>0</v>
          </cell>
          <cell r="K5387">
            <v>0</v>
          </cell>
          <cell r="M5387">
            <v>0</v>
          </cell>
          <cell r="N5387" t="str">
            <v>N/A</v>
          </cell>
          <cell r="O5387" t="str">
            <v/>
          </cell>
          <cell r="P5387"/>
          <cell r="Q5387">
            <v>0</v>
          </cell>
        </row>
        <row r="5388">
          <cell r="C5388" t="str">
            <v>Erving</v>
          </cell>
          <cell r="D5388">
            <v>2019</v>
          </cell>
          <cell r="E5388">
            <v>0</v>
          </cell>
          <cell r="F5388">
            <v>0</v>
          </cell>
          <cell r="G5388" t="str">
            <v>N/A</v>
          </cell>
          <cell r="H5388">
            <v>0</v>
          </cell>
          <cell r="I5388">
            <v>0</v>
          </cell>
          <cell r="J5388">
            <v>0</v>
          </cell>
          <cell r="K5388">
            <v>0</v>
          </cell>
          <cell r="M5388">
            <v>0</v>
          </cell>
          <cell r="N5388" t="str">
            <v>N/A</v>
          </cell>
          <cell r="O5388" t="str">
            <v/>
          </cell>
          <cell r="P5388"/>
          <cell r="Q5388">
            <v>0</v>
          </cell>
        </row>
        <row r="5389">
          <cell r="C5389" t="str">
            <v>Essex</v>
          </cell>
          <cell r="D5389">
            <v>2019</v>
          </cell>
          <cell r="E5389">
            <v>1.5</v>
          </cell>
          <cell r="F5389">
            <v>1.5</v>
          </cell>
          <cell r="G5389" t="str">
            <v>Yes</v>
          </cell>
          <cell r="H5389">
            <v>163791.94</v>
          </cell>
          <cell r="I5389">
            <v>581.15</v>
          </cell>
          <cell r="J5389">
            <v>0</v>
          </cell>
          <cell r="K5389">
            <v>163210.79</v>
          </cell>
          <cell r="M5389">
            <v>163210.79</v>
          </cell>
          <cell r="N5389" t="str">
            <v>FORM ENTERED</v>
          </cell>
          <cell r="O5389">
            <v>43698</v>
          </cell>
          <cell r="P5389"/>
          <cell r="Q5389">
            <v>163210.79</v>
          </cell>
        </row>
        <row r="5390">
          <cell r="C5390" t="str">
            <v>Everett</v>
          </cell>
          <cell r="D5390">
            <v>2019</v>
          </cell>
          <cell r="E5390">
            <v>0</v>
          </cell>
          <cell r="F5390">
            <v>0</v>
          </cell>
          <cell r="G5390" t="str">
            <v>N/A</v>
          </cell>
          <cell r="H5390">
            <v>0</v>
          </cell>
          <cell r="I5390">
            <v>0</v>
          </cell>
          <cell r="J5390">
            <v>0</v>
          </cell>
          <cell r="K5390">
            <v>0</v>
          </cell>
          <cell r="M5390">
            <v>0</v>
          </cell>
          <cell r="N5390" t="str">
            <v>N/A</v>
          </cell>
          <cell r="O5390" t="str">
            <v/>
          </cell>
          <cell r="P5390"/>
          <cell r="Q5390">
            <v>0</v>
          </cell>
        </row>
        <row r="5391">
          <cell r="C5391" t="str">
            <v>Fairhaven</v>
          </cell>
          <cell r="D5391">
            <v>2019</v>
          </cell>
          <cell r="E5391">
            <v>2</v>
          </cell>
          <cell r="F5391">
            <v>2</v>
          </cell>
          <cell r="G5391" t="str">
            <v>Yes</v>
          </cell>
          <cell r="H5391">
            <v>399134.91</v>
          </cell>
          <cell r="I5391">
            <v>1319.55</v>
          </cell>
          <cell r="J5391">
            <v>518.24</v>
          </cell>
          <cell r="K5391">
            <v>397297.12</v>
          </cell>
          <cell r="M5391">
            <v>397297.12</v>
          </cell>
          <cell r="N5391" t="str">
            <v>FORM SUBMIT</v>
          </cell>
          <cell r="O5391">
            <v>43720</v>
          </cell>
          <cell r="P5391"/>
          <cell r="Q5391">
            <v>397815.36</v>
          </cell>
        </row>
        <row r="5392">
          <cell r="C5392" t="str">
            <v>Fall River</v>
          </cell>
          <cell r="D5392">
            <v>2019</v>
          </cell>
          <cell r="E5392">
            <v>1.5</v>
          </cell>
          <cell r="F5392">
            <v>1.5</v>
          </cell>
          <cell r="G5392" t="str">
            <v>Yes</v>
          </cell>
          <cell r="H5392">
            <v>1025704.63</v>
          </cell>
          <cell r="I5392">
            <v>10017.24</v>
          </cell>
          <cell r="J5392">
            <v>233.4</v>
          </cell>
          <cell r="K5392">
            <v>1015453.99</v>
          </cell>
          <cell r="M5392">
            <v>1015453.99</v>
          </cell>
          <cell r="N5392" t="str">
            <v>FORM SUBMIT</v>
          </cell>
          <cell r="O5392">
            <v>43677</v>
          </cell>
          <cell r="P5392"/>
          <cell r="Q5392">
            <v>1015687.39</v>
          </cell>
        </row>
        <row r="5393">
          <cell r="C5393" t="str">
            <v>Falmouth</v>
          </cell>
          <cell r="D5393">
            <v>2019</v>
          </cell>
          <cell r="E5393">
            <v>3</v>
          </cell>
          <cell r="F5393">
            <v>3</v>
          </cell>
          <cell r="G5393" t="str">
            <v>Yes</v>
          </cell>
          <cell r="H5393">
            <v>3029814.64</v>
          </cell>
          <cell r="I5393">
            <v>8261.68</v>
          </cell>
          <cell r="J5393">
            <v>10807.67</v>
          </cell>
          <cell r="K5393">
            <v>3010745.29</v>
          </cell>
          <cell r="M5393">
            <v>3010745.29</v>
          </cell>
          <cell r="N5393" t="str">
            <v>FORM SUBMIT</v>
          </cell>
          <cell r="O5393">
            <v>43719</v>
          </cell>
          <cell r="P5393"/>
          <cell r="Q5393">
            <v>3021552.96</v>
          </cell>
        </row>
        <row r="5394">
          <cell r="C5394" t="str">
            <v>Fitchburg</v>
          </cell>
          <cell r="D5394">
            <v>2019</v>
          </cell>
          <cell r="E5394">
            <v>0</v>
          </cell>
          <cell r="F5394">
            <v>0</v>
          </cell>
          <cell r="G5394" t="str">
            <v>N/A</v>
          </cell>
          <cell r="H5394">
            <v>0</v>
          </cell>
          <cell r="I5394">
            <v>0</v>
          </cell>
          <cell r="J5394">
            <v>0</v>
          </cell>
          <cell r="K5394">
            <v>0</v>
          </cell>
          <cell r="M5394">
            <v>0</v>
          </cell>
          <cell r="N5394" t="str">
            <v>N/A</v>
          </cell>
          <cell r="O5394" t="str">
            <v/>
          </cell>
          <cell r="P5394"/>
          <cell r="Q5394">
            <v>0</v>
          </cell>
        </row>
        <row r="5395">
          <cell r="C5395" t="str">
            <v>Florida</v>
          </cell>
          <cell r="D5395">
            <v>2019</v>
          </cell>
          <cell r="E5395">
            <v>0</v>
          </cell>
          <cell r="F5395">
            <v>0</v>
          </cell>
          <cell r="G5395" t="str">
            <v>N/A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  <cell r="M5395">
            <v>0</v>
          </cell>
          <cell r="N5395" t="str">
            <v>N/A</v>
          </cell>
          <cell r="O5395" t="str">
            <v/>
          </cell>
          <cell r="P5395"/>
          <cell r="Q5395">
            <v>0</v>
          </cell>
        </row>
        <row r="5396">
          <cell r="C5396" t="str">
            <v>Foxborough</v>
          </cell>
          <cell r="D5396">
            <v>2019</v>
          </cell>
          <cell r="E5396">
            <v>0</v>
          </cell>
          <cell r="F5396">
            <v>0</v>
          </cell>
          <cell r="G5396" t="str">
            <v>N/A</v>
          </cell>
          <cell r="H5396">
            <v>0</v>
          </cell>
          <cell r="I5396">
            <v>0</v>
          </cell>
          <cell r="J5396">
            <v>0</v>
          </cell>
          <cell r="K5396">
            <v>0</v>
          </cell>
          <cell r="M5396">
            <v>0</v>
          </cell>
          <cell r="N5396" t="str">
            <v>N/A</v>
          </cell>
          <cell r="O5396" t="str">
            <v/>
          </cell>
          <cell r="P5396"/>
          <cell r="Q5396">
            <v>0</v>
          </cell>
        </row>
        <row r="5397">
          <cell r="C5397" t="str">
            <v>Framingham</v>
          </cell>
          <cell r="D5397">
            <v>2019</v>
          </cell>
          <cell r="E5397">
            <v>0</v>
          </cell>
          <cell r="F5397">
            <v>0</v>
          </cell>
          <cell r="G5397" t="str">
            <v>N/A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  <cell r="M5397">
            <v>0</v>
          </cell>
          <cell r="N5397" t="str">
            <v>N/A</v>
          </cell>
          <cell r="O5397" t="str">
            <v/>
          </cell>
          <cell r="P5397"/>
          <cell r="Q5397">
            <v>0</v>
          </cell>
        </row>
        <row r="5398">
          <cell r="C5398" t="str">
            <v>Franklin</v>
          </cell>
          <cell r="D5398">
            <v>2019</v>
          </cell>
          <cell r="E5398">
            <v>0</v>
          </cell>
          <cell r="F5398">
            <v>0</v>
          </cell>
          <cell r="G5398" t="str">
            <v>N/A</v>
          </cell>
          <cell r="H5398">
            <v>0</v>
          </cell>
          <cell r="I5398">
            <v>0</v>
          </cell>
          <cell r="J5398">
            <v>0</v>
          </cell>
          <cell r="K5398">
            <v>0</v>
          </cell>
          <cell r="M5398">
            <v>0</v>
          </cell>
          <cell r="N5398" t="str">
            <v>N/A</v>
          </cell>
          <cell r="O5398" t="str">
            <v/>
          </cell>
          <cell r="P5398"/>
          <cell r="Q5398">
            <v>0</v>
          </cell>
        </row>
        <row r="5399">
          <cell r="C5399" t="str">
            <v>Freetown</v>
          </cell>
          <cell r="D5399">
            <v>2019</v>
          </cell>
          <cell r="E5399">
            <v>0</v>
          </cell>
          <cell r="F5399">
            <v>0</v>
          </cell>
          <cell r="G5399" t="str">
            <v>N/A</v>
          </cell>
          <cell r="H5399">
            <v>0</v>
          </cell>
          <cell r="I5399">
            <v>0</v>
          </cell>
          <cell r="J5399">
            <v>0</v>
          </cell>
          <cell r="K5399">
            <v>0</v>
          </cell>
          <cell r="M5399">
            <v>0</v>
          </cell>
          <cell r="N5399" t="str">
            <v>N/A</v>
          </cell>
          <cell r="O5399" t="str">
            <v/>
          </cell>
          <cell r="P5399"/>
          <cell r="Q5399">
            <v>0</v>
          </cell>
        </row>
        <row r="5400">
          <cell r="C5400" t="str">
            <v>Gardner</v>
          </cell>
          <cell r="D5400">
            <v>2019</v>
          </cell>
          <cell r="E5400">
            <v>0</v>
          </cell>
          <cell r="F5400">
            <v>0</v>
          </cell>
          <cell r="G5400" t="str">
            <v>N/A</v>
          </cell>
          <cell r="H5400">
            <v>0</v>
          </cell>
          <cell r="I5400">
            <v>0</v>
          </cell>
          <cell r="J5400">
            <v>0</v>
          </cell>
          <cell r="K5400">
            <v>0</v>
          </cell>
          <cell r="M5400">
            <v>0</v>
          </cell>
          <cell r="N5400" t="str">
            <v>N/A</v>
          </cell>
          <cell r="O5400" t="str">
            <v/>
          </cell>
          <cell r="P5400"/>
          <cell r="Q5400">
            <v>0</v>
          </cell>
        </row>
        <row r="5401">
          <cell r="C5401" t="str">
            <v>Aquinnah</v>
          </cell>
          <cell r="D5401">
            <v>2019</v>
          </cell>
          <cell r="E5401">
            <v>3</v>
          </cell>
          <cell r="F5401">
            <v>3</v>
          </cell>
          <cell r="G5401" t="str">
            <v>Yes</v>
          </cell>
          <cell r="H5401">
            <v>121201.73</v>
          </cell>
          <cell r="I5401">
            <v>857</v>
          </cell>
          <cell r="J5401">
            <v>0</v>
          </cell>
          <cell r="K5401">
            <v>120344.73</v>
          </cell>
          <cell r="M5401">
            <v>120344.73</v>
          </cell>
          <cell r="N5401" t="str">
            <v>FORM SUBMIT</v>
          </cell>
          <cell r="O5401">
            <v>43725</v>
          </cell>
          <cell r="P5401"/>
          <cell r="Q5401">
            <v>120344.73</v>
          </cell>
        </row>
        <row r="5402">
          <cell r="C5402" t="str">
            <v>Georgetown</v>
          </cell>
          <cell r="D5402">
            <v>2019</v>
          </cell>
          <cell r="E5402">
            <v>3</v>
          </cell>
          <cell r="F5402">
            <v>3</v>
          </cell>
          <cell r="G5402" t="str">
            <v>Yes</v>
          </cell>
          <cell r="H5402">
            <v>479474.69</v>
          </cell>
          <cell r="I5402">
            <v>2019.12</v>
          </cell>
          <cell r="J5402">
            <v>0</v>
          </cell>
          <cell r="K5402">
            <v>477455.57</v>
          </cell>
          <cell r="M5402">
            <v>477455.57</v>
          </cell>
          <cell r="N5402" t="str">
            <v>FORM SUBMIT</v>
          </cell>
          <cell r="O5402">
            <v>43718</v>
          </cell>
          <cell r="P5402"/>
          <cell r="Q5402">
            <v>477455.57</v>
          </cell>
        </row>
        <row r="5403">
          <cell r="C5403" t="str">
            <v>Gill</v>
          </cell>
          <cell r="D5403">
            <v>2019</v>
          </cell>
          <cell r="E5403">
            <v>0</v>
          </cell>
          <cell r="F5403">
            <v>0</v>
          </cell>
          <cell r="G5403" t="str">
            <v>N/A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  <cell r="M5403">
            <v>0</v>
          </cell>
          <cell r="N5403" t="str">
            <v>N/A</v>
          </cell>
          <cell r="O5403" t="str">
            <v/>
          </cell>
          <cell r="P5403"/>
          <cell r="Q5403">
            <v>0</v>
          </cell>
        </row>
        <row r="5404">
          <cell r="C5404" t="str">
            <v>Gloucester</v>
          </cell>
          <cell r="D5404">
            <v>2019</v>
          </cell>
          <cell r="E5404">
            <v>1</v>
          </cell>
          <cell r="F5404">
            <v>1</v>
          </cell>
          <cell r="G5404" t="str">
            <v>Yes</v>
          </cell>
          <cell r="H5404">
            <v>681666.8</v>
          </cell>
          <cell r="I5404">
            <v>3897.18</v>
          </cell>
          <cell r="J5404">
            <v>27.68</v>
          </cell>
          <cell r="K5404">
            <v>677741.94</v>
          </cell>
          <cell r="M5404">
            <v>677741.94</v>
          </cell>
          <cell r="N5404" t="str">
            <v>FORM SUBMIT</v>
          </cell>
          <cell r="O5404">
            <v>43699</v>
          </cell>
          <cell r="P5404"/>
          <cell r="Q5404">
            <v>677769.62</v>
          </cell>
        </row>
        <row r="5405">
          <cell r="C5405" t="str">
            <v>Goshen</v>
          </cell>
          <cell r="D5405">
            <v>2019</v>
          </cell>
          <cell r="E5405">
            <v>3</v>
          </cell>
          <cell r="F5405">
            <v>3</v>
          </cell>
          <cell r="G5405" t="str">
            <v>Yes</v>
          </cell>
          <cell r="H5405">
            <v>69553.73</v>
          </cell>
          <cell r="I5405">
            <v>1019.02</v>
          </cell>
          <cell r="J5405">
            <v>0</v>
          </cell>
          <cell r="K5405">
            <v>68534.709999999992</v>
          </cell>
          <cell r="M5405">
            <v>68534.709999999992</v>
          </cell>
          <cell r="N5405" t="str">
            <v>FORM SUBMIT</v>
          </cell>
          <cell r="O5405">
            <v>43690</v>
          </cell>
          <cell r="P5405"/>
          <cell r="Q5405">
            <v>68534.709999999992</v>
          </cell>
        </row>
        <row r="5406">
          <cell r="C5406" t="str">
            <v>Gosnold</v>
          </cell>
          <cell r="D5406">
            <v>2019</v>
          </cell>
          <cell r="E5406">
            <v>1.5</v>
          </cell>
          <cell r="F5406">
            <v>1.5</v>
          </cell>
          <cell r="G5406" t="str">
            <v>Yes</v>
          </cell>
          <cell r="H5406">
            <v>3081.32</v>
          </cell>
          <cell r="I5406">
            <v>9.2899999999999991</v>
          </cell>
          <cell r="J5406">
            <v>0</v>
          </cell>
          <cell r="K5406">
            <v>3072.03</v>
          </cell>
          <cell r="M5406">
            <v>3072.03</v>
          </cell>
          <cell r="N5406" t="str">
            <v>FORM ENTERED</v>
          </cell>
          <cell r="O5406">
            <v>43829</v>
          </cell>
          <cell r="P5406"/>
          <cell r="Q5406">
            <v>3072.03</v>
          </cell>
        </row>
        <row r="5407">
          <cell r="C5407" t="str">
            <v>Grafton</v>
          </cell>
          <cell r="D5407">
            <v>2019</v>
          </cell>
          <cell r="E5407">
            <v>1.5</v>
          </cell>
          <cell r="F5407">
            <v>1.5</v>
          </cell>
          <cell r="G5407" t="str">
            <v>Yes</v>
          </cell>
          <cell r="H5407">
            <v>455485.31</v>
          </cell>
          <cell r="I5407">
            <v>2407.9899999999998</v>
          </cell>
          <cell r="J5407">
            <v>0</v>
          </cell>
          <cell r="K5407">
            <v>453077.32</v>
          </cell>
          <cell r="M5407">
            <v>453077.32</v>
          </cell>
          <cell r="N5407" t="str">
            <v>FORM SUBMIT</v>
          </cell>
          <cell r="O5407">
            <v>43731</v>
          </cell>
          <cell r="P5407"/>
          <cell r="Q5407">
            <v>453077.32</v>
          </cell>
        </row>
        <row r="5408">
          <cell r="C5408" t="str">
            <v>Granby</v>
          </cell>
          <cell r="D5408">
            <v>2019</v>
          </cell>
          <cell r="E5408">
            <v>0</v>
          </cell>
          <cell r="F5408">
            <v>0</v>
          </cell>
          <cell r="G5408" t="str">
            <v>N/A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  <cell r="M5408">
            <v>0</v>
          </cell>
          <cell r="N5408" t="str">
            <v>N/A</v>
          </cell>
          <cell r="O5408" t="str">
            <v/>
          </cell>
          <cell r="P5408"/>
          <cell r="Q5408">
            <v>0</v>
          </cell>
        </row>
        <row r="5409">
          <cell r="C5409" t="str">
            <v>Granville</v>
          </cell>
          <cell r="D5409">
            <v>2019</v>
          </cell>
          <cell r="E5409">
            <v>1.5</v>
          </cell>
          <cell r="F5409">
            <v>1.5</v>
          </cell>
          <cell r="G5409" t="str">
            <v>Yes</v>
          </cell>
          <cell r="H5409">
            <v>24084.92</v>
          </cell>
          <cell r="I5409">
            <v>211.58</v>
          </cell>
          <cell r="J5409">
            <v>0</v>
          </cell>
          <cell r="K5409">
            <v>23873.339999999997</v>
          </cell>
          <cell r="M5409">
            <v>23873.339999999997</v>
          </cell>
          <cell r="N5409" t="str">
            <v>FORM SUBMIT</v>
          </cell>
          <cell r="O5409">
            <v>43712</v>
          </cell>
          <cell r="P5409"/>
          <cell r="Q5409">
            <v>23873.339999999997</v>
          </cell>
        </row>
        <row r="5410">
          <cell r="C5410" t="str">
            <v>Great Barrington</v>
          </cell>
          <cell r="D5410">
            <v>2019</v>
          </cell>
          <cell r="E5410">
            <v>0</v>
          </cell>
          <cell r="F5410">
            <v>0</v>
          </cell>
          <cell r="G5410" t="str">
            <v>N/A</v>
          </cell>
          <cell r="H5410">
            <v>529851.32999999996</v>
          </cell>
          <cell r="I5410">
            <v>4201.71</v>
          </cell>
          <cell r="J5410">
            <v>0</v>
          </cell>
          <cell r="K5410">
            <v>525649.62</v>
          </cell>
          <cell r="M5410">
            <v>525649.62</v>
          </cell>
          <cell r="N5410" t="str">
            <v>N/A</v>
          </cell>
          <cell r="O5410" t="str">
            <v/>
          </cell>
          <cell r="P5410"/>
          <cell r="Q5410">
            <v>525649.62</v>
          </cell>
        </row>
        <row r="5411">
          <cell r="C5411" t="str">
            <v>Greenfield</v>
          </cell>
          <cell r="D5411">
            <v>2019</v>
          </cell>
          <cell r="E5411">
            <v>0</v>
          </cell>
          <cell r="F5411">
            <v>0</v>
          </cell>
          <cell r="G5411" t="str">
            <v>N/A</v>
          </cell>
          <cell r="H5411">
            <v>0</v>
          </cell>
          <cell r="I5411">
            <v>0</v>
          </cell>
          <cell r="J5411">
            <v>0</v>
          </cell>
          <cell r="K5411">
            <v>0</v>
          </cell>
          <cell r="M5411">
            <v>0</v>
          </cell>
          <cell r="N5411" t="str">
            <v>N/A</v>
          </cell>
          <cell r="O5411" t="str">
            <v/>
          </cell>
          <cell r="P5411"/>
          <cell r="Q5411">
            <v>0</v>
          </cell>
        </row>
        <row r="5412">
          <cell r="C5412" t="str">
            <v>Groton</v>
          </cell>
          <cell r="D5412">
            <v>2019</v>
          </cell>
          <cell r="E5412">
            <v>3</v>
          </cell>
          <cell r="F5412">
            <v>3</v>
          </cell>
          <cell r="G5412" t="str">
            <v>Yes</v>
          </cell>
          <cell r="H5412">
            <v>745830.5</v>
          </cell>
          <cell r="I5412">
            <v>8393.3799999999992</v>
          </cell>
          <cell r="J5412">
            <v>1774.23</v>
          </cell>
          <cell r="K5412">
            <v>735662.89</v>
          </cell>
          <cell r="L5412">
            <v>0</v>
          </cell>
          <cell r="M5412">
            <v>735662.89</v>
          </cell>
          <cell r="N5412" t="str">
            <v>FORM SUBMIT</v>
          </cell>
          <cell r="O5412">
            <v>43720</v>
          </cell>
          <cell r="P5412"/>
          <cell r="Q5412">
            <v>737437.12</v>
          </cell>
        </row>
        <row r="5413">
          <cell r="C5413" t="str">
            <v>Groveland</v>
          </cell>
          <cell r="D5413">
            <v>2019</v>
          </cell>
          <cell r="E5413">
            <v>3</v>
          </cell>
          <cell r="F5413">
            <v>3</v>
          </cell>
          <cell r="G5413" t="str">
            <v>Yes</v>
          </cell>
          <cell r="H5413">
            <v>329145.34000000003</v>
          </cell>
          <cell r="I5413">
            <v>1564.96</v>
          </cell>
          <cell r="J5413">
            <v>0</v>
          </cell>
          <cell r="K5413">
            <v>327580.38</v>
          </cell>
          <cell r="M5413">
            <v>327580.38</v>
          </cell>
          <cell r="N5413" t="str">
            <v>FORM SUBMIT</v>
          </cell>
          <cell r="O5413">
            <v>43733</v>
          </cell>
          <cell r="P5413"/>
          <cell r="Q5413">
            <v>327580.38</v>
          </cell>
        </row>
        <row r="5414">
          <cell r="C5414" t="str">
            <v>Hadley</v>
          </cell>
          <cell r="D5414">
            <v>2019</v>
          </cell>
          <cell r="E5414">
            <v>3</v>
          </cell>
          <cell r="F5414">
            <v>3</v>
          </cell>
          <cell r="G5414" t="str">
            <v>Yes</v>
          </cell>
          <cell r="H5414">
            <v>278296.61</v>
          </cell>
          <cell r="I5414">
            <v>1274.3399999999999</v>
          </cell>
          <cell r="J5414">
            <v>0</v>
          </cell>
          <cell r="K5414">
            <v>277022.26999999996</v>
          </cell>
          <cell r="M5414">
            <v>277022.26999999996</v>
          </cell>
          <cell r="N5414" t="str">
            <v>FORM SUBMIT</v>
          </cell>
          <cell r="O5414">
            <v>43733</v>
          </cell>
          <cell r="P5414"/>
          <cell r="Q5414">
            <v>277022.26999999996</v>
          </cell>
        </row>
        <row r="5415">
          <cell r="C5415" t="str">
            <v>Halifax</v>
          </cell>
          <cell r="D5415">
            <v>2019</v>
          </cell>
          <cell r="E5415">
            <v>0</v>
          </cell>
          <cell r="F5415">
            <v>0</v>
          </cell>
          <cell r="G5415" t="str">
            <v>N/A</v>
          </cell>
          <cell r="H5415">
            <v>0</v>
          </cell>
          <cell r="I5415">
            <v>0</v>
          </cell>
          <cell r="J5415">
            <v>0</v>
          </cell>
          <cell r="K5415">
            <v>0</v>
          </cell>
          <cell r="M5415">
            <v>0</v>
          </cell>
          <cell r="N5415" t="str">
            <v>N/A</v>
          </cell>
          <cell r="O5415" t="str">
            <v/>
          </cell>
          <cell r="P5415"/>
          <cell r="Q5415">
            <v>0</v>
          </cell>
        </row>
        <row r="5416">
          <cell r="C5416" t="str">
            <v>Hamilton</v>
          </cell>
          <cell r="D5416">
            <v>2019</v>
          </cell>
          <cell r="E5416">
            <v>2</v>
          </cell>
          <cell r="F5416">
            <v>2</v>
          </cell>
          <cell r="G5416" t="str">
            <v>Yes</v>
          </cell>
          <cell r="H5416">
            <v>462974.88</v>
          </cell>
          <cell r="I5416">
            <v>8891.82</v>
          </cell>
          <cell r="J5416">
            <v>0</v>
          </cell>
          <cell r="K5416">
            <v>454083.06</v>
          </cell>
          <cell r="M5416">
            <v>454083.06</v>
          </cell>
          <cell r="N5416" t="str">
            <v>FORM SUBMIT</v>
          </cell>
          <cell r="O5416">
            <v>43718</v>
          </cell>
          <cell r="P5416"/>
          <cell r="Q5416">
            <v>454083.06</v>
          </cell>
        </row>
        <row r="5417">
          <cell r="C5417" t="str">
            <v>Hampden</v>
          </cell>
          <cell r="D5417">
            <v>2019</v>
          </cell>
          <cell r="E5417">
            <v>0.01</v>
          </cell>
          <cell r="F5417">
            <v>1</v>
          </cell>
          <cell r="G5417" t="str">
            <v>No</v>
          </cell>
          <cell r="H5417">
            <v>72623.95</v>
          </cell>
          <cell r="I5417">
            <v>560.07000000000005</v>
          </cell>
          <cell r="J5417">
            <v>0</v>
          </cell>
          <cell r="K5417">
            <v>72063.87999999999</v>
          </cell>
          <cell r="M5417">
            <v>72063.87999999999</v>
          </cell>
          <cell r="N5417" t="str">
            <v>FORM SUBMIT</v>
          </cell>
          <cell r="O5417">
            <v>43725</v>
          </cell>
          <cell r="P5417"/>
          <cell r="Q5417">
            <v>72063.87999999999</v>
          </cell>
        </row>
        <row r="5418">
          <cell r="C5418" t="str">
            <v>Hancock</v>
          </cell>
          <cell r="D5418">
            <v>2019</v>
          </cell>
          <cell r="E5418">
            <v>0</v>
          </cell>
          <cell r="F5418">
            <v>0</v>
          </cell>
          <cell r="G5418" t="str">
            <v>N/A</v>
          </cell>
          <cell r="H5418">
            <v>0</v>
          </cell>
          <cell r="I5418">
            <v>0</v>
          </cell>
          <cell r="J5418">
            <v>0</v>
          </cell>
          <cell r="K5418">
            <v>0</v>
          </cell>
          <cell r="M5418">
            <v>0</v>
          </cell>
          <cell r="N5418" t="str">
            <v>N/A</v>
          </cell>
          <cell r="O5418" t="str">
            <v/>
          </cell>
          <cell r="P5418"/>
          <cell r="Q5418">
            <v>0</v>
          </cell>
        </row>
        <row r="5419">
          <cell r="C5419" t="str">
            <v>Hanover</v>
          </cell>
          <cell r="D5419">
            <v>2019</v>
          </cell>
          <cell r="E5419">
            <v>3</v>
          </cell>
          <cell r="F5419">
            <v>3</v>
          </cell>
          <cell r="G5419" t="str">
            <v>Yes</v>
          </cell>
          <cell r="H5419">
            <v>1102481.3899999999</v>
          </cell>
          <cell r="I5419">
            <v>33117.06</v>
          </cell>
          <cell r="J5419">
            <v>0</v>
          </cell>
          <cell r="K5419">
            <v>1069364.3299999998</v>
          </cell>
          <cell r="M5419">
            <v>1069364.3299999998</v>
          </cell>
          <cell r="N5419" t="str">
            <v>FORM SUBMIT</v>
          </cell>
          <cell r="O5419">
            <v>43720</v>
          </cell>
          <cell r="P5419"/>
          <cell r="Q5419">
            <v>1069364.3299999998</v>
          </cell>
        </row>
        <row r="5420">
          <cell r="C5420" t="str">
            <v>Hanson</v>
          </cell>
          <cell r="D5420">
            <v>2019</v>
          </cell>
          <cell r="E5420">
            <v>1.5</v>
          </cell>
          <cell r="F5420">
            <v>1.5</v>
          </cell>
          <cell r="G5420" t="str">
            <v>Yes</v>
          </cell>
          <cell r="H5420">
            <v>217362.01</v>
          </cell>
          <cell r="I5420">
            <v>2762.59</v>
          </cell>
          <cell r="J5420">
            <v>0</v>
          </cell>
          <cell r="K5420">
            <v>214599.42</v>
          </cell>
          <cell r="M5420">
            <v>214599.42</v>
          </cell>
          <cell r="N5420" t="str">
            <v>FORM SUBMIT</v>
          </cell>
          <cell r="O5420">
            <v>43655</v>
          </cell>
          <cell r="P5420"/>
          <cell r="Q5420">
            <v>214599.42</v>
          </cell>
        </row>
        <row r="5421">
          <cell r="C5421" t="str">
            <v>Hardwick</v>
          </cell>
          <cell r="D5421">
            <v>2019</v>
          </cell>
          <cell r="E5421">
            <v>0</v>
          </cell>
          <cell r="F5421">
            <v>0</v>
          </cell>
          <cell r="G5421" t="str">
            <v>N/A</v>
          </cell>
          <cell r="H5421">
            <v>0</v>
          </cell>
          <cell r="I5421">
            <v>0</v>
          </cell>
          <cell r="J5421">
            <v>0</v>
          </cell>
          <cell r="K5421">
            <v>0</v>
          </cell>
          <cell r="M5421">
            <v>0</v>
          </cell>
          <cell r="N5421" t="str">
            <v>N/A</v>
          </cell>
          <cell r="O5421" t="str">
            <v/>
          </cell>
          <cell r="P5421"/>
          <cell r="Q5421">
            <v>0</v>
          </cell>
        </row>
        <row r="5422">
          <cell r="C5422" t="str">
            <v>Harvard</v>
          </cell>
          <cell r="D5422">
            <v>2019</v>
          </cell>
          <cell r="E5422">
            <v>1.1000000000000001</v>
          </cell>
          <cell r="F5422">
            <v>1.1000000000000001</v>
          </cell>
          <cell r="G5422" t="str">
            <v>Yes</v>
          </cell>
          <cell r="H5422">
            <v>232254.11</v>
          </cell>
          <cell r="I5422">
            <v>270.14999999999998</v>
          </cell>
          <cell r="J5422">
            <v>49.36</v>
          </cell>
          <cell r="K5422">
            <v>231934.6</v>
          </cell>
          <cell r="M5422">
            <v>231934.6</v>
          </cell>
          <cell r="N5422" t="str">
            <v>FORM SUBMIT</v>
          </cell>
          <cell r="O5422">
            <v>43717</v>
          </cell>
          <cell r="P5422"/>
          <cell r="Q5422">
            <v>231983.96</v>
          </cell>
        </row>
        <row r="5423">
          <cell r="C5423" t="str">
            <v>Harwich</v>
          </cell>
          <cell r="D5423">
            <v>2019</v>
          </cell>
          <cell r="E5423">
            <v>3</v>
          </cell>
          <cell r="F5423">
            <v>3</v>
          </cell>
          <cell r="G5423" t="str">
            <v>Yes</v>
          </cell>
          <cell r="H5423">
            <v>1452016.71</v>
          </cell>
          <cell r="I5423">
            <v>6299.48</v>
          </cell>
          <cell r="J5423">
            <v>64.400000000000006</v>
          </cell>
          <cell r="K5423">
            <v>1445652.83</v>
          </cell>
          <cell r="M5423">
            <v>1445652.83</v>
          </cell>
          <cell r="N5423" t="str">
            <v>FORM SUBMIT</v>
          </cell>
          <cell r="O5423">
            <v>43738</v>
          </cell>
          <cell r="P5423"/>
          <cell r="Q5423">
            <v>1445717.23</v>
          </cell>
        </row>
        <row r="5424">
          <cell r="C5424" t="str">
            <v>Hatfield</v>
          </cell>
          <cell r="D5424">
            <v>2019</v>
          </cell>
          <cell r="E5424">
            <v>3</v>
          </cell>
          <cell r="F5424">
            <v>3</v>
          </cell>
          <cell r="G5424" t="str">
            <v>Yes</v>
          </cell>
          <cell r="H5424">
            <v>161190.60999999999</v>
          </cell>
          <cell r="I5424">
            <v>1481</v>
          </cell>
          <cell r="J5424">
            <v>39.4</v>
          </cell>
          <cell r="K5424">
            <v>159670.21</v>
          </cell>
          <cell r="M5424">
            <v>159670.21</v>
          </cell>
          <cell r="N5424" t="str">
            <v>FORM SUBMIT</v>
          </cell>
          <cell r="O5424">
            <v>43732</v>
          </cell>
          <cell r="P5424"/>
          <cell r="Q5424">
            <v>159709.60999999999</v>
          </cell>
        </row>
        <row r="5425">
          <cell r="C5425" t="str">
            <v>Haverhill</v>
          </cell>
          <cell r="D5425">
            <v>2019</v>
          </cell>
          <cell r="E5425">
            <v>0</v>
          </cell>
          <cell r="F5425">
            <v>0</v>
          </cell>
          <cell r="G5425" t="str">
            <v>N/A</v>
          </cell>
          <cell r="H5425">
            <v>0</v>
          </cell>
          <cell r="I5425">
            <v>0</v>
          </cell>
          <cell r="J5425">
            <v>0</v>
          </cell>
          <cell r="K5425">
            <v>0</v>
          </cell>
          <cell r="M5425">
            <v>0</v>
          </cell>
          <cell r="N5425" t="str">
            <v>N/A</v>
          </cell>
          <cell r="O5425" t="str">
            <v/>
          </cell>
          <cell r="P5425"/>
          <cell r="Q5425">
            <v>0</v>
          </cell>
        </row>
        <row r="5426">
          <cell r="C5426" t="str">
            <v>Hawley</v>
          </cell>
          <cell r="D5426">
            <v>2019</v>
          </cell>
          <cell r="E5426">
            <v>0</v>
          </cell>
          <cell r="F5426">
            <v>0</v>
          </cell>
          <cell r="G5426" t="str">
            <v>N/A</v>
          </cell>
          <cell r="H5426">
            <v>0</v>
          </cell>
          <cell r="I5426">
            <v>0</v>
          </cell>
          <cell r="J5426">
            <v>0</v>
          </cell>
          <cell r="K5426">
            <v>0</v>
          </cell>
          <cell r="M5426">
            <v>0</v>
          </cell>
          <cell r="N5426" t="str">
            <v>N/A</v>
          </cell>
          <cell r="O5426" t="str">
            <v/>
          </cell>
          <cell r="P5426"/>
          <cell r="Q5426">
            <v>0</v>
          </cell>
        </row>
        <row r="5427">
          <cell r="C5427" t="str">
            <v>Heath</v>
          </cell>
          <cell r="D5427">
            <v>2019</v>
          </cell>
          <cell r="E5427">
            <v>0</v>
          </cell>
          <cell r="F5427">
            <v>0</v>
          </cell>
          <cell r="G5427" t="str">
            <v>N/A</v>
          </cell>
          <cell r="H5427">
            <v>0</v>
          </cell>
          <cell r="I5427">
            <v>0</v>
          </cell>
          <cell r="J5427">
            <v>0</v>
          </cell>
          <cell r="K5427">
            <v>0</v>
          </cell>
          <cell r="M5427">
            <v>0</v>
          </cell>
          <cell r="N5427" t="str">
            <v>N/A</v>
          </cell>
          <cell r="O5427" t="str">
            <v/>
          </cell>
          <cell r="P5427"/>
          <cell r="Q5427">
            <v>0</v>
          </cell>
        </row>
        <row r="5428">
          <cell r="C5428" t="str">
            <v>Hingham</v>
          </cell>
          <cell r="D5428">
            <v>2019</v>
          </cell>
          <cell r="E5428">
            <v>1.5</v>
          </cell>
          <cell r="F5428">
            <v>1.5</v>
          </cell>
          <cell r="G5428" t="str">
            <v>Yes</v>
          </cell>
          <cell r="H5428">
            <v>1101705.76</v>
          </cell>
          <cell r="I5428">
            <v>16382.43</v>
          </cell>
          <cell r="J5428">
            <v>12.61</v>
          </cell>
          <cell r="K5428">
            <v>1085310.72</v>
          </cell>
          <cell r="M5428">
            <v>1085310.72</v>
          </cell>
          <cell r="N5428" t="str">
            <v>FORM SUBMIT</v>
          </cell>
          <cell r="O5428">
            <v>43692</v>
          </cell>
          <cell r="P5428"/>
          <cell r="Q5428">
            <v>1085323.33</v>
          </cell>
        </row>
        <row r="5429">
          <cell r="C5429" t="str">
            <v>Hinsdale</v>
          </cell>
          <cell r="D5429">
            <v>2019</v>
          </cell>
          <cell r="E5429">
            <v>0</v>
          </cell>
          <cell r="F5429">
            <v>0</v>
          </cell>
          <cell r="G5429" t="str">
            <v>N/A</v>
          </cell>
          <cell r="H5429">
            <v>0</v>
          </cell>
          <cell r="I5429">
            <v>0</v>
          </cell>
          <cell r="J5429">
            <v>0</v>
          </cell>
          <cell r="K5429">
            <v>0</v>
          </cell>
          <cell r="M5429">
            <v>0</v>
          </cell>
          <cell r="N5429" t="str">
            <v>N/A</v>
          </cell>
          <cell r="O5429" t="str">
            <v/>
          </cell>
          <cell r="P5429"/>
          <cell r="Q5429">
            <v>0</v>
          </cell>
        </row>
        <row r="5430">
          <cell r="C5430" t="str">
            <v>Holbrook</v>
          </cell>
          <cell r="D5430">
            <v>2019</v>
          </cell>
          <cell r="E5430">
            <v>0</v>
          </cell>
          <cell r="F5430">
            <v>0</v>
          </cell>
          <cell r="G5430" t="str">
            <v>N/A</v>
          </cell>
          <cell r="H5430">
            <v>0</v>
          </cell>
          <cell r="I5430">
            <v>0</v>
          </cell>
          <cell r="J5430">
            <v>0</v>
          </cell>
          <cell r="K5430">
            <v>0</v>
          </cell>
          <cell r="M5430">
            <v>0</v>
          </cell>
          <cell r="N5430" t="str">
            <v>N/A</v>
          </cell>
          <cell r="O5430" t="str">
            <v/>
          </cell>
          <cell r="P5430"/>
          <cell r="Q5430">
            <v>0</v>
          </cell>
        </row>
        <row r="5431">
          <cell r="C5431" t="str">
            <v>Holden</v>
          </cell>
          <cell r="D5431">
            <v>2019</v>
          </cell>
          <cell r="E5431">
            <v>0</v>
          </cell>
          <cell r="F5431">
            <v>0</v>
          </cell>
          <cell r="G5431" t="str">
            <v>N/A</v>
          </cell>
          <cell r="H5431">
            <v>0</v>
          </cell>
          <cell r="I5431">
            <v>0</v>
          </cell>
          <cell r="J5431">
            <v>0</v>
          </cell>
          <cell r="K5431">
            <v>0</v>
          </cell>
          <cell r="M5431">
            <v>0</v>
          </cell>
          <cell r="N5431" t="str">
            <v>N/A</v>
          </cell>
          <cell r="O5431" t="str">
            <v/>
          </cell>
          <cell r="P5431"/>
          <cell r="Q5431">
            <v>0</v>
          </cell>
        </row>
        <row r="5432">
          <cell r="C5432" t="str">
            <v>Holland</v>
          </cell>
          <cell r="D5432">
            <v>2019</v>
          </cell>
          <cell r="E5432">
            <v>0</v>
          </cell>
          <cell r="F5432">
            <v>0</v>
          </cell>
          <cell r="G5432" t="str">
            <v>N/A</v>
          </cell>
          <cell r="H5432">
            <v>0</v>
          </cell>
          <cell r="I5432">
            <v>0</v>
          </cell>
          <cell r="J5432">
            <v>0</v>
          </cell>
          <cell r="K5432">
            <v>0</v>
          </cell>
          <cell r="M5432">
            <v>0</v>
          </cell>
          <cell r="N5432" t="str">
            <v>N/A</v>
          </cell>
          <cell r="O5432" t="str">
            <v/>
          </cell>
          <cell r="P5432"/>
          <cell r="Q5432">
            <v>0</v>
          </cell>
        </row>
        <row r="5433">
          <cell r="C5433" t="str">
            <v>Holliston</v>
          </cell>
          <cell r="D5433">
            <v>2019</v>
          </cell>
          <cell r="E5433">
            <v>1.5</v>
          </cell>
          <cell r="F5433">
            <v>1.5</v>
          </cell>
          <cell r="G5433" t="str">
            <v>Yes</v>
          </cell>
          <cell r="H5433">
            <v>553945.84</v>
          </cell>
          <cell r="I5433">
            <v>2637.76</v>
          </cell>
          <cell r="J5433">
            <v>760.63</v>
          </cell>
          <cell r="K5433">
            <v>550547.44999999995</v>
          </cell>
          <cell r="M5433">
            <v>550547.44999999995</v>
          </cell>
          <cell r="N5433" t="str">
            <v>FORM SUBMIT</v>
          </cell>
          <cell r="O5433">
            <v>43745</v>
          </cell>
          <cell r="P5433"/>
          <cell r="Q5433">
            <v>551308.07999999996</v>
          </cell>
        </row>
        <row r="5434">
          <cell r="C5434" t="str">
            <v>Holyoke</v>
          </cell>
          <cell r="D5434">
            <v>2019</v>
          </cell>
          <cell r="E5434">
            <v>1.5</v>
          </cell>
          <cell r="F5434">
            <v>1.5</v>
          </cell>
          <cell r="G5434" t="str">
            <v>Yes</v>
          </cell>
          <cell r="H5434">
            <v>579659</v>
          </cell>
          <cell r="I5434">
            <v>74.72</v>
          </cell>
          <cell r="J5434">
            <v>172.12</v>
          </cell>
          <cell r="K5434">
            <v>579412.16</v>
          </cell>
          <cell r="M5434">
            <v>579412.16</v>
          </cell>
          <cell r="N5434" t="str">
            <v>FORM ENTERED</v>
          </cell>
          <cell r="O5434">
            <v>43706</v>
          </cell>
          <cell r="P5434"/>
          <cell r="Q5434">
            <v>579584.28</v>
          </cell>
        </row>
        <row r="5435">
          <cell r="C5435" t="str">
            <v>Hopedale</v>
          </cell>
          <cell r="D5435">
            <v>2019</v>
          </cell>
          <cell r="E5435">
            <v>0</v>
          </cell>
          <cell r="F5435">
            <v>0</v>
          </cell>
          <cell r="G5435" t="str">
            <v>N/A</v>
          </cell>
          <cell r="H5435">
            <v>0</v>
          </cell>
          <cell r="I5435">
            <v>0</v>
          </cell>
          <cell r="J5435">
            <v>0</v>
          </cell>
          <cell r="K5435">
            <v>0</v>
          </cell>
          <cell r="M5435">
            <v>0</v>
          </cell>
          <cell r="N5435" t="str">
            <v>N/A</v>
          </cell>
          <cell r="O5435" t="str">
            <v/>
          </cell>
          <cell r="P5435"/>
          <cell r="Q5435">
            <v>0</v>
          </cell>
        </row>
        <row r="5436">
          <cell r="C5436" t="str">
            <v>Hopkinton</v>
          </cell>
          <cell r="D5436">
            <v>2019</v>
          </cell>
          <cell r="E5436">
            <v>0.02</v>
          </cell>
          <cell r="F5436">
            <v>2</v>
          </cell>
          <cell r="G5436" t="str">
            <v>No</v>
          </cell>
          <cell r="H5436">
            <v>1110421.21</v>
          </cell>
          <cell r="I5436">
            <v>11370.96</v>
          </cell>
          <cell r="J5436">
            <v>0</v>
          </cell>
          <cell r="K5436">
            <v>1099050.25</v>
          </cell>
          <cell r="M5436">
            <v>1099050.25</v>
          </cell>
          <cell r="N5436" t="str">
            <v>FORM SUBMIT</v>
          </cell>
          <cell r="O5436">
            <v>43720</v>
          </cell>
          <cell r="P5436"/>
          <cell r="Q5436">
            <v>1099050.25</v>
          </cell>
        </row>
        <row r="5437">
          <cell r="C5437" t="str">
            <v>Hubbardston</v>
          </cell>
          <cell r="D5437">
            <v>2019</v>
          </cell>
          <cell r="E5437">
            <v>1.5</v>
          </cell>
          <cell r="F5437">
            <v>1.5</v>
          </cell>
          <cell r="G5437" t="str">
            <v>Yes</v>
          </cell>
          <cell r="H5437">
            <v>62362.25</v>
          </cell>
          <cell r="I5437">
            <v>207.59</v>
          </cell>
          <cell r="J5437">
            <v>0</v>
          </cell>
          <cell r="K5437">
            <v>62154.66</v>
          </cell>
          <cell r="M5437">
            <v>62154.66</v>
          </cell>
          <cell r="N5437" t="str">
            <v>FORM SUBMIT</v>
          </cell>
          <cell r="O5437">
            <v>43698</v>
          </cell>
          <cell r="P5437"/>
          <cell r="Q5437">
            <v>62154.66</v>
          </cell>
        </row>
        <row r="5438">
          <cell r="C5438" t="str">
            <v>Hudson</v>
          </cell>
          <cell r="D5438">
            <v>2019</v>
          </cell>
          <cell r="E5438">
            <v>0.01</v>
          </cell>
          <cell r="F5438">
            <v>1</v>
          </cell>
          <cell r="G5438" t="str">
            <v>No</v>
          </cell>
          <cell r="H5438">
            <v>517680.24</v>
          </cell>
          <cell r="I5438">
            <v>1930.48</v>
          </cell>
          <cell r="J5438">
            <v>669.77</v>
          </cell>
          <cell r="K5438">
            <v>515079.99</v>
          </cell>
          <cell r="M5438">
            <v>515079.99</v>
          </cell>
          <cell r="N5438" t="str">
            <v>FORM SUBMIT</v>
          </cell>
          <cell r="O5438">
            <v>43740</v>
          </cell>
          <cell r="P5438"/>
          <cell r="Q5438">
            <v>515749.76</v>
          </cell>
        </row>
        <row r="5439">
          <cell r="C5439" t="str">
            <v>Hull</v>
          </cell>
          <cell r="D5439">
            <v>2019</v>
          </cell>
          <cell r="E5439">
            <v>1.5</v>
          </cell>
          <cell r="F5439">
            <v>1.5</v>
          </cell>
          <cell r="G5439" t="str">
            <v>Yes</v>
          </cell>
          <cell r="H5439">
            <v>433182.51</v>
          </cell>
          <cell r="I5439">
            <v>4983.99</v>
          </cell>
          <cell r="J5439">
            <v>171.07</v>
          </cell>
          <cell r="K5439">
            <v>428027.45</v>
          </cell>
          <cell r="M5439">
            <v>428027.45</v>
          </cell>
          <cell r="N5439" t="str">
            <v>FORM SUBMIT</v>
          </cell>
          <cell r="O5439">
            <v>43704</v>
          </cell>
          <cell r="P5439"/>
          <cell r="Q5439">
            <v>428198.52</v>
          </cell>
        </row>
        <row r="5440">
          <cell r="C5440" t="str">
            <v>Huntington</v>
          </cell>
          <cell r="D5440">
            <v>2019</v>
          </cell>
          <cell r="E5440">
            <v>0</v>
          </cell>
          <cell r="F5440">
            <v>0</v>
          </cell>
          <cell r="G5440" t="str">
            <v>N/A</v>
          </cell>
          <cell r="H5440">
            <v>0</v>
          </cell>
          <cell r="I5440">
            <v>0</v>
          </cell>
          <cell r="J5440">
            <v>0</v>
          </cell>
          <cell r="K5440">
            <v>0</v>
          </cell>
          <cell r="M5440">
            <v>0</v>
          </cell>
          <cell r="N5440" t="str">
            <v>N/A</v>
          </cell>
          <cell r="O5440" t="str">
            <v/>
          </cell>
          <cell r="P5440"/>
          <cell r="Q5440">
            <v>0</v>
          </cell>
        </row>
        <row r="5441">
          <cell r="C5441" t="str">
            <v>Ipswich</v>
          </cell>
          <cell r="D5441">
            <v>2019</v>
          </cell>
          <cell r="E5441">
            <v>0</v>
          </cell>
          <cell r="F5441">
            <v>0</v>
          </cell>
          <cell r="G5441" t="str">
            <v>N/A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  <cell r="M5441">
            <v>0</v>
          </cell>
          <cell r="N5441" t="str">
            <v>N/A</v>
          </cell>
          <cell r="O5441" t="str">
            <v/>
          </cell>
          <cell r="P5441"/>
          <cell r="Q5441">
            <v>0</v>
          </cell>
        </row>
        <row r="5442">
          <cell r="C5442" t="str">
            <v>Kingston</v>
          </cell>
          <cell r="D5442">
            <v>2019</v>
          </cell>
          <cell r="E5442">
            <v>1</v>
          </cell>
          <cell r="F5442">
            <v>1</v>
          </cell>
          <cell r="G5442" t="str">
            <v>Yes</v>
          </cell>
          <cell r="H5442">
            <v>256022.25</v>
          </cell>
          <cell r="I5442">
            <v>3344.93</v>
          </cell>
          <cell r="J5442">
            <v>0</v>
          </cell>
          <cell r="K5442">
            <v>252677.32</v>
          </cell>
          <cell r="M5442">
            <v>252677.32</v>
          </cell>
          <cell r="N5442" t="str">
            <v>FORM SUBMIT</v>
          </cell>
          <cell r="O5442">
            <v>43724</v>
          </cell>
          <cell r="P5442"/>
          <cell r="Q5442">
            <v>252677.32</v>
          </cell>
        </row>
        <row r="5443">
          <cell r="C5443" t="str">
            <v>Lakeville</v>
          </cell>
          <cell r="D5443">
            <v>2019</v>
          </cell>
          <cell r="E5443">
            <v>0</v>
          </cell>
          <cell r="F5443">
            <v>0</v>
          </cell>
          <cell r="G5443" t="str">
            <v>N/A</v>
          </cell>
          <cell r="H5443">
            <v>0</v>
          </cell>
          <cell r="I5443">
            <v>0</v>
          </cell>
          <cell r="J5443">
            <v>0</v>
          </cell>
          <cell r="K5443">
            <v>0</v>
          </cell>
          <cell r="M5443">
            <v>0</v>
          </cell>
          <cell r="N5443" t="str">
            <v>N/A</v>
          </cell>
          <cell r="O5443" t="str">
            <v/>
          </cell>
          <cell r="P5443"/>
          <cell r="Q5443">
            <v>0</v>
          </cell>
        </row>
        <row r="5444">
          <cell r="C5444" t="str">
            <v>Lancaster</v>
          </cell>
          <cell r="D5444">
            <v>2019</v>
          </cell>
          <cell r="E5444">
            <v>0</v>
          </cell>
          <cell r="F5444">
            <v>0</v>
          </cell>
          <cell r="G5444" t="str">
            <v>N/A</v>
          </cell>
          <cell r="H5444">
            <v>0</v>
          </cell>
          <cell r="I5444">
            <v>0</v>
          </cell>
          <cell r="J5444">
            <v>0</v>
          </cell>
          <cell r="K5444">
            <v>0</v>
          </cell>
          <cell r="M5444">
            <v>0</v>
          </cell>
          <cell r="N5444" t="str">
            <v>N/A</v>
          </cell>
          <cell r="O5444" t="str">
            <v/>
          </cell>
          <cell r="P5444"/>
          <cell r="Q5444">
            <v>0</v>
          </cell>
        </row>
        <row r="5445">
          <cell r="C5445" t="str">
            <v>Lanesborough</v>
          </cell>
          <cell r="D5445">
            <v>2019</v>
          </cell>
          <cell r="E5445">
            <v>0</v>
          </cell>
          <cell r="F5445">
            <v>0</v>
          </cell>
          <cell r="G5445" t="str">
            <v>N/A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  <cell r="M5445">
            <v>0</v>
          </cell>
          <cell r="N5445" t="str">
            <v>N/A</v>
          </cell>
          <cell r="O5445" t="str">
            <v/>
          </cell>
          <cell r="P5445"/>
          <cell r="Q5445">
            <v>0</v>
          </cell>
        </row>
        <row r="5446">
          <cell r="C5446" t="str">
            <v>Lawrence</v>
          </cell>
          <cell r="D5446">
            <v>2019</v>
          </cell>
          <cell r="E5446">
            <v>0</v>
          </cell>
          <cell r="F5446">
            <v>0</v>
          </cell>
          <cell r="G5446" t="str">
            <v>N/A</v>
          </cell>
          <cell r="H5446">
            <v>0</v>
          </cell>
          <cell r="I5446">
            <v>0</v>
          </cell>
          <cell r="J5446">
            <v>0</v>
          </cell>
          <cell r="K5446">
            <v>0</v>
          </cell>
          <cell r="M5446">
            <v>0</v>
          </cell>
          <cell r="N5446" t="str">
            <v>N/A</v>
          </cell>
          <cell r="O5446" t="str">
            <v/>
          </cell>
          <cell r="P5446"/>
          <cell r="Q5446">
            <v>0</v>
          </cell>
        </row>
        <row r="5447">
          <cell r="C5447" t="str">
            <v>Lee</v>
          </cell>
          <cell r="D5447">
            <v>2019</v>
          </cell>
          <cell r="E5447">
            <v>0</v>
          </cell>
          <cell r="F5447">
            <v>0</v>
          </cell>
          <cell r="G5447" t="str">
            <v>N/A</v>
          </cell>
          <cell r="H5447">
            <v>0</v>
          </cell>
          <cell r="I5447">
            <v>0</v>
          </cell>
          <cell r="J5447">
            <v>0</v>
          </cell>
          <cell r="K5447">
            <v>0</v>
          </cell>
          <cell r="M5447">
            <v>0</v>
          </cell>
          <cell r="N5447" t="str">
            <v>N/A</v>
          </cell>
          <cell r="O5447" t="str">
            <v/>
          </cell>
          <cell r="P5447"/>
          <cell r="Q5447">
            <v>0</v>
          </cell>
        </row>
        <row r="5448">
          <cell r="C5448" t="str">
            <v>Leicester</v>
          </cell>
          <cell r="D5448">
            <v>2019</v>
          </cell>
          <cell r="E5448">
            <v>0</v>
          </cell>
          <cell r="F5448">
            <v>0</v>
          </cell>
          <cell r="G5448" t="str">
            <v>N/A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  <cell r="M5448">
            <v>0</v>
          </cell>
          <cell r="N5448" t="str">
            <v>N/A</v>
          </cell>
          <cell r="O5448" t="str">
            <v/>
          </cell>
          <cell r="P5448"/>
          <cell r="Q5448">
            <v>0</v>
          </cell>
        </row>
        <row r="5449">
          <cell r="C5449" t="str">
            <v>Lenox</v>
          </cell>
          <cell r="D5449">
            <v>2019</v>
          </cell>
          <cell r="E5449">
            <v>3</v>
          </cell>
          <cell r="F5449">
            <v>3</v>
          </cell>
          <cell r="G5449" t="str">
            <v>Yes</v>
          </cell>
          <cell r="H5449">
            <v>364916.04</v>
          </cell>
          <cell r="I5449">
            <v>1175.6199999999999</v>
          </cell>
          <cell r="J5449">
            <v>0</v>
          </cell>
          <cell r="K5449">
            <v>363740.42</v>
          </cell>
          <cell r="M5449">
            <v>363740.42</v>
          </cell>
          <cell r="N5449" t="str">
            <v>FORM SUBMIT</v>
          </cell>
          <cell r="O5449">
            <v>43668</v>
          </cell>
          <cell r="P5449"/>
          <cell r="Q5449">
            <v>363740.42</v>
          </cell>
        </row>
        <row r="5450">
          <cell r="C5450" t="str">
            <v>Leominster</v>
          </cell>
          <cell r="D5450">
            <v>2019</v>
          </cell>
          <cell r="E5450">
            <v>0</v>
          </cell>
          <cell r="F5450">
            <v>0</v>
          </cell>
          <cell r="G5450" t="str">
            <v>N/A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  <cell r="M5450">
            <v>0</v>
          </cell>
          <cell r="N5450" t="str">
            <v>N/A</v>
          </cell>
          <cell r="O5450" t="str">
            <v/>
          </cell>
          <cell r="P5450"/>
          <cell r="Q5450">
            <v>0</v>
          </cell>
        </row>
        <row r="5451">
          <cell r="C5451" t="str">
            <v>Leverett</v>
          </cell>
          <cell r="D5451">
            <v>2019</v>
          </cell>
          <cell r="E5451">
            <v>3</v>
          </cell>
          <cell r="F5451">
            <v>3</v>
          </cell>
          <cell r="G5451" t="str">
            <v>Yes</v>
          </cell>
          <cell r="H5451">
            <v>100879.69</v>
          </cell>
          <cell r="I5451">
            <v>1435.21</v>
          </cell>
          <cell r="J5451">
            <v>0</v>
          </cell>
          <cell r="K5451">
            <v>99444.479999999996</v>
          </cell>
          <cell r="M5451">
            <v>99444.479999999996</v>
          </cell>
          <cell r="N5451" t="str">
            <v>FORM SUBMIT</v>
          </cell>
          <cell r="O5451">
            <v>43720</v>
          </cell>
          <cell r="P5451"/>
          <cell r="Q5451">
            <v>99444.479999999996</v>
          </cell>
        </row>
        <row r="5452">
          <cell r="C5452" t="str">
            <v>Lexington</v>
          </cell>
          <cell r="D5452">
            <v>2019</v>
          </cell>
          <cell r="E5452">
            <v>3</v>
          </cell>
          <cell r="F5452">
            <v>3</v>
          </cell>
          <cell r="G5452" t="str">
            <v>Yes</v>
          </cell>
          <cell r="H5452">
            <v>4979082.0999999996</v>
          </cell>
          <cell r="I5452">
            <v>67520.320000000007</v>
          </cell>
          <cell r="J5452">
            <v>338.82</v>
          </cell>
          <cell r="K5452">
            <v>4911222.959999999</v>
          </cell>
          <cell r="M5452">
            <v>4911222.959999999</v>
          </cell>
          <cell r="N5452" t="str">
            <v>FORM SUBMIT</v>
          </cell>
          <cell r="O5452">
            <v>43719</v>
          </cell>
          <cell r="P5452"/>
          <cell r="Q5452">
            <v>4911561.7799999993</v>
          </cell>
        </row>
        <row r="5453">
          <cell r="C5453" t="str">
            <v>Leyden</v>
          </cell>
          <cell r="D5453">
            <v>2019</v>
          </cell>
          <cell r="E5453">
            <v>0</v>
          </cell>
          <cell r="F5453">
            <v>0</v>
          </cell>
          <cell r="G5453" t="str">
            <v>N/A</v>
          </cell>
          <cell r="H5453">
            <v>0</v>
          </cell>
          <cell r="I5453">
            <v>0</v>
          </cell>
          <cell r="J5453">
            <v>0</v>
          </cell>
          <cell r="K5453">
            <v>0</v>
          </cell>
          <cell r="M5453">
            <v>0</v>
          </cell>
          <cell r="N5453" t="str">
            <v>N/A</v>
          </cell>
          <cell r="O5453" t="str">
            <v/>
          </cell>
          <cell r="P5453"/>
          <cell r="Q5453">
            <v>0</v>
          </cell>
        </row>
        <row r="5454">
          <cell r="C5454" t="str">
            <v>Lincoln</v>
          </cell>
          <cell r="D5454">
            <v>2019</v>
          </cell>
          <cell r="E5454">
            <v>3</v>
          </cell>
          <cell r="F5454">
            <v>3</v>
          </cell>
          <cell r="G5454" t="str">
            <v>Yes</v>
          </cell>
          <cell r="H5454">
            <v>795593</v>
          </cell>
          <cell r="I5454">
            <v>1747.61</v>
          </cell>
          <cell r="J5454">
            <v>0</v>
          </cell>
          <cell r="K5454">
            <v>793845.39</v>
          </cell>
          <cell r="M5454">
            <v>793845.39</v>
          </cell>
          <cell r="N5454" t="str">
            <v>FORM SUBMIT</v>
          </cell>
          <cell r="O5454">
            <v>43787</v>
          </cell>
          <cell r="P5454"/>
          <cell r="Q5454">
            <v>793845.39</v>
          </cell>
        </row>
        <row r="5455">
          <cell r="C5455" t="str">
            <v>Littleton</v>
          </cell>
          <cell r="D5455">
            <v>2019</v>
          </cell>
          <cell r="E5455">
            <v>1</v>
          </cell>
          <cell r="F5455">
            <v>1</v>
          </cell>
          <cell r="G5455" t="str">
            <v>Yes</v>
          </cell>
          <cell r="H5455">
            <v>310658.8</v>
          </cell>
          <cell r="I5455">
            <v>3145.75</v>
          </cell>
          <cell r="J5455">
            <v>591.78</v>
          </cell>
          <cell r="K5455">
            <v>306921.26999999996</v>
          </cell>
          <cell r="L5455">
            <v>42000</v>
          </cell>
          <cell r="M5455">
            <v>348921.26999999996</v>
          </cell>
          <cell r="N5455" t="str">
            <v>FORM SUBMIT</v>
          </cell>
          <cell r="O5455">
            <v>43721</v>
          </cell>
          <cell r="P5455"/>
          <cell r="Q5455">
            <v>349513.05</v>
          </cell>
        </row>
        <row r="5456">
          <cell r="C5456" t="str">
            <v>Longmeadow</v>
          </cell>
          <cell r="D5456">
            <v>2019</v>
          </cell>
          <cell r="E5456">
            <v>1</v>
          </cell>
          <cell r="F5456">
            <v>1</v>
          </cell>
          <cell r="G5456" t="str">
            <v>Yes</v>
          </cell>
          <cell r="H5456">
            <v>379662</v>
          </cell>
          <cell r="I5456">
            <v>1665</v>
          </cell>
          <cell r="J5456">
            <v>0</v>
          </cell>
          <cell r="K5456">
            <v>377997</v>
          </cell>
          <cell r="M5456">
            <v>377997</v>
          </cell>
          <cell r="N5456" t="str">
            <v>FORM SUBMIT</v>
          </cell>
          <cell r="O5456">
            <v>43724</v>
          </cell>
          <cell r="P5456"/>
          <cell r="Q5456">
            <v>377997</v>
          </cell>
        </row>
        <row r="5457">
          <cell r="C5457" t="str">
            <v>Lowell</v>
          </cell>
          <cell r="D5457">
            <v>2019</v>
          </cell>
          <cell r="E5457">
            <v>0</v>
          </cell>
          <cell r="F5457">
            <v>0</v>
          </cell>
          <cell r="G5457" t="str">
            <v>N/A</v>
          </cell>
          <cell r="H5457">
            <v>0</v>
          </cell>
          <cell r="I5457">
            <v>0</v>
          </cell>
          <cell r="J5457">
            <v>0</v>
          </cell>
          <cell r="K5457">
            <v>0</v>
          </cell>
          <cell r="M5457">
            <v>0</v>
          </cell>
          <cell r="N5457" t="str">
            <v>N/A</v>
          </cell>
          <cell r="O5457" t="str">
            <v/>
          </cell>
          <cell r="P5457"/>
          <cell r="Q5457">
            <v>0</v>
          </cell>
        </row>
        <row r="5458">
          <cell r="C5458" t="str">
            <v>Ludlow</v>
          </cell>
          <cell r="D5458">
            <v>2019</v>
          </cell>
          <cell r="E5458">
            <v>0</v>
          </cell>
          <cell r="F5458">
            <v>0</v>
          </cell>
          <cell r="G5458" t="str">
            <v>N/A</v>
          </cell>
          <cell r="H5458">
            <v>0</v>
          </cell>
          <cell r="I5458">
            <v>0</v>
          </cell>
          <cell r="J5458">
            <v>0</v>
          </cell>
          <cell r="K5458">
            <v>0</v>
          </cell>
          <cell r="M5458">
            <v>0</v>
          </cell>
          <cell r="N5458" t="str">
            <v>N/A</v>
          </cell>
          <cell r="O5458" t="str">
            <v/>
          </cell>
          <cell r="P5458"/>
          <cell r="Q5458">
            <v>0</v>
          </cell>
        </row>
        <row r="5459">
          <cell r="C5459" t="str">
            <v>Lunenburg</v>
          </cell>
          <cell r="D5459">
            <v>2019</v>
          </cell>
          <cell r="E5459">
            <v>0</v>
          </cell>
          <cell r="F5459">
            <v>0</v>
          </cell>
          <cell r="G5459" t="str">
            <v>N/A</v>
          </cell>
          <cell r="H5459">
            <v>0</v>
          </cell>
          <cell r="I5459">
            <v>0</v>
          </cell>
          <cell r="J5459">
            <v>0</v>
          </cell>
          <cell r="K5459">
            <v>0</v>
          </cell>
          <cell r="M5459">
            <v>0</v>
          </cell>
          <cell r="N5459" t="str">
            <v>N/A</v>
          </cell>
          <cell r="O5459" t="str">
            <v/>
          </cell>
          <cell r="P5459"/>
          <cell r="Q5459">
            <v>0</v>
          </cell>
        </row>
        <row r="5460">
          <cell r="C5460" t="str">
            <v>Lynn</v>
          </cell>
          <cell r="D5460">
            <v>2019</v>
          </cell>
          <cell r="E5460">
            <v>0</v>
          </cell>
          <cell r="F5460">
            <v>0</v>
          </cell>
          <cell r="G5460" t="str">
            <v>N/A</v>
          </cell>
          <cell r="H5460">
            <v>0</v>
          </cell>
          <cell r="I5460">
            <v>0</v>
          </cell>
          <cell r="J5460">
            <v>0</v>
          </cell>
          <cell r="K5460">
            <v>0</v>
          </cell>
          <cell r="M5460">
            <v>0</v>
          </cell>
          <cell r="N5460" t="str">
            <v>N/A</v>
          </cell>
          <cell r="O5460" t="str">
            <v/>
          </cell>
          <cell r="P5460"/>
          <cell r="Q5460">
            <v>0</v>
          </cell>
        </row>
        <row r="5461">
          <cell r="C5461" t="str">
            <v>Lynnfield</v>
          </cell>
          <cell r="D5461">
            <v>2019</v>
          </cell>
          <cell r="E5461">
            <v>0</v>
          </cell>
          <cell r="F5461">
            <v>0</v>
          </cell>
          <cell r="G5461" t="str">
            <v>N/A</v>
          </cell>
          <cell r="H5461">
            <v>0</v>
          </cell>
          <cell r="I5461">
            <v>0</v>
          </cell>
          <cell r="J5461">
            <v>0</v>
          </cell>
          <cell r="K5461">
            <v>0</v>
          </cell>
          <cell r="M5461">
            <v>0</v>
          </cell>
          <cell r="N5461" t="str">
            <v>N/A</v>
          </cell>
          <cell r="O5461" t="str">
            <v/>
          </cell>
          <cell r="P5461"/>
          <cell r="Q5461">
            <v>0</v>
          </cell>
        </row>
        <row r="5462">
          <cell r="C5462" t="str">
            <v>Malden</v>
          </cell>
          <cell r="D5462">
            <v>2019</v>
          </cell>
          <cell r="E5462">
            <v>1</v>
          </cell>
          <cell r="F5462">
            <v>1</v>
          </cell>
          <cell r="G5462" t="str">
            <v>Yes</v>
          </cell>
          <cell r="H5462">
            <v>701855.29</v>
          </cell>
          <cell r="I5462">
            <v>2371.6</v>
          </cell>
          <cell r="J5462">
            <v>1378.3</v>
          </cell>
          <cell r="K5462">
            <v>698105.39</v>
          </cell>
          <cell r="L5462">
            <v>0</v>
          </cell>
          <cell r="M5462">
            <v>698105.39</v>
          </cell>
          <cell r="N5462" t="str">
            <v>FORM SUBMIT</v>
          </cell>
          <cell r="O5462">
            <v>43724</v>
          </cell>
          <cell r="P5462"/>
          <cell r="Q5462">
            <v>699483.69000000006</v>
          </cell>
        </row>
        <row r="5463">
          <cell r="C5463" t="str">
            <v>Manchester By The Sea</v>
          </cell>
          <cell r="D5463">
            <v>2019</v>
          </cell>
          <cell r="E5463">
            <v>1.5</v>
          </cell>
          <cell r="F5463">
            <v>1.5</v>
          </cell>
          <cell r="G5463" t="str">
            <v>Yes</v>
          </cell>
          <cell r="H5463">
            <v>367377.6</v>
          </cell>
          <cell r="I5463">
            <v>927.16</v>
          </cell>
          <cell r="J5463">
            <v>0</v>
          </cell>
          <cell r="K5463">
            <v>366450.44</v>
          </cell>
          <cell r="M5463">
            <v>366450.44</v>
          </cell>
          <cell r="N5463" t="str">
            <v>FORM SUBMIT</v>
          </cell>
          <cell r="O5463">
            <v>43726</v>
          </cell>
          <cell r="P5463"/>
          <cell r="Q5463">
            <v>366450.44</v>
          </cell>
        </row>
        <row r="5464">
          <cell r="C5464" t="str">
            <v>Mansfield</v>
          </cell>
          <cell r="D5464">
            <v>2019</v>
          </cell>
          <cell r="E5464">
            <v>0</v>
          </cell>
          <cell r="F5464">
            <v>0</v>
          </cell>
          <cell r="G5464" t="str">
            <v>N/A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  <cell r="M5464">
            <v>0</v>
          </cell>
          <cell r="N5464" t="str">
            <v>N/A</v>
          </cell>
          <cell r="O5464" t="str">
            <v/>
          </cell>
          <cell r="P5464"/>
          <cell r="Q5464">
            <v>0</v>
          </cell>
        </row>
        <row r="5465">
          <cell r="C5465" t="str">
            <v>Marblehead</v>
          </cell>
          <cell r="D5465">
            <v>2019</v>
          </cell>
          <cell r="E5465">
            <v>0</v>
          </cell>
          <cell r="F5465">
            <v>0</v>
          </cell>
          <cell r="G5465" t="str">
            <v>N/A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  <cell r="M5465">
            <v>0</v>
          </cell>
          <cell r="N5465" t="str">
            <v>N/A</v>
          </cell>
          <cell r="O5465" t="str">
            <v/>
          </cell>
          <cell r="P5465"/>
          <cell r="Q5465">
            <v>0</v>
          </cell>
        </row>
        <row r="5466">
          <cell r="C5466" t="str">
            <v>Marion</v>
          </cell>
          <cell r="D5466">
            <v>2019</v>
          </cell>
          <cell r="E5466">
            <v>2</v>
          </cell>
          <cell r="F5466">
            <v>2</v>
          </cell>
          <cell r="G5466" t="str">
            <v>Yes</v>
          </cell>
          <cell r="H5466">
            <v>313214.46999999997</v>
          </cell>
          <cell r="I5466">
            <v>3088.82</v>
          </cell>
          <cell r="J5466">
            <v>67.239999999999995</v>
          </cell>
          <cell r="K5466">
            <v>310058.40999999997</v>
          </cell>
          <cell r="M5466">
            <v>310058.40999999997</v>
          </cell>
          <cell r="N5466" t="str">
            <v>FORM SUBMIT</v>
          </cell>
          <cell r="O5466">
            <v>43766</v>
          </cell>
          <cell r="P5466"/>
          <cell r="Q5466">
            <v>310125.64999999997</v>
          </cell>
        </row>
        <row r="5467">
          <cell r="C5467" t="str">
            <v>Marlborough</v>
          </cell>
          <cell r="D5467">
            <v>2019</v>
          </cell>
          <cell r="E5467">
            <v>0</v>
          </cell>
          <cell r="F5467">
            <v>0</v>
          </cell>
          <cell r="G5467" t="str">
            <v>N/A</v>
          </cell>
          <cell r="H5467">
            <v>0</v>
          </cell>
          <cell r="I5467">
            <v>0</v>
          </cell>
          <cell r="J5467">
            <v>0</v>
          </cell>
          <cell r="K5467">
            <v>0</v>
          </cell>
          <cell r="M5467">
            <v>0</v>
          </cell>
          <cell r="N5467" t="str">
            <v>N/A</v>
          </cell>
          <cell r="O5467" t="str">
            <v/>
          </cell>
          <cell r="P5467"/>
          <cell r="Q5467">
            <v>0</v>
          </cell>
        </row>
        <row r="5468">
          <cell r="C5468" t="str">
            <v>Marshfield</v>
          </cell>
          <cell r="D5468">
            <v>2019</v>
          </cell>
          <cell r="E5468">
            <v>3</v>
          </cell>
          <cell r="F5468">
            <v>3</v>
          </cell>
          <cell r="G5468" t="str">
            <v>Yes</v>
          </cell>
          <cell r="H5468">
            <v>1546318.38</v>
          </cell>
          <cell r="I5468">
            <v>16631.650000000001</v>
          </cell>
          <cell r="J5468">
            <v>0</v>
          </cell>
          <cell r="K5468">
            <v>1529686.73</v>
          </cell>
          <cell r="M5468">
            <v>1529686.73</v>
          </cell>
          <cell r="N5468" t="str">
            <v>FORM SUBMIT</v>
          </cell>
          <cell r="O5468">
            <v>43713</v>
          </cell>
          <cell r="P5468"/>
          <cell r="Q5468">
            <v>1529686.73</v>
          </cell>
        </row>
        <row r="5469">
          <cell r="C5469" t="str">
            <v>Mashpee</v>
          </cell>
          <cell r="D5469">
            <v>2019</v>
          </cell>
          <cell r="E5469">
            <v>3</v>
          </cell>
          <cell r="F5469">
            <v>3</v>
          </cell>
          <cell r="G5469" t="str">
            <v>Yes</v>
          </cell>
          <cell r="H5469">
            <v>1420466.62</v>
          </cell>
          <cell r="I5469">
            <v>7144.92</v>
          </cell>
          <cell r="J5469">
            <v>587.77</v>
          </cell>
          <cell r="K5469">
            <v>1412733.9300000002</v>
          </cell>
          <cell r="M5469">
            <v>1412733.9300000002</v>
          </cell>
          <cell r="N5469" t="str">
            <v>FORM SUBMIT</v>
          </cell>
          <cell r="O5469">
            <v>43647</v>
          </cell>
          <cell r="P5469"/>
          <cell r="Q5469">
            <v>1413321.7000000002</v>
          </cell>
        </row>
        <row r="5470">
          <cell r="C5470" t="str">
            <v>Mattapoisett</v>
          </cell>
          <cell r="D5470">
            <v>2019</v>
          </cell>
          <cell r="E5470">
            <v>0.01</v>
          </cell>
          <cell r="F5470">
            <v>1</v>
          </cell>
          <cell r="G5470" t="str">
            <v>No</v>
          </cell>
          <cell r="H5470">
            <v>178528.16</v>
          </cell>
          <cell r="I5470">
            <v>452.91</v>
          </cell>
          <cell r="J5470">
            <v>142.41</v>
          </cell>
          <cell r="K5470">
            <v>177932.84</v>
          </cell>
          <cell r="M5470">
            <v>177932.84</v>
          </cell>
          <cell r="N5470" t="str">
            <v>FORM SUBMIT</v>
          </cell>
          <cell r="O5470">
            <v>43724</v>
          </cell>
          <cell r="P5470"/>
          <cell r="Q5470">
            <v>178075.25</v>
          </cell>
        </row>
        <row r="5471">
          <cell r="C5471" t="str">
            <v>Maynard</v>
          </cell>
          <cell r="D5471">
            <v>2019</v>
          </cell>
          <cell r="E5471">
            <v>1.5</v>
          </cell>
          <cell r="F5471">
            <v>1.5</v>
          </cell>
          <cell r="G5471" t="str">
            <v>Yes</v>
          </cell>
          <cell r="H5471">
            <v>291445.08</v>
          </cell>
          <cell r="I5471">
            <v>4489.95</v>
          </cell>
          <cell r="J5471">
            <v>0</v>
          </cell>
          <cell r="K5471">
            <v>286955.13</v>
          </cell>
          <cell r="M5471">
            <v>286955.13</v>
          </cell>
          <cell r="N5471" t="str">
            <v>FORM SUBMIT</v>
          </cell>
          <cell r="O5471">
            <v>43717</v>
          </cell>
          <cell r="P5471"/>
          <cell r="Q5471">
            <v>286955.13</v>
          </cell>
        </row>
        <row r="5472">
          <cell r="C5472" t="str">
            <v>Medfield</v>
          </cell>
          <cell r="D5472">
            <v>2019</v>
          </cell>
          <cell r="E5472">
            <v>0</v>
          </cell>
          <cell r="F5472">
            <v>0</v>
          </cell>
          <cell r="G5472" t="str">
            <v>N/A</v>
          </cell>
          <cell r="H5472">
            <v>0</v>
          </cell>
          <cell r="I5472">
            <v>0</v>
          </cell>
          <cell r="J5472">
            <v>0</v>
          </cell>
          <cell r="K5472">
            <v>0</v>
          </cell>
          <cell r="M5472">
            <v>0</v>
          </cell>
          <cell r="N5472" t="str">
            <v>N/A</v>
          </cell>
          <cell r="O5472" t="str">
            <v/>
          </cell>
          <cell r="P5472"/>
          <cell r="Q5472">
            <v>0</v>
          </cell>
        </row>
        <row r="5473">
          <cell r="C5473" t="str">
            <v>Medford</v>
          </cell>
          <cell r="D5473">
            <v>2019</v>
          </cell>
          <cell r="E5473">
            <v>1.5</v>
          </cell>
          <cell r="F5473">
            <v>1.5</v>
          </cell>
          <cell r="G5473" t="str">
            <v>Yes</v>
          </cell>
          <cell r="H5473">
            <v>1409899.07</v>
          </cell>
          <cell r="I5473">
            <v>4488.78</v>
          </cell>
          <cell r="J5473">
            <v>332.14</v>
          </cell>
          <cell r="K5473">
            <v>1405078.1500000001</v>
          </cell>
          <cell r="M5473">
            <v>1405078.1500000001</v>
          </cell>
          <cell r="N5473" t="str">
            <v>FORM SUBMIT</v>
          </cell>
          <cell r="O5473">
            <v>43724</v>
          </cell>
          <cell r="P5473"/>
          <cell r="Q5473">
            <v>1405410.29</v>
          </cell>
        </row>
        <row r="5474">
          <cell r="C5474" t="str">
            <v>Medway</v>
          </cell>
          <cell r="D5474">
            <v>2019</v>
          </cell>
          <cell r="E5474">
            <v>0.03</v>
          </cell>
          <cell r="F5474">
            <v>3</v>
          </cell>
          <cell r="G5474" t="str">
            <v>No</v>
          </cell>
          <cell r="H5474">
            <v>867856.4</v>
          </cell>
          <cell r="I5474">
            <v>5712.91</v>
          </cell>
          <cell r="J5474">
            <v>0</v>
          </cell>
          <cell r="K5474">
            <v>862143.49</v>
          </cell>
          <cell r="M5474">
            <v>862143.49</v>
          </cell>
          <cell r="N5474" t="str">
            <v>FORM SUBMIT</v>
          </cell>
          <cell r="O5474">
            <v>43692</v>
          </cell>
          <cell r="P5474"/>
          <cell r="Q5474">
            <v>862143.49</v>
          </cell>
        </row>
        <row r="5475">
          <cell r="C5475" t="str">
            <v>Melrose</v>
          </cell>
          <cell r="D5475">
            <v>2019</v>
          </cell>
          <cell r="E5475">
            <v>0</v>
          </cell>
          <cell r="F5475">
            <v>0</v>
          </cell>
          <cell r="G5475" t="str">
            <v>N/A</v>
          </cell>
          <cell r="H5475">
            <v>0</v>
          </cell>
          <cell r="I5475">
            <v>0</v>
          </cell>
          <cell r="J5475">
            <v>0</v>
          </cell>
          <cell r="K5475">
            <v>0</v>
          </cell>
          <cell r="M5475">
            <v>0</v>
          </cell>
          <cell r="N5475" t="str">
            <v>N/A</v>
          </cell>
          <cell r="O5475" t="str">
            <v/>
          </cell>
          <cell r="P5475"/>
          <cell r="Q5475">
            <v>0</v>
          </cell>
        </row>
        <row r="5476">
          <cell r="C5476" t="str">
            <v>Mendon</v>
          </cell>
          <cell r="D5476">
            <v>2019</v>
          </cell>
          <cell r="E5476">
            <v>3</v>
          </cell>
          <cell r="F5476">
            <v>3</v>
          </cell>
          <cell r="G5476" t="str">
            <v>Yes</v>
          </cell>
          <cell r="H5476">
            <v>340205.93</v>
          </cell>
          <cell r="I5476">
            <v>2343.12</v>
          </cell>
          <cell r="J5476">
            <v>0</v>
          </cell>
          <cell r="K5476">
            <v>337862.81</v>
          </cell>
          <cell r="M5476">
            <v>337862.81</v>
          </cell>
          <cell r="N5476" t="str">
            <v>FORM SUBMIT</v>
          </cell>
          <cell r="O5476">
            <v>43713</v>
          </cell>
          <cell r="P5476"/>
          <cell r="Q5476">
            <v>337862.81</v>
          </cell>
        </row>
        <row r="5477">
          <cell r="C5477" t="str">
            <v>Merrimac</v>
          </cell>
          <cell r="D5477">
            <v>2019</v>
          </cell>
          <cell r="E5477">
            <v>0</v>
          </cell>
          <cell r="F5477">
            <v>0</v>
          </cell>
          <cell r="G5477" t="str">
            <v>N/A</v>
          </cell>
          <cell r="H5477">
            <v>0</v>
          </cell>
          <cell r="I5477">
            <v>0</v>
          </cell>
          <cell r="J5477">
            <v>0</v>
          </cell>
          <cell r="K5477">
            <v>0</v>
          </cell>
          <cell r="M5477">
            <v>0</v>
          </cell>
          <cell r="N5477" t="str">
            <v>N/A</v>
          </cell>
          <cell r="O5477" t="str">
            <v/>
          </cell>
          <cell r="P5477"/>
          <cell r="Q5477">
            <v>0</v>
          </cell>
        </row>
        <row r="5478">
          <cell r="C5478" t="str">
            <v>Methuen</v>
          </cell>
          <cell r="D5478">
            <v>2019</v>
          </cell>
          <cell r="E5478">
            <v>0</v>
          </cell>
          <cell r="F5478">
            <v>0</v>
          </cell>
          <cell r="G5478" t="str">
            <v>N/A</v>
          </cell>
          <cell r="H5478">
            <v>0</v>
          </cell>
          <cell r="I5478">
            <v>0</v>
          </cell>
          <cell r="J5478">
            <v>0</v>
          </cell>
          <cell r="K5478">
            <v>0</v>
          </cell>
          <cell r="M5478">
            <v>0</v>
          </cell>
          <cell r="N5478" t="str">
            <v>N/A</v>
          </cell>
          <cell r="O5478" t="str">
            <v/>
          </cell>
          <cell r="P5478"/>
          <cell r="Q5478">
            <v>0</v>
          </cell>
        </row>
        <row r="5479">
          <cell r="C5479" t="str">
            <v>Middleborough</v>
          </cell>
          <cell r="D5479">
            <v>2019</v>
          </cell>
          <cell r="E5479">
            <v>1</v>
          </cell>
          <cell r="F5479">
            <v>1</v>
          </cell>
          <cell r="G5479" t="str">
            <v>Yes</v>
          </cell>
          <cell r="H5479">
            <v>299440.81</v>
          </cell>
          <cell r="I5479">
            <v>412.63</v>
          </cell>
          <cell r="J5479">
            <v>6.21</v>
          </cell>
          <cell r="K5479">
            <v>299021.96999999997</v>
          </cell>
          <cell r="M5479">
            <v>299021.96999999997</v>
          </cell>
          <cell r="N5479" t="str">
            <v>FORM SUBMIT</v>
          </cell>
          <cell r="O5479">
            <v>43713</v>
          </cell>
          <cell r="P5479"/>
          <cell r="Q5479">
            <v>299028.18</v>
          </cell>
        </row>
        <row r="5480">
          <cell r="C5480" t="str">
            <v>Middlefield</v>
          </cell>
          <cell r="D5480">
            <v>2019</v>
          </cell>
          <cell r="E5480">
            <v>0</v>
          </cell>
          <cell r="F5480">
            <v>0</v>
          </cell>
          <cell r="G5480" t="str">
            <v>N/A</v>
          </cell>
          <cell r="H5480">
            <v>0</v>
          </cell>
          <cell r="I5480">
            <v>0</v>
          </cell>
          <cell r="J5480">
            <v>0</v>
          </cell>
          <cell r="K5480">
            <v>0</v>
          </cell>
          <cell r="M5480">
            <v>0</v>
          </cell>
          <cell r="N5480" t="str">
            <v>N/A</v>
          </cell>
          <cell r="O5480" t="str">
            <v/>
          </cell>
          <cell r="P5480"/>
          <cell r="Q5480">
            <v>0</v>
          </cell>
        </row>
        <row r="5481">
          <cell r="C5481" t="str">
            <v>Middleton</v>
          </cell>
          <cell r="D5481">
            <v>2019</v>
          </cell>
          <cell r="E5481">
            <v>0.01</v>
          </cell>
          <cell r="F5481">
            <v>1</v>
          </cell>
          <cell r="G5481" t="str">
            <v>No</v>
          </cell>
          <cell r="H5481">
            <v>236183.03</v>
          </cell>
          <cell r="I5481">
            <v>791.68</v>
          </cell>
          <cell r="J5481">
            <v>222.99</v>
          </cell>
          <cell r="K5481">
            <v>235168.36000000002</v>
          </cell>
          <cell r="M5481">
            <v>235168.36000000002</v>
          </cell>
          <cell r="N5481" t="str">
            <v>FORM SUBMIT</v>
          </cell>
          <cell r="O5481">
            <v>43655</v>
          </cell>
          <cell r="P5481"/>
          <cell r="Q5481">
            <v>235391.35</v>
          </cell>
        </row>
        <row r="5482">
          <cell r="C5482" t="str">
            <v>Milford</v>
          </cell>
          <cell r="D5482">
            <v>2019</v>
          </cell>
          <cell r="E5482">
            <v>0</v>
          </cell>
          <cell r="F5482">
            <v>0</v>
          </cell>
          <cell r="G5482" t="str">
            <v>N/A</v>
          </cell>
          <cell r="H5482">
            <v>0</v>
          </cell>
          <cell r="I5482">
            <v>0</v>
          </cell>
          <cell r="J5482">
            <v>0</v>
          </cell>
          <cell r="K5482">
            <v>0</v>
          </cell>
          <cell r="M5482">
            <v>0</v>
          </cell>
          <cell r="N5482" t="str">
            <v>N/A</v>
          </cell>
          <cell r="O5482" t="str">
            <v/>
          </cell>
          <cell r="P5482"/>
          <cell r="Q5482">
            <v>0</v>
          </cell>
        </row>
        <row r="5483">
          <cell r="C5483" t="str">
            <v>Millbury</v>
          </cell>
          <cell r="D5483">
            <v>2019</v>
          </cell>
          <cell r="E5483">
            <v>0</v>
          </cell>
          <cell r="F5483">
            <v>0</v>
          </cell>
          <cell r="G5483" t="str">
            <v>N/A</v>
          </cell>
          <cell r="H5483">
            <v>0</v>
          </cell>
          <cell r="I5483">
            <v>0</v>
          </cell>
          <cell r="J5483">
            <v>0</v>
          </cell>
          <cell r="K5483">
            <v>0</v>
          </cell>
          <cell r="M5483">
            <v>0</v>
          </cell>
          <cell r="N5483" t="str">
            <v>N/A</v>
          </cell>
          <cell r="O5483" t="str">
            <v/>
          </cell>
          <cell r="P5483"/>
          <cell r="Q5483">
            <v>0</v>
          </cell>
        </row>
        <row r="5484">
          <cell r="C5484" t="str">
            <v>Millis</v>
          </cell>
          <cell r="D5484">
            <v>2019</v>
          </cell>
          <cell r="E5484">
            <v>1</v>
          </cell>
          <cell r="F5484">
            <v>1</v>
          </cell>
          <cell r="G5484" t="str">
            <v>Yes</v>
          </cell>
          <cell r="H5484">
            <v>164394.47</v>
          </cell>
          <cell r="I5484">
            <v>440.91</v>
          </cell>
          <cell r="J5484">
            <v>0</v>
          </cell>
          <cell r="K5484">
            <v>163953.56</v>
          </cell>
          <cell r="M5484">
            <v>163953.56</v>
          </cell>
          <cell r="N5484" t="str">
            <v>FORM SUBMIT</v>
          </cell>
          <cell r="O5484">
            <v>43721</v>
          </cell>
          <cell r="P5484"/>
          <cell r="Q5484">
            <v>163953.56</v>
          </cell>
        </row>
        <row r="5485">
          <cell r="C5485" t="str">
            <v>Millville</v>
          </cell>
          <cell r="D5485">
            <v>2019</v>
          </cell>
          <cell r="E5485">
            <v>0</v>
          </cell>
          <cell r="F5485">
            <v>0</v>
          </cell>
          <cell r="G5485" t="str">
            <v>N/A</v>
          </cell>
          <cell r="H5485">
            <v>0</v>
          </cell>
          <cell r="I5485">
            <v>0</v>
          </cell>
          <cell r="J5485">
            <v>0</v>
          </cell>
          <cell r="K5485">
            <v>0</v>
          </cell>
          <cell r="M5485">
            <v>0</v>
          </cell>
          <cell r="N5485" t="str">
            <v>N/A</v>
          </cell>
          <cell r="O5485" t="str">
            <v/>
          </cell>
          <cell r="P5485"/>
          <cell r="Q5485">
            <v>0</v>
          </cell>
        </row>
        <row r="5486">
          <cell r="C5486" t="str">
            <v>Milton</v>
          </cell>
          <cell r="D5486">
            <v>2019</v>
          </cell>
          <cell r="E5486">
            <v>0</v>
          </cell>
          <cell r="F5486">
            <v>0</v>
          </cell>
          <cell r="G5486" t="str">
            <v>N/A</v>
          </cell>
          <cell r="H5486">
            <v>0</v>
          </cell>
          <cell r="I5486">
            <v>0</v>
          </cell>
          <cell r="J5486">
            <v>0</v>
          </cell>
          <cell r="K5486">
            <v>0</v>
          </cell>
          <cell r="M5486">
            <v>0</v>
          </cell>
          <cell r="N5486" t="str">
            <v>N/A</v>
          </cell>
          <cell r="O5486" t="str">
            <v/>
          </cell>
          <cell r="P5486"/>
          <cell r="Q5486">
            <v>0</v>
          </cell>
        </row>
        <row r="5487">
          <cell r="C5487" t="str">
            <v>Monroe</v>
          </cell>
          <cell r="D5487">
            <v>2019</v>
          </cell>
          <cell r="E5487">
            <v>0</v>
          </cell>
          <cell r="F5487">
            <v>0</v>
          </cell>
          <cell r="G5487" t="str">
            <v>N/A</v>
          </cell>
          <cell r="H5487">
            <v>0</v>
          </cell>
          <cell r="I5487">
            <v>0</v>
          </cell>
          <cell r="J5487">
            <v>0</v>
          </cell>
          <cell r="K5487">
            <v>0</v>
          </cell>
          <cell r="M5487">
            <v>0</v>
          </cell>
          <cell r="N5487" t="str">
            <v>N/A</v>
          </cell>
          <cell r="O5487" t="str">
            <v/>
          </cell>
          <cell r="P5487"/>
          <cell r="Q5487">
            <v>0</v>
          </cell>
        </row>
        <row r="5488">
          <cell r="C5488" t="str">
            <v>Monson</v>
          </cell>
          <cell r="D5488">
            <v>2019</v>
          </cell>
          <cell r="E5488">
            <v>3</v>
          </cell>
          <cell r="F5488">
            <v>3</v>
          </cell>
          <cell r="G5488" t="str">
            <v>Yes</v>
          </cell>
          <cell r="H5488">
            <v>222870.38</v>
          </cell>
          <cell r="I5488">
            <v>2410.63</v>
          </cell>
          <cell r="J5488">
            <v>9.8699999999999992</v>
          </cell>
          <cell r="K5488">
            <v>220449.88</v>
          </cell>
          <cell r="M5488">
            <v>220449.88</v>
          </cell>
          <cell r="N5488" t="str">
            <v>FORM SUBMIT</v>
          </cell>
          <cell r="O5488">
            <v>43721</v>
          </cell>
          <cell r="P5488"/>
          <cell r="Q5488">
            <v>220459.75</v>
          </cell>
        </row>
        <row r="5489">
          <cell r="C5489" t="str">
            <v>Montague</v>
          </cell>
          <cell r="D5489">
            <v>2019</v>
          </cell>
          <cell r="E5489">
            <v>0</v>
          </cell>
          <cell r="F5489">
            <v>0</v>
          </cell>
          <cell r="G5489" t="str">
            <v>N/A</v>
          </cell>
          <cell r="H5489">
            <v>0</v>
          </cell>
          <cell r="I5489">
            <v>0</v>
          </cell>
          <cell r="J5489">
            <v>0</v>
          </cell>
          <cell r="K5489">
            <v>0</v>
          </cell>
          <cell r="M5489">
            <v>0</v>
          </cell>
          <cell r="N5489" t="str">
            <v>N/A</v>
          </cell>
          <cell r="O5489" t="str">
            <v/>
          </cell>
          <cell r="P5489"/>
          <cell r="Q5489">
            <v>0</v>
          </cell>
        </row>
        <row r="5490">
          <cell r="C5490" t="str">
            <v>Monterey</v>
          </cell>
          <cell r="D5490">
            <v>2019</v>
          </cell>
          <cell r="E5490">
            <v>0</v>
          </cell>
          <cell r="F5490">
            <v>0</v>
          </cell>
          <cell r="G5490" t="str">
            <v>N/A</v>
          </cell>
          <cell r="H5490">
            <v>0</v>
          </cell>
          <cell r="I5490">
            <v>0</v>
          </cell>
          <cell r="J5490">
            <v>0</v>
          </cell>
          <cell r="K5490">
            <v>0</v>
          </cell>
          <cell r="M5490">
            <v>0</v>
          </cell>
          <cell r="N5490" t="str">
            <v>N/A</v>
          </cell>
          <cell r="O5490" t="str">
            <v/>
          </cell>
          <cell r="P5490"/>
          <cell r="Q5490">
            <v>0</v>
          </cell>
        </row>
        <row r="5491">
          <cell r="C5491" t="str">
            <v>Montgomery</v>
          </cell>
          <cell r="D5491">
            <v>2019</v>
          </cell>
          <cell r="E5491">
            <v>0</v>
          </cell>
          <cell r="F5491">
            <v>0</v>
          </cell>
          <cell r="G5491" t="str">
            <v>N/A</v>
          </cell>
          <cell r="H5491">
            <v>0</v>
          </cell>
          <cell r="I5491">
            <v>0</v>
          </cell>
          <cell r="J5491">
            <v>0</v>
          </cell>
          <cell r="K5491">
            <v>0</v>
          </cell>
          <cell r="M5491">
            <v>0</v>
          </cell>
          <cell r="N5491" t="str">
            <v>N/A</v>
          </cell>
          <cell r="O5491" t="str">
            <v/>
          </cell>
          <cell r="P5491"/>
          <cell r="Q5491">
            <v>0</v>
          </cell>
        </row>
        <row r="5492">
          <cell r="C5492" t="str">
            <v>Mount Washington</v>
          </cell>
          <cell r="D5492">
            <v>2019</v>
          </cell>
          <cell r="E5492">
            <v>0</v>
          </cell>
          <cell r="F5492">
            <v>0</v>
          </cell>
          <cell r="G5492" t="str">
            <v>N/A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  <cell r="M5492">
            <v>0</v>
          </cell>
          <cell r="N5492" t="str">
            <v>N/A</v>
          </cell>
          <cell r="O5492" t="str">
            <v/>
          </cell>
          <cell r="P5492"/>
          <cell r="Q5492">
            <v>0</v>
          </cell>
        </row>
        <row r="5493">
          <cell r="C5493" t="str">
            <v>Nahant</v>
          </cell>
          <cell r="D5493">
            <v>2019</v>
          </cell>
          <cell r="E5493">
            <v>0.03</v>
          </cell>
          <cell r="F5493">
            <v>3</v>
          </cell>
          <cell r="G5493" t="str">
            <v>No</v>
          </cell>
          <cell r="H5493">
            <v>241503.94</v>
          </cell>
          <cell r="I5493">
            <v>11014.19</v>
          </cell>
          <cell r="J5493">
            <v>86.25</v>
          </cell>
          <cell r="K5493">
            <v>230403.5</v>
          </cell>
          <cell r="M5493">
            <v>230403.5</v>
          </cell>
          <cell r="N5493" t="str">
            <v>FORM SUBMIT</v>
          </cell>
          <cell r="O5493">
            <v>43733</v>
          </cell>
          <cell r="P5493"/>
          <cell r="Q5493">
            <v>230489.75</v>
          </cell>
        </row>
        <row r="5494">
          <cell r="C5494" t="str">
            <v>Nantucket</v>
          </cell>
          <cell r="D5494">
            <v>2019</v>
          </cell>
          <cell r="E5494">
            <v>0.03</v>
          </cell>
          <cell r="F5494">
            <v>3</v>
          </cell>
          <cell r="G5494" t="str">
            <v>No</v>
          </cell>
          <cell r="H5494">
            <v>2252255.4700000002</v>
          </cell>
          <cell r="I5494">
            <v>6821.61</v>
          </cell>
          <cell r="J5494">
            <v>1290.28</v>
          </cell>
          <cell r="K5494">
            <v>2244143.5800000005</v>
          </cell>
          <cell r="M5494">
            <v>2244143.5800000005</v>
          </cell>
          <cell r="N5494" t="str">
            <v>FORM ENTERED</v>
          </cell>
          <cell r="O5494">
            <v>43719</v>
          </cell>
          <cell r="P5494"/>
          <cell r="Q5494">
            <v>2245433.8600000003</v>
          </cell>
        </row>
        <row r="5495">
          <cell r="C5495" t="str">
            <v>Natick</v>
          </cell>
          <cell r="D5495">
            <v>2019</v>
          </cell>
          <cell r="E5495">
            <v>0</v>
          </cell>
          <cell r="F5495">
            <v>0</v>
          </cell>
          <cell r="G5495" t="str">
            <v>N/A</v>
          </cell>
          <cell r="H5495">
            <v>0</v>
          </cell>
          <cell r="I5495">
            <v>0</v>
          </cell>
          <cell r="J5495">
            <v>0</v>
          </cell>
          <cell r="K5495">
            <v>0</v>
          </cell>
          <cell r="M5495">
            <v>0</v>
          </cell>
          <cell r="N5495" t="str">
            <v>N/A</v>
          </cell>
          <cell r="O5495" t="str">
            <v/>
          </cell>
          <cell r="P5495"/>
          <cell r="Q5495">
            <v>0</v>
          </cell>
        </row>
        <row r="5496">
          <cell r="C5496" t="str">
            <v>Needham</v>
          </cell>
          <cell r="D5496">
            <v>2019</v>
          </cell>
          <cell r="E5496">
            <v>2</v>
          </cell>
          <cell r="F5496">
            <v>2</v>
          </cell>
          <cell r="G5496" t="str">
            <v>Yes</v>
          </cell>
          <cell r="H5496">
            <v>2487123.48</v>
          </cell>
          <cell r="I5496">
            <v>10468.65</v>
          </cell>
          <cell r="J5496">
            <v>0</v>
          </cell>
          <cell r="K5496">
            <v>2476654.83</v>
          </cell>
          <cell r="M5496">
            <v>2476654.83</v>
          </cell>
          <cell r="N5496" t="str">
            <v>FORM SUBMIT</v>
          </cell>
          <cell r="O5496">
            <v>43721</v>
          </cell>
          <cell r="P5496"/>
          <cell r="Q5496">
            <v>2476654.83</v>
          </cell>
        </row>
        <row r="5497">
          <cell r="C5497" t="str">
            <v>New Ashford</v>
          </cell>
          <cell r="D5497">
            <v>2019</v>
          </cell>
          <cell r="E5497">
            <v>0</v>
          </cell>
          <cell r="F5497">
            <v>0</v>
          </cell>
          <cell r="G5497" t="str">
            <v>N/A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  <cell r="M5497">
            <v>0</v>
          </cell>
          <cell r="N5497" t="str">
            <v>N/A</v>
          </cell>
          <cell r="O5497" t="str">
            <v/>
          </cell>
          <cell r="P5497"/>
          <cell r="Q5497">
            <v>0</v>
          </cell>
        </row>
        <row r="5498">
          <cell r="C5498" t="str">
            <v>New Bedford</v>
          </cell>
          <cell r="D5498">
            <v>2019</v>
          </cell>
          <cell r="E5498">
            <v>1.5</v>
          </cell>
          <cell r="F5498">
            <v>1.5</v>
          </cell>
          <cell r="G5498" t="str">
            <v>Yes</v>
          </cell>
          <cell r="H5498">
            <v>1098033.3600000001</v>
          </cell>
          <cell r="I5498">
            <v>17926.72</v>
          </cell>
          <cell r="J5498">
            <v>2281.3000000000002</v>
          </cell>
          <cell r="K5498">
            <v>1077825.3400000001</v>
          </cell>
          <cell r="M5498">
            <v>1077825.3400000001</v>
          </cell>
          <cell r="N5498" t="str">
            <v>FORM SUBMIT</v>
          </cell>
          <cell r="O5498">
            <v>43721</v>
          </cell>
          <cell r="P5498"/>
          <cell r="Q5498">
            <v>1080106.6400000001</v>
          </cell>
        </row>
        <row r="5499">
          <cell r="C5499" t="str">
            <v>New Braintree</v>
          </cell>
          <cell r="D5499">
            <v>2019</v>
          </cell>
          <cell r="E5499">
            <v>0</v>
          </cell>
          <cell r="F5499">
            <v>0</v>
          </cell>
          <cell r="G5499" t="str">
            <v>N/A</v>
          </cell>
          <cell r="H5499">
            <v>0</v>
          </cell>
          <cell r="I5499">
            <v>0</v>
          </cell>
          <cell r="J5499">
            <v>0</v>
          </cell>
          <cell r="K5499">
            <v>0</v>
          </cell>
          <cell r="M5499">
            <v>0</v>
          </cell>
          <cell r="N5499" t="str">
            <v>N/A</v>
          </cell>
          <cell r="O5499" t="str">
            <v/>
          </cell>
          <cell r="P5499"/>
          <cell r="Q5499">
            <v>0</v>
          </cell>
        </row>
        <row r="5500">
          <cell r="C5500" t="str">
            <v>New Marlborough</v>
          </cell>
          <cell r="D5500">
            <v>2019</v>
          </cell>
          <cell r="E5500">
            <v>0</v>
          </cell>
          <cell r="F5500">
            <v>0</v>
          </cell>
          <cell r="G5500" t="str">
            <v>N/A</v>
          </cell>
          <cell r="H5500">
            <v>0</v>
          </cell>
          <cell r="I5500">
            <v>0</v>
          </cell>
          <cell r="J5500">
            <v>0</v>
          </cell>
          <cell r="K5500">
            <v>0</v>
          </cell>
          <cell r="M5500">
            <v>0</v>
          </cell>
          <cell r="N5500" t="str">
            <v>N/A</v>
          </cell>
          <cell r="O5500" t="str">
            <v/>
          </cell>
          <cell r="P5500"/>
          <cell r="Q5500">
            <v>0</v>
          </cell>
        </row>
        <row r="5501">
          <cell r="C5501" t="str">
            <v>New Salem</v>
          </cell>
          <cell r="D5501">
            <v>2019</v>
          </cell>
          <cell r="E5501">
            <v>0</v>
          </cell>
          <cell r="F5501">
            <v>0</v>
          </cell>
          <cell r="G5501" t="str">
            <v>N/A</v>
          </cell>
          <cell r="H5501">
            <v>0</v>
          </cell>
          <cell r="I5501">
            <v>0</v>
          </cell>
          <cell r="J5501">
            <v>0</v>
          </cell>
          <cell r="K5501">
            <v>0</v>
          </cell>
          <cell r="M5501">
            <v>0</v>
          </cell>
          <cell r="N5501" t="str">
            <v>N/A</v>
          </cell>
          <cell r="O5501" t="str">
            <v/>
          </cell>
          <cell r="P5501"/>
          <cell r="Q5501">
            <v>0</v>
          </cell>
        </row>
        <row r="5502">
          <cell r="C5502" t="str">
            <v>Newbury</v>
          </cell>
          <cell r="D5502">
            <v>2019</v>
          </cell>
          <cell r="E5502">
            <v>0</v>
          </cell>
          <cell r="F5502">
            <v>0</v>
          </cell>
          <cell r="G5502" t="str">
            <v>N/A</v>
          </cell>
          <cell r="H5502">
            <v>0</v>
          </cell>
          <cell r="I5502">
            <v>0</v>
          </cell>
          <cell r="J5502">
            <v>0</v>
          </cell>
          <cell r="K5502">
            <v>0</v>
          </cell>
          <cell r="M5502">
            <v>0</v>
          </cell>
          <cell r="N5502" t="str">
            <v>N/A</v>
          </cell>
          <cell r="O5502" t="str">
            <v/>
          </cell>
          <cell r="P5502"/>
          <cell r="Q5502">
            <v>0</v>
          </cell>
        </row>
        <row r="5503">
          <cell r="C5503" t="str">
            <v>Newburyport</v>
          </cell>
          <cell r="D5503">
            <v>2019</v>
          </cell>
          <cell r="E5503">
            <v>2</v>
          </cell>
          <cell r="F5503">
            <v>2</v>
          </cell>
          <cell r="G5503" t="str">
            <v>Yes</v>
          </cell>
          <cell r="H5503">
            <v>939391.49</v>
          </cell>
          <cell r="I5503">
            <v>10015.209999999999</v>
          </cell>
          <cell r="J5503">
            <v>129.63</v>
          </cell>
          <cell r="K5503">
            <v>929246.65</v>
          </cell>
          <cell r="M5503">
            <v>929246.65</v>
          </cell>
          <cell r="N5503" t="str">
            <v>FORM SUBMIT</v>
          </cell>
          <cell r="O5503">
            <v>43684</v>
          </cell>
          <cell r="P5503"/>
          <cell r="Q5503">
            <v>929376.28</v>
          </cell>
        </row>
        <row r="5504">
          <cell r="C5504" t="str">
            <v>Newton</v>
          </cell>
          <cell r="D5504">
            <v>2019</v>
          </cell>
          <cell r="E5504">
            <v>1</v>
          </cell>
          <cell r="F5504">
            <v>1</v>
          </cell>
          <cell r="G5504" t="str">
            <v>Yes</v>
          </cell>
          <cell r="H5504">
            <v>3386863</v>
          </cell>
          <cell r="I5504">
            <v>5268</v>
          </cell>
          <cell r="J5504">
            <v>306</v>
          </cell>
          <cell r="K5504">
            <v>3381289</v>
          </cell>
          <cell r="M5504">
            <v>3381289</v>
          </cell>
          <cell r="N5504" t="str">
            <v>FORM SUBMIT</v>
          </cell>
          <cell r="O5504">
            <v>43714</v>
          </cell>
          <cell r="P5504"/>
          <cell r="Q5504">
            <v>3381595</v>
          </cell>
        </row>
        <row r="5505">
          <cell r="C5505" t="str">
            <v>Norfolk</v>
          </cell>
          <cell r="D5505">
            <v>2019</v>
          </cell>
          <cell r="E5505">
            <v>1</v>
          </cell>
          <cell r="F5505">
            <v>1</v>
          </cell>
          <cell r="G5505" t="str">
            <v>Yes</v>
          </cell>
          <cell r="H5505">
            <v>256553.1</v>
          </cell>
          <cell r="I5505">
            <v>2705.68</v>
          </cell>
          <cell r="J5505">
            <v>0</v>
          </cell>
          <cell r="K5505">
            <v>253847.42</v>
          </cell>
          <cell r="M5505">
            <v>253847.42</v>
          </cell>
          <cell r="N5505" t="str">
            <v>FORM SUBMIT</v>
          </cell>
          <cell r="O5505">
            <v>43733</v>
          </cell>
          <cell r="P5505"/>
          <cell r="Q5505">
            <v>253847.42</v>
          </cell>
        </row>
        <row r="5506">
          <cell r="C5506" t="str">
            <v>North Adams</v>
          </cell>
          <cell r="D5506">
            <v>2019</v>
          </cell>
          <cell r="E5506">
            <v>0</v>
          </cell>
          <cell r="F5506">
            <v>0</v>
          </cell>
          <cell r="G5506" t="str">
            <v>N/A</v>
          </cell>
          <cell r="H5506">
            <v>0</v>
          </cell>
          <cell r="I5506">
            <v>0</v>
          </cell>
          <cell r="J5506">
            <v>0</v>
          </cell>
          <cell r="K5506">
            <v>0</v>
          </cell>
          <cell r="M5506">
            <v>0</v>
          </cell>
          <cell r="N5506" t="str">
            <v>N/A</v>
          </cell>
          <cell r="O5506" t="str">
            <v/>
          </cell>
          <cell r="P5506"/>
          <cell r="Q5506">
            <v>0</v>
          </cell>
        </row>
        <row r="5507">
          <cell r="C5507" t="str">
            <v>North Andover</v>
          </cell>
          <cell r="D5507">
            <v>2019</v>
          </cell>
          <cell r="E5507">
            <v>3</v>
          </cell>
          <cell r="F5507">
            <v>3</v>
          </cell>
          <cell r="G5507" t="str">
            <v>Yes</v>
          </cell>
          <cell r="H5507">
            <v>1763805.84</v>
          </cell>
          <cell r="I5507">
            <v>7848.51</v>
          </cell>
          <cell r="J5507">
            <v>5.32</v>
          </cell>
          <cell r="K5507">
            <v>1755952.01</v>
          </cell>
          <cell r="M5507">
            <v>1755952.01</v>
          </cell>
          <cell r="N5507" t="str">
            <v>FORM SUBMIT</v>
          </cell>
          <cell r="O5507">
            <v>43718</v>
          </cell>
          <cell r="P5507"/>
          <cell r="Q5507">
            <v>1755957.33</v>
          </cell>
        </row>
        <row r="5508">
          <cell r="C5508" t="str">
            <v>North Attleborough</v>
          </cell>
          <cell r="D5508">
            <v>2019</v>
          </cell>
          <cell r="E5508">
            <v>0</v>
          </cell>
          <cell r="F5508">
            <v>0</v>
          </cell>
          <cell r="G5508" t="str">
            <v>N/A</v>
          </cell>
          <cell r="H5508">
            <v>0</v>
          </cell>
          <cell r="I5508">
            <v>0</v>
          </cell>
          <cell r="J5508">
            <v>0</v>
          </cell>
          <cell r="K5508">
            <v>0</v>
          </cell>
          <cell r="M5508">
            <v>0</v>
          </cell>
          <cell r="N5508" t="str">
            <v>N/A</v>
          </cell>
          <cell r="O5508" t="str">
            <v/>
          </cell>
          <cell r="P5508"/>
          <cell r="Q5508">
            <v>0</v>
          </cell>
        </row>
        <row r="5509">
          <cell r="C5509" t="str">
            <v>North Brookfield</v>
          </cell>
          <cell r="D5509">
            <v>2019</v>
          </cell>
          <cell r="E5509">
            <v>0</v>
          </cell>
          <cell r="F5509">
            <v>0</v>
          </cell>
          <cell r="G5509" t="str">
            <v>N/A</v>
          </cell>
          <cell r="H5509">
            <v>0</v>
          </cell>
          <cell r="I5509">
            <v>0</v>
          </cell>
          <cell r="J5509">
            <v>0</v>
          </cell>
          <cell r="K5509">
            <v>0</v>
          </cell>
          <cell r="M5509">
            <v>0</v>
          </cell>
          <cell r="N5509" t="str">
            <v>N/A</v>
          </cell>
          <cell r="O5509" t="str">
            <v/>
          </cell>
          <cell r="P5509"/>
          <cell r="Q5509">
            <v>0</v>
          </cell>
        </row>
        <row r="5510">
          <cell r="C5510" t="str">
            <v>North Reading</v>
          </cell>
          <cell r="D5510">
            <v>2019</v>
          </cell>
          <cell r="E5510">
            <v>0</v>
          </cell>
          <cell r="F5510">
            <v>0</v>
          </cell>
          <cell r="G5510" t="str">
            <v>N/A</v>
          </cell>
          <cell r="H5510">
            <v>0</v>
          </cell>
          <cell r="I5510">
            <v>0</v>
          </cell>
          <cell r="J5510">
            <v>0</v>
          </cell>
          <cell r="K5510">
            <v>0</v>
          </cell>
          <cell r="M5510">
            <v>0</v>
          </cell>
          <cell r="N5510" t="str">
            <v>N/A</v>
          </cell>
          <cell r="O5510" t="str">
            <v/>
          </cell>
          <cell r="P5510"/>
          <cell r="Q5510">
            <v>0</v>
          </cell>
        </row>
        <row r="5511">
          <cell r="C5511" t="str">
            <v>Northampton</v>
          </cell>
          <cell r="D5511">
            <v>2019</v>
          </cell>
          <cell r="E5511">
            <v>3</v>
          </cell>
          <cell r="F5511">
            <v>3</v>
          </cell>
          <cell r="G5511" t="str">
            <v>Yes</v>
          </cell>
          <cell r="H5511">
            <v>1274395.18</v>
          </cell>
          <cell r="I5511">
            <v>25530.93</v>
          </cell>
          <cell r="J5511">
            <v>0</v>
          </cell>
          <cell r="K5511">
            <v>1248864.25</v>
          </cell>
          <cell r="M5511">
            <v>1248864.25</v>
          </cell>
          <cell r="N5511" t="str">
            <v>FORM SUBMIT</v>
          </cell>
          <cell r="O5511">
            <v>43713</v>
          </cell>
          <cell r="P5511"/>
          <cell r="Q5511">
            <v>1248864.25</v>
          </cell>
        </row>
        <row r="5512">
          <cell r="C5512" t="str">
            <v>Northborough</v>
          </cell>
          <cell r="D5512">
            <v>2019</v>
          </cell>
          <cell r="E5512">
            <v>1.5</v>
          </cell>
          <cell r="F5512">
            <v>1.5</v>
          </cell>
          <cell r="G5512" t="str">
            <v>Yes</v>
          </cell>
          <cell r="H5512">
            <v>600079.93000000005</v>
          </cell>
          <cell r="I5512">
            <v>5572.94</v>
          </cell>
          <cell r="J5512">
            <v>168.33</v>
          </cell>
          <cell r="K5512">
            <v>594338.66000000015</v>
          </cell>
          <cell r="M5512">
            <v>594338.66000000015</v>
          </cell>
          <cell r="N5512" t="str">
            <v>FORM SUBMIT</v>
          </cell>
          <cell r="O5512">
            <v>43721</v>
          </cell>
          <cell r="P5512"/>
          <cell r="Q5512">
            <v>594506.99000000011</v>
          </cell>
        </row>
        <row r="5513">
          <cell r="C5513" t="str">
            <v>Northbridge</v>
          </cell>
          <cell r="D5513">
            <v>2019</v>
          </cell>
          <cell r="E5513">
            <v>1</v>
          </cell>
          <cell r="F5513">
            <v>1</v>
          </cell>
          <cell r="G5513" t="str">
            <v>Yes</v>
          </cell>
          <cell r="H5513">
            <v>145399.63</v>
          </cell>
          <cell r="I5513">
            <v>1248.1600000000001</v>
          </cell>
          <cell r="J5513">
            <v>0</v>
          </cell>
          <cell r="K5513">
            <v>144151.47</v>
          </cell>
          <cell r="M5513">
            <v>144151.47</v>
          </cell>
          <cell r="N5513" t="str">
            <v>FORM SUBMIT</v>
          </cell>
          <cell r="O5513">
            <v>44088</v>
          </cell>
          <cell r="P5513"/>
          <cell r="Q5513">
            <v>144151.47</v>
          </cell>
        </row>
        <row r="5514">
          <cell r="C5514" t="str">
            <v>Northfield</v>
          </cell>
          <cell r="D5514">
            <v>2019</v>
          </cell>
          <cell r="E5514">
            <v>0.5</v>
          </cell>
          <cell r="F5514">
            <v>0.5</v>
          </cell>
          <cell r="G5514" t="str">
            <v>Yes</v>
          </cell>
          <cell r="H5514">
            <v>21604.63</v>
          </cell>
          <cell r="I5514">
            <v>546.87</v>
          </cell>
          <cell r="J5514">
            <v>0</v>
          </cell>
          <cell r="K5514">
            <v>21057.760000000002</v>
          </cell>
          <cell r="M5514">
            <v>21057.760000000002</v>
          </cell>
          <cell r="N5514" t="str">
            <v>FORM SUBMIT</v>
          </cell>
          <cell r="O5514">
            <v>43723</v>
          </cell>
          <cell r="P5514"/>
          <cell r="Q5514">
            <v>21057.760000000002</v>
          </cell>
        </row>
        <row r="5515">
          <cell r="C5515" t="str">
            <v>Norton</v>
          </cell>
          <cell r="D5515">
            <v>2019</v>
          </cell>
          <cell r="E5515">
            <v>0</v>
          </cell>
          <cell r="F5515">
            <v>0</v>
          </cell>
          <cell r="G5515" t="str">
            <v>N/A</v>
          </cell>
          <cell r="H5515">
            <v>0</v>
          </cell>
          <cell r="I5515">
            <v>0</v>
          </cell>
          <cell r="J5515">
            <v>0</v>
          </cell>
          <cell r="K5515">
            <v>0</v>
          </cell>
          <cell r="M5515">
            <v>0</v>
          </cell>
          <cell r="N5515" t="str">
            <v>N/A</v>
          </cell>
          <cell r="O5515" t="str">
            <v/>
          </cell>
          <cell r="P5515"/>
          <cell r="Q5515">
            <v>0</v>
          </cell>
        </row>
        <row r="5516">
          <cell r="C5516" t="str">
            <v>Norwell</v>
          </cell>
          <cell r="D5516">
            <v>2019</v>
          </cell>
          <cell r="E5516">
            <v>3</v>
          </cell>
          <cell r="F5516">
            <v>3</v>
          </cell>
          <cell r="G5516" t="str">
            <v>Yes</v>
          </cell>
          <cell r="H5516">
            <v>1125288.58</v>
          </cell>
          <cell r="I5516">
            <v>6350.91</v>
          </cell>
          <cell r="J5516">
            <v>499.02</v>
          </cell>
          <cell r="K5516">
            <v>1118438.6500000001</v>
          </cell>
          <cell r="M5516">
            <v>1118438.6500000001</v>
          </cell>
          <cell r="N5516" t="str">
            <v>FORM SUBMIT</v>
          </cell>
          <cell r="O5516">
            <v>43718</v>
          </cell>
          <cell r="P5516"/>
          <cell r="Q5516">
            <v>1118937.6700000002</v>
          </cell>
        </row>
        <row r="5517">
          <cell r="C5517" t="str">
            <v>Norwood</v>
          </cell>
          <cell r="D5517">
            <v>2019</v>
          </cell>
          <cell r="E5517">
            <v>1</v>
          </cell>
          <cell r="F5517">
            <v>1</v>
          </cell>
          <cell r="G5517" t="str">
            <v>Yes</v>
          </cell>
          <cell r="H5517">
            <v>621801.42000000004</v>
          </cell>
          <cell r="I5517">
            <v>1999.61</v>
          </cell>
          <cell r="J5517">
            <v>0</v>
          </cell>
          <cell r="K5517">
            <v>619801.81000000006</v>
          </cell>
          <cell r="M5517">
            <v>619801.81000000006</v>
          </cell>
          <cell r="N5517" t="str">
            <v>FORM SUBMIT</v>
          </cell>
          <cell r="O5517">
            <v>43720</v>
          </cell>
          <cell r="P5517"/>
          <cell r="Q5517">
            <v>619801.81000000006</v>
          </cell>
        </row>
        <row r="5518">
          <cell r="C5518" t="str">
            <v>Oak Bluffs</v>
          </cell>
          <cell r="D5518">
            <v>2019</v>
          </cell>
          <cell r="E5518">
            <v>3</v>
          </cell>
          <cell r="F5518">
            <v>3</v>
          </cell>
          <cell r="G5518" t="str">
            <v>Yes</v>
          </cell>
          <cell r="H5518">
            <v>624939.5</v>
          </cell>
          <cell r="I5518">
            <v>5316.47</v>
          </cell>
          <cell r="J5518">
            <v>4248</v>
          </cell>
          <cell r="K5518">
            <v>615375.03</v>
          </cell>
          <cell r="M5518">
            <v>615375.03</v>
          </cell>
          <cell r="N5518" t="str">
            <v>FORM SUBMIT</v>
          </cell>
          <cell r="O5518">
            <v>43738</v>
          </cell>
          <cell r="P5518"/>
          <cell r="Q5518">
            <v>619623.03</v>
          </cell>
        </row>
        <row r="5519">
          <cell r="C5519" t="str">
            <v>Oakham</v>
          </cell>
          <cell r="D5519">
            <v>2019</v>
          </cell>
          <cell r="E5519">
            <v>0</v>
          </cell>
          <cell r="F5519">
            <v>0</v>
          </cell>
          <cell r="G5519" t="str">
            <v>N/A</v>
          </cell>
          <cell r="H5519">
            <v>0</v>
          </cell>
          <cell r="I5519">
            <v>0</v>
          </cell>
          <cell r="J5519">
            <v>0</v>
          </cell>
          <cell r="K5519">
            <v>0</v>
          </cell>
          <cell r="M5519">
            <v>0</v>
          </cell>
          <cell r="N5519" t="str">
            <v>N/A</v>
          </cell>
          <cell r="O5519" t="str">
            <v/>
          </cell>
          <cell r="P5519"/>
          <cell r="Q5519">
            <v>0</v>
          </cell>
        </row>
        <row r="5520">
          <cell r="C5520" t="str">
            <v>Orange</v>
          </cell>
          <cell r="D5520">
            <v>2019</v>
          </cell>
          <cell r="E5520">
            <v>0</v>
          </cell>
          <cell r="F5520">
            <v>0</v>
          </cell>
          <cell r="G5520" t="str">
            <v>N/A</v>
          </cell>
          <cell r="H5520">
            <v>0</v>
          </cell>
          <cell r="I5520">
            <v>0</v>
          </cell>
          <cell r="J5520">
            <v>0</v>
          </cell>
          <cell r="K5520">
            <v>0</v>
          </cell>
          <cell r="M5520">
            <v>0</v>
          </cell>
          <cell r="N5520" t="str">
            <v>N/A</v>
          </cell>
          <cell r="O5520" t="str">
            <v/>
          </cell>
          <cell r="P5520"/>
          <cell r="Q5520">
            <v>0</v>
          </cell>
        </row>
        <row r="5521">
          <cell r="C5521" t="str">
            <v>Orleans</v>
          </cell>
          <cell r="D5521">
            <v>2019</v>
          </cell>
          <cell r="E5521">
            <v>3</v>
          </cell>
          <cell r="F5521">
            <v>3</v>
          </cell>
          <cell r="G5521" t="str">
            <v>Yes</v>
          </cell>
          <cell r="H5521">
            <v>895776.79</v>
          </cell>
          <cell r="I5521">
            <v>2483.1</v>
          </cell>
          <cell r="J5521">
            <v>0</v>
          </cell>
          <cell r="K5521">
            <v>893293.69000000006</v>
          </cell>
          <cell r="M5521">
            <v>893293.69000000006</v>
          </cell>
          <cell r="N5521" t="str">
            <v>FORM ENTERED</v>
          </cell>
          <cell r="O5521">
            <v>43698</v>
          </cell>
          <cell r="P5521"/>
          <cell r="Q5521">
            <v>893293.69000000006</v>
          </cell>
        </row>
        <row r="5522">
          <cell r="C5522" t="str">
            <v>Otis</v>
          </cell>
          <cell r="D5522">
            <v>2019</v>
          </cell>
          <cell r="E5522">
            <v>0</v>
          </cell>
          <cell r="F5522">
            <v>0</v>
          </cell>
          <cell r="G5522" t="str">
            <v>N/A</v>
          </cell>
          <cell r="H5522">
            <v>0</v>
          </cell>
          <cell r="I5522">
            <v>0</v>
          </cell>
          <cell r="J5522">
            <v>0</v>
          </cell>
          <cell r="K5522">
            <v>0</v>
          </cell>
          <cell r="M5522">
            <v>0</v>
          </cell>
          <cell r="N5522" t="str">
            <v>N/A</v>
          </cell>
          <cell r="O5522" t="str">
            <v/>
          </cell>
          <cell r="P5522"/>
          <cell r="Q5522">
            <v>0</v>
          </cell>
        </row>
        <row r="5523">
          <cell r="C5523" t="str">
            <v>Oxford</v>
          </cell>
          <cell r="D5523">
            <v>2019</v>
          </cell>
          <cell r="E5523">
            <v>0</v>
          </cell>
          <cell r="F5523">
            <v>0</v>
          </cell>
          <cell r="G5523" t="str">
            <v>N/A</v>
          </cell>
          <cell r="H5523">
            <v>0</v>
          </cell>
          <cell r="I5523">
            <v>0</v>
          </cell>
          <cell r="J5523">
            <v>0</v>
          </cell>
          <cell r="K5523">
            <v>0</v>
          </cell>
          <cell r="M5523">
            <v>0</v>
          </cell>
          <cell r="N5523" t="str">
            <v>N/A</v>
          </cell>
          <cell r="O5523" t="str">
            <v/>
          </cell>
          <cell r="P5523"/>
          <cell r="Q5523">
            <v>0</v>
          </cell>
        </row>
        <row r="5524">
          <cell r="C5524" t="str">
            <v>Palmer</v>
          </cell>
          <cell r="D5524">
            <v>2019</v>
          </cell>
          <cell r="E5524">
            <v>0</v>
          </cell>
          <cell r="F5524">
            <v>0</v>
          </cell>
          <cell r="G5524" t="str">
            <v>N/A</v>
          </cell>
          <cell r="H5524">
            <v>0</v>
          </cell>
          <cell r="I5524">
            <v>0</v>
          </cell>
          <cell r="J5524">
            <v>0</v>
          </cell>
          <cell r="K5524">
            <v>0</v>
          </cell>
          <cell r="M5524">
            <v>0</v>
          </cell>
          <cell r="N5524" t="str">
            <v>N/A</v>
          </cell>
          <cell r="O5524" t="str">
            <v/>
          </cell>
          <cell r="P5524"/>
          <cell r="Q5524">
            <v>0</v>
          </cell>
        </row>
        <row r="5525">
          <cell r="C5525" t="str">
            <v>Paxton</v>
          </cell>
          <cell r="D5525">
            <v>2019</v>
          </cell>
          <cell r="E5525">
            <v>0</v>
          </cell>
          <cell r="F5525">
            <v>0</v>
          </cell>
          <cell r="G5525" t="str">
            <v>N/A</v>
          </cell>
          <cell r="H5525">
            <v>0</v>
          </cell>
          <cell r="I5525">
            <v>0</v>
          </cell>
          <cell r="J5525">
            <v>0</v>
          </cell>
          <cell r="K5525">
            <v>0</v>
          </cell>
          <cell r="M5525">
            <v>0</v>
          </cell>
          <cell r="N5525" t="str">
            <v>N/A</v>
          </cell>
          <cell r="O5525" t="str">
            <v/>
          </cell>
          <cell r="P5525"/>
          <cell r="Q5525">
            <v>0</v>
          </cell>
        </row>
        <row r="5526">
          <cell r="C5526" t="str">
            <v>Peabody</v>
          </cell>
          <cell r="D5526">
            <v>2019</v>
          </cell>
          <cell r="E5526">
            <v>1</v>
          </cell>
          <cell r="F5526">
            <v>1</v>
          </cell>
          <cell r="G5526" t="str">
            <v>Yes</v>
          </cell>
          <cell r="H5526">
            <v>888623.65</v>
          </cell>
          <cell r="I5526">
            <v>4584.2</v>
          </cell>
          <cell r="J5526">
            <v>135.88999999999999</v>
          </cell>
          <cell r="K5526">
            <v>883903.56</v>
          </cell>
          <cell r="M5526">
            <v>883903.56</v>
          </cell>
          <cell r="N5526" t="str">
            <v>FORM SUBMIT</v>
          </cell>
          <cell r="O5526">
            <v>43717</v>
          </cell>
          <cell r="P5526"/>
          <cell r="Q5526">
            <v>884039.45000000007</v>
          </cell>
        </row>
        <row r="5527">
          <cell r="C5527" t="str">
            <v>Pelham</v>
          </cell>
          <cell r="D5527">
            <v>2019</v>
          </cell>
          <cell r="E5527">
            <v>3</v>
          </cell>
          <cell r="F5527">
            <v>3</v>
          </cell>
          <cell r="G5527" t="str">
            <v>Yes</v>
          </cell>
          <cell r="H5527">
            <v>73460.160000000003</v>
          </cell>
          <cell r="I5527">
            <v>710.2</v>
          </cell>
          <cell r="J5527">
            <v>12.89</v>
          </cell>
          <cell r="K5527">
            <v>72737.070000000007</v>
          </cell>
          <cell r="M5527">
            <v>72737.070000000007</v>
          </cell>
          <cell r="N5527" t="str">
            <v>FORM SUBMIT</v>
          </cell>
          <cell r="O5527">
            <v>43696</v>
          </cell>
          <cell r="P5527"/>
          <cell r="Q5527">
            <v>72749.960000000006</v>
          </cell>
        </row>
        <row r="5528">
          <cell r="C5528" t="str">
            <v>Pembroke</v>
          </cell>
          <cell r="D5528">
            <v>2019</v>
          </cell>
          <cell r="E5528">
            <v>1</v>
          </cell>
          <cell r="F5528">
            <v>1</v>
          </cell>
          <cell r="G5528" t="str">
            <v>Yes</v>
          </cell>
          <cell r="H5528">
            <v>315887.7</v>
          </cell>
          <cell r="I5528">
            <v>2980.22</v>
          </cell>
          <cell r="J5528">
            <v>0</v>
          </cell>
          <cell r="K5528">
            <v>312907.48000000004</v>
          </cell>
          <cell r="M5528">
            <v>312907.48000000004</v>
          </cell>
          <cell r="N5528" t="str">
            <v>FORM SUBMIT</v>
          </cell>
          <cell r="O5528">
            <v>43717</v>
          </cell>
          <cell r="P5528"/>
          <cell r="Q5528">
            <v>312907.48000000004</v>
          </cell>
        </row>
        <row r="5529">
          <cell r="C5529" t="str">
            <v>Pepperell</v>
          </cell>
          <cell r="D5529">
            <v>2019</v>
          </cell>
          <cell r="E5529">
            <v>0</v>
          </cell>
          <cell r="F5529">
            <v>0</v>
          </cell>
          <cell r="G5529" t="str">
            <v>N/A</v>
          </cell>
          <cell r="H5529">
            <v>0</v>
          </cell>
          <cell r="I5529">
            <v>0</v>
          </cell>
          <cell r="J5529">
            <v>0</v>
          </cell>
          <cell r="K5529">
            <v>0</v>
          </cell>
          <cell r="M5529">
            <v>0</v>
          </cell>
          <cell r="N5529" t="str">
            <v>N/A</v>
          </cell>
          <cell r="O5529" t="str">
            <v/>
          </cell>
          <cell r="P5529"/>
          <cell r="Q5529">
            <v>0</v>
          </cell>
        </row>
        <row r="5530">
          <cell r="C5530" t="str">
            <v>Peru</v>
          </cell>
          <cell r="D5530">
            <v>2019</v>
          </cell>
          <cell r="E5530">
            <v>0</v>
          </cell>
          <cell r="F5530">
            <v>0</v>
          </cell>
          <cell r="G5530" t="str">
            <v>N/A</v>
          </cell>
          <cell r="H5530">
            <v>0</v>
          </cell>
          <cell r="I5530">
            <v>0</v>
          </cell>
          <cell r="J5530">
            <v>0</v>
          </cell>
          <cell r="K5530">
            <v>0</v>
          </cell>
          <cell r="M5530">
            <v>0</v>
          </cell>
          <cell r="N5530" t="str">
            <v>N/A</v>
          </cell>
          <cell r="O5530" t="str">
            <v/>
          </cell>
          <cell r="P5530"/>
          <cell r="Q5530">
            <v>0</v>
          </cell>
        </row>
        <row r="5531">
          <cell r="C5531" t="str">
            <v>Petersham</v>
          </cell>
          <cell r="D5531">
            <v>2019</v>
          </cell>
          <cell r="E5531">
            <v>0</v>
          </cell>
          <cell r="F5531">
            <v>0</v>
          </cell>
          <cell r="G5531" t="str">
            <v>N/A</v>
          </cell>
          <cell r="H5531">
            <v>0</v>
          </cell>
          <cell r="I5531">
            <v>0</v>
          </cell>
          <cell r="J5531">
            <v>0</v>
          </cell>
          <cell r="K5531">
            <v>0</v>
          </cell>
          <cell r="M5531">
            <v>0</v>
          </cell>
          <cell r="N5531" t="str">
            <v>N/A</v>
          </cell>
          <cell r="O5531" t="str">
            <v/>
          </cell>
          <cell r="P5531"/>
          <cell r="Q5531">
            <v>0</v>
          </cell>
        </row>
        <row r="5532">
          <cell r="C5532" t="str">
            <v>Phillipston</v>
          </cell>
          <cell r="D5532">
            <v>2019</v>
          </cell>
          <cell r="E5532">
            <v>3</v>
          </cell>
          <cell r="F5532">
            <v>3</v>
          </cell>
          <cell r="G5532" t="str">
            <v>Yes</v>
          </cell>
          <cell r="H5532">
            <v>54151.14</v>
          </cell>
          <cell r="I5532">
            <v>1350.66</v>
          </cell>
          <cell r="J5532">
            <v>0</v>
          </cell>
          <cell r="K5532">
            <v>52800.479999999996</v>
          </cell>
          <cell r="M5532">
            <v>52800.479999999996</v>
          </cell>
          <cell r="N5532" t="str">
            <v>FORM SUBMIT</v>
          </cell>
          <cell r="O5532">
            <v>43770</v>
          </cell>
          <cell r="P5532"/>
          <cell r="Q5532">
            <v>52800.479999999996</v>
          </cell>
        </row>
        <row r="5533">
          <cell r="C5533" t="str">
            <v>Pittsfield</v>
          </cell>
          <cell r="D5533">
            <v>2019</v>
          </cell>
          <cell r="E5533">
            <v>1</v>
          </cell>
          <cell r="F5533">
            <v>1</v>
          </cell>
          <cell r="G5533" t="str">
            <v>Yes</v>
          </cell>
          <cell r="H5533">
            <v>441092.97</v>
          </cell>
          <cell r="I5533">
            <v>4095.39</v>
          </cell>
          <cell r="J5533">
            <v>656.52</v>
          </cell>
          <cell r="K5533">
            <v>436341.05999999994</v>
          </cell>
          <cell r="M5533">
            <v>436341.05999999994</v>
          </cell>
          <cell r="N5533" t="str">
            <v>FORM SUBMIT</v>
          </cell>
          <cell r="O5533">
            <v>43718</v>
          </cell>
          <cell r="P5533"/>
          <cell r="Q5533">
            <v>436997.57999999996</v>
          </cell>
        </row>
        <row r="5534">
          <cell r="C5534" t="str">
            <v>Plainfield</v>
          </cell>
          <cell r="D5534">
            <v>2019</v>
          </cell>
          <cell r="E5534">
            <v>0</v>
          </cell>
          <cell r="F5534">
            <v>0</v>
          </cell>
          <cell r="G5534" t="str">
            <v>N/A</v>
          </cell>
          <cell r="H5534">
            <v>0</v>
          </cell>
          <cell r="I5534">
            <v>0</v>
          </cell>
          <cell r="J5534">
            <v>0</v>
          </cell>
          <cell r="K5534">
            <v>0</v>
          </cell>
          <cell r="M5534">
            <v>0</v>
          </cell>
          <cell r="N5534" t="str">
            <v>N/A</v>
          </cell>
          <cell r="O5534" t="str">
            <v/>
          </cell>
          <cell r="P5534"/>
          <cell r="Q5534">
            <v>0</v>
          </cell>
        </row>
        <row r="5535">
          <cell r="C5535" t="str">
            <v>Plainville</v>
          </cell>
          <cell r="D5535">
            <v>2019</v>
          </cell>
          <cell r="E5535">
            <v>0</v>
          </cell>
          <cell r="F5535">
            <v>0</v>
          </cell>
          <cell r="G5535" t="str">
            <v>N/A</v>
          </cell>
          <cell r="H5535">
            <v>0</v>
          </cell>
          <cell r="I5535">
            <v>0</v>
          </cell>
          <cell r="J5535">
            <v>0</v>
          </cell>
          <cell r="K5535">
            <v>0</v>
          </cell>
          <cell r="M5535">
            <v>0</v>
          </cell>
          <cell r="N5535" t="str">
            <v>N/A</v>
          </cell>
          <cell r="O5535" t="str">
            <v/>
          </cell>
          <cell r="P5535"/>
          <cell r="Q5535">
            <v>0</v>
          </cell>
        </row>
        <row r="5536">
          <cell r="C5536" t="str">
            <v>Plymouth</v>
          </cell>
          <cell r="D5536">
            <v>2019</v>
          </cell>
          <cell r="E5536">
            <v>1.5</v>
          </cell>
          <cell r="F5536">
            <v>1.5</v>
          </cell>
          <cell r="G5536" t="str">
            <v>Yes</v>
          </cell>
          <cell r="H5536">
            <v>2529661.77</v>
          </cell>
          <cell r="I5536">
            <v>10411.58</v>
          </cell>
          <cell r="J5536">
            <v>223.87</v>
          </cell>
          <cell r="K5536">
            <v>2519026.3199999998</v>
          </cell>
          <cell r="M5536">
            <v>2519026.3199999998</v>
          </cell>
          <cell r="N5536" t="str">
            <v>FORM SUBMIT</v>
          </cell>
          <cell r="O5536">
            <v>43721</v>
          </cell>
          <cell r="P5536"/>
          <cell r="Q5536">
            <v>2519250.19</v>
          </cell>
        </row>
        <row r="5537">
          <cell r="C5537" t="str">
            <v>Plympton</v>
          </cell>
          <cell r="D5537">
            <v>2019</v>
          </cell>
          <cell r="E5537">
            <v>1.5</v>
          </cell>
          <cell r="F5537">
            <v>1.5</v>
          </cell>
          <cell r="G5537" t="str">
            <v>Yes</v>
          </cell>
          <cell r="H5537">
            <v>97488.41</v>
          </cell>
          <cell r="I5537">
            <v>536.91</v>
          </cell>
          <cell r="J5537">
            <v>0</v>
          </cell>
          <cell r="K5537">
            <v>96951.5</v>
          </cell>
          <cell r="M5537">
            <v>96951.5</v>
          </cell>
          <cell r="N5537" t="str">
            <v>FORM SUBMIT</v>
          </cell>
          <cell r="O5537">
            <v>43816</v>
          </cell>
          <cell r="P5537"/>
          <cell r="Q5537">
            <v>96951.5</v>
          </cell>
        </row>
        <row r="5538">
          <cell r="C5538" t="str">
            <v>Princeton</v>
          </cell>
          <cell r="D5538">
            <v>2019</v>
          </cell>
          <cell r="E5538">
            <v>0</v>
          </cell>
          <cell r="F5538">
            <v>0</v>
          </cell>
          <cell r="G5538" t="str">
            <v>N/A</v>
          </cell>
          <cell r="H5538">
            <v>0</v>
          </cell>
          <cell r="I5538">
            <v>0</v>
          </cell>
          <cell r="J5538">
            <v>0</v>
          </cell>
          <cell r="K5538">
            <v>0</v>
          </cell>
          <cell r="M5538">
            <v>0</v>
          </cell>
          <cell r="N5538" t="str">
            <v>N/A</v>
          </cell>
          <cell r="O5538" t="str">
            <v/>
          </cell>
          <cell r="P5538"/>
          <cell r="Q5538">
            <v>0</v>
          </cell>
        </row>
        <row r="5539">
          <cell r="C5539" t="str">
            <v>Provincetown</v>
          </cell>
          <cell r="D5539">
            <v>2019</v>
          </cell>
          <cell r="E5539">
            <v>3</v>
          </cell>
          <cell r="F5539">
            <v>3</v>
          </cell>
          <cell r="G5539" t="str">
            <v>Yes</v>
          </cell>
          <cell r="H5539">
            <v>553172.18000000005</v>
          </cell>
          <cell r="I5539">
            <v>5478.61</v>
          </cell>
          <cell r="J5539">
            <v>0</v>
          </cell>
          <cell r="K5539">
            <v>547693.57000000007</v>
          </cell>
          <cell r="M5539">
            <v>547693.57000000007</v>
          </cell>
          <cell r="N5539" t="str">
            <v>FORM SUBMIT</v>
          </cell>
          <cell r="O5539">
            <v>43705</v>
          </cell>
          <cell r="P5539"/>
          <cell r="Q5539">
            <v>547693.57000000007</v>
          </cell>
        </row>
        <row r="5540">
          <cell r="C5540" t="str">
            <v>Quincy</v>
          </cell>
          <cell r="D5540">
            <v>2019</v>
          </cell>
          <cell r="E5540">
            <v>1</v>
          </cell>
          <cell r="F5540">
            <v>1</v>
          </cell>
          <cell r="G5540" t="str">
            <v>Yes</v>
          </cell>
          <cell r="H5540">
            <v>1878308.58</v>
          </cell>
          <cell r="I5540">
            <v>15146.15</v>
          </cell>
          <cell r="J5540">
            <v>16225.04</v>
          </cell>
          <cell r="K5540">
            <v>1846937.3900000001</v>
          </cell>
          <cell r="M5540">
            <v>1846937.3900000001</v>
          </cell>
          <cell r="N5540" t="str">
            <v>FORM ENTERED</v>
          </cell>
          <cell r="O5540">
            <v>43679</v>
          </cell>
          <cell r="P5540"/>
          <cell r="Q5540">
            <v>1863162.4300000002</v>
          </cell>
        </row>
        <row r="5541">
          <cell r="C5541" t="str">
            <v>Randolph</v>
          </cell>
          <cell r="D5541">
            <v>2019</v>
          </cell>
          <cell r="E5541">
            <v>2</v>
          </cell>
          <cell r="F5541">
            <v>2</v>
          </cell>
          <cell r="G5541" t="str">
            <v>Yes</v>
          </cell>
          <cell r="H5541">
            <v>907332.44</v>
          </cell>
          <cell r="I5541">
            <v>7542.29</v>
          </cell>
          <cell r="J5541">
            <v>0</v>
          </cell>
          <cell r="K5541">
            <v>899790.14999999991</v>
          </cell>
          <cell r="M5541">
            <v>899790.14999999991</v>
          </cell>
          <cell r="N5541" t="str">
            <v>FORM SUBMIT</v>
          </cell>
          <cell r="O5541">
            <v>43717</v>
          </cell>
          <cell r="P5541"/>
          <cell r="Q5541">
            <v>899790.14999999991</v>
          </cell>
        </row>
        <row r="5542">
          <cell r="C5542" t="str">
            <v>Raynham</v>
          </cell>
          <cell r="D5542">
            <v>2019</v>
          </cell>
          <cell r="E5542">
            <v>0</v>
          </cell>
          <cell r="F5542">
            <v>0</v>
          </cell>
          <cell r="G5542" t="str">
            <v>N/A</v>
          </cell>
          <cell r="H5542">
            <v>0</v>
          </cell>
          <cell r="I5542">
            <v>0</v>
          </cell>
          <cell r="J5542">
            <v>0</v>
          </cell>
          <cell r="K5542">
            <v>0</v>
          </cell>
          <cell r="M5542">
            <v>0</v>
          </cell>
          <cell r="N5542" t="str">
            <v>N/A</v>
          </cell>
          <cell r="O5542" t="str">
            <v/>
          </cell>
          <cell r="P5542"/>
          <cell r="Q5542">
            <v>0</v>
          </cell>
        </row>
        <row r="5543">
          <cell r="C5543" t="str">
            <v>Reading</v>
          </cell>
          <cell r="D5543">
            <v>2019</v>
          </cell>
          <cell r="E5543">
            <v>0</v>
          </cell>
          <cell r="F5543">
            <v>0</v>
          </cell>
          <cell r="G5543" t="str">
            <v>N/A</v>
          </cell>
          <cell r="H5543">
            <v>0</v>
          </cell>
          <cell r="I5543">
            <v>0</v>
          </cell>
          <cell r="J5543">
            <v>0</v>
          </cell>
          <cell r="K5543">
            <v>0</v>
          </cell>
          <cell r="M5543">
            <v>0</v>
          </cell>
          <cell r="N5543" t="str">
            <v>N/A</v>
          </cell>
          <cell r="O5543" t="str">
            <v/>
          </cell>
          <cell r="P5543"/>
          <cell r="Q5543">
            <v>0</v>
          </cell>
        </row>
        <row r="5544">
          <cell r="C5544" t="str">
            <v>Rehoboth</v>
          </cell>
          <cell r="D5544">
            <v>2019</v>
          </cell>
          <cell r="E5544">
            <v>0</v>
          </cell>
          <cell r="F5544">
            <v>1</v>
          </cell>
          <cell r="G5544" t="str">
            <v>No</v>
          </cell>
          <cell r="H5544">
            <v>238437.72</v>
          </cell>
          <cell r="I5544">
            <v>4717.74</v>
          </cell>
          <cell r="J5544">
            <v>0</v>
          </cell>
          <cell r="K5544">
            <v>233719.98</v>
          </cell>
          <cell r="M5544">
            <v>233719.98</v>
          </cell>
          <cell r="N5544" t="str">
            <v>FORM SUBMIT</v>
          </cell>
          <cell r="O5544">
            <v>43718</v>
          </cell>
          <cell r="P5544"/>
          <cell r="Q5544">
            <v>233719.98</v>
          </cell>
        </row>
        <row r="5545">
          <cell r="C5545" t="str">
            <v>Revere</v>
          </cell>
          <cell r="D5545">
            <v>2019</v>
          </cell>
          <cell r="E5545">
            <v>0</v>
          </cell>
          <cell r="F5545">
            <v>0</v>
          </cell>
          <cell r="G5545" t="str">
            <v>N/A</v>
          </cell>
          <cell r="H5545">
            <v>0</v>
          </cell>
          <cell r="I5545">
            <v>0</v>
          </cell>
          <cell r="J5545">
            <v>0</v>
          </cell>
          <cell r="K5545">
            <v>0</v>
          </cell>
          <cell r="M5545">
            <v>0</v>
          </cell>
          <cell r="N5545" t="str">
            <v>N/A</v>
          </cell>
          <cell r="O5545" t="str">
            <v/>
          </cell>
          <cell r="P5545"/>
          <cell r="Q5545">
            <v>0</v>
          </cell>
        </row>
        <row r="5546">
          <cell r="C5546" t="str">
            <v>Richmond</v>
          </cell>
          <cell r="D5546">
            <v>2019</v>
          </cell>
          <cell r="E5546">
            <v>0</v>
          </cell>
          <cell r="F5546">
            <v>0</v>
          </cell>
          <cell r="G5546" t="str">
            <v>N/A</v>
          </cell>
          <cell r="H5546">
            <v>0</v>
          </cell>
          <cell r="I5546">
            <v>0</v>
          </cell>
          <cell r="J5546">
            <v>0</v>
          </cell>
          <cell r="K5546">
            <v>0</v>
          </cell>
          <cell r="M5546">
            <v>0</v>
          </cell>
          <cell r="N5546" t="str">
            <v>N/A</v>
          </cell>
          <cell r="O5546" t="str">
            <v/>
          </cell>
          <cell r="P5546"/>
          <cell r="Q5546">
            <v>0</v>
          </cell>
        </row>
        <row r="5547">
          <cell r="C5547" t="str">
            <v>Rochester</v>
          </cell>
          <cell r="D5547">
            <v>2019</v>
          </cell>
          <cell r="E5547">
            <v>0</v>
          </cell>
          <cell r="F5547">
            <v>0</v>
          </cell>
          <cell r="G5547" t="str">
            <v>N/A</v>
          </cell>
          <cell r="H5547">
            <v>0</v>
          </cell>
          <cell r="I5547">
            <v>0</v>
          </cell>
          <cell r="J5547">
            <v>0</v>
          </cell>
          <cell r="K5547">
            <v>0</v>
          </cell>
          <cell r="M5547">
            <v>0</v>
          </cell>
          <cell r="N5547" t="str">
            <v>N/A</v>
          </cell>
          <cell r="O5547" t="str">
            <v/>
          </cell>
          <cell r="P5547"/>
          <cell r="Q5547">
            <v>0</v>
          </cell>
        </row>
        <row r="5548">
          <cell r="C5548" t="str">
            <v>Rockland</v>
          </cell>
          <cell r="D5548">
            <v>2019</v>
          </cell>
          <cell r="E5548">
            <v>1.5</v>
          </cell>
          <cell r="F5548">
            <v>1.5</v>
          </cell>
          <cell r="G5548" t="str">
            <v>Yes</v>
          </cell>
          <cell r="H5548">
            <v>408623.77</v>
          </cell>
          <cell r="I5548">
            <v>4808.03</v>
          </cell>
          <cell r="J5548">
            <v>151.30000000000001</v>
          </cell>
          <cell r="K5548">
            <v>403664.44</v>
          </cell>
          <cell r="M5548">
            <v>403664.44</v>
          </cell>
          <cell r="N5548" t="str">
            <v>FORM SUBMIT</v>
          </cell>
          <cell r="O5548">
            <v>43720</v>
          </cell>
          <cell r="P5548"/>
          <cell r="Q5548">
            <v>403815.74</v>
          </cell>
        </row>
        <row r="5549">
          <cell r="C5549" t="str">
            <v>Rockport</v>
          </cell>
          <cell r="D5549">
            <v>2019</v>
          </cell>
          <cell r="E5549">
            <v>3</v>
          </cell>
          <cell r="F5549">
            <v>3</v>
          </cell>
          <cell r="G5549" t="str">
            <v>Yes</v>
          </cell>
          <cell r="H5549">
            <v>546563.38</v>
          </cell>
          <cell r="I5549">
            <v>3440.6</v>
          </cell>
          <cell r="J5549">
            <v>30.42</v>
          </cell>
          <cell r="K5549">
            <v>543092.36</v>
          </cell>
          <cell r="M5549">
            <v>543092.36</v>
          </cell>
          <cell r="N5549" t="str">
            <v>FORM SUBMIT</v>
          </cell>
          <cell r="O5549">
            <v>43713</v>
          </cell>
          <cell r="P5549"/>
          <cell r="Q5549">
            <v>543122.78</v>
          </cell>
        </row>
        <row r="5550">
          <cell r="C5550" t="str">
            <v>Rowe</v>
          </cell>
          <cell r="D5550">
            <v>2019</v>
          </cell>
          <cell r="E5550">
            <v>0</v>
          </cell>
          <cell r="F5550">
            <v>0</v>
          </cell>
          <cell r="G5550" t="str">
            <v>N/A</v>
          </cell>
          <cell r="H5550">
            <v>0</v>
          </cell>
          <cell r="I5550">
            <v>0</v>
          </cell>
          <cell r="J5550">
            <v>0</v>
          </cell>
          <cell r="K5550">
            <v>0</v>
          </cell>
          <cell r="M5550">
            <v>0</v>
          </cell>
          <cell r="N5550" t="str">
            <v>N/A</v>
          </cell>
          <cell r="O5550" t="str">
            <v/>
          </cell>
          <cell r="P5550"/>
          <cell r="Q5550">
            <v>0</v>
          </cell>
        </row>
        <row r="5551">
          <cell r="C5551" t="str">
            <v>Rowley</v>
          </cell>
          <cell r="D5551">
            <v>2019</v>
          </cell>
          <cell r="E5551">
            <v>3</v>
          </cell>
          <cell r="F5551">
            <v>3</v>
          </cell>
          <cell r="G5551" t="str">
            <v>Yes</v>
          </cell>
          <cell r="H5551">
            <v>461935.16</v>
          </cell>
          <cell r="I5551">
            <v>6798.3</v>
          </cell>
          <cell r="J5551">
            <v>36.08</v>
          </cell>
          <cell r="K5551">
            <v>455100.77999999997</v>
          </cell>
          <cell r="M5551">
            <v>455100.77999999997</v>
          </cell>
          <cell r="N5551" t="str">
            <v>FORM SUBMIT</v>
          </cell>
          <cell r="O5551">
            <v>43717</v>
          </cell>
          <cell r="P5551"/>
          <cell r="Q5551">
            <v>455136.86</v>
          </cell>
        </row>
        <row r="5552">
          <cell r="C5552" t="str">
            <v>Royalston</v>
          </cell>
          <cell r="D5552">
            <v>2019</v>
          </cell>
          <cell r="E5552">
            <v>3</v>
          </cell>
          <cell r="F5552">
            <v>3</v>
          </cell>
          <cell r="G5552" t="str">
            <v>Yes</v>
          </cell>
          <cell r="H5552">
            <v>24516.65</v>
          </cell>
          <cell r="I5552">
            <v>712.56</v>
          </cell>
          <cell r="J5552">
            <v>0</v>
          </cell>
          <cell r="K5552">
            <v>23804.09</v>
          </cell>
          <cell r="M5552">
            <v>23804.09</v>
          </cell>
          <cell r="N5552" t="str">
            <v>FORM SUBMIT</v>
          </cell>
          <cell r="O5552">
            <v>43721</v>
          </cell>
          <cell r="P5552"/>
          <cell r="Q5552">
            <v>23804.09</v>
          </cell>
        </row>
        <row r="5553">
          <cell r="C5553" t="str">
            <v>Russell</v>
          </cell>
          <cell r="D5553">
            <v>2019</v>
          </cell>
          <cell r="E5553">
            <v>0</v>
          </cell>
          <cell r="F5553">
            <v>0</v>
          </cell>
          <cell r="G5553" t="str">
            <v>N/A</v>
          </cell>
          <cell r="H5553">
            <v>0</v>
          </cell>
          <cell r="I5553">
            <v>0</v>
          </cell>
          <cell r="J5553">
            <v>0</v>
          </cell>
          <cell r="K5553">
            <v>0</v>
          </cell>
          <cell r="M5553">
            <v>0</v>
          </cell>
          <cell r="N5553" t="str">
            <v>N/A</v>
          </cell>
          <cell r="O5553" t="str">
            <v/>
          </cell>
          <cell r="P5553"/>
          <cell r="Q5553">
            <v>0</v>
          </cell>
        </row>
        <row r="5554">
          <cell r="C5554" t="str">
            <v>Rutland</v>
          </cell>
          <cell r="D5554">
            <v>2019</v>
          </cell>
          <cell r="E5554">
            <v>0</v>
          </cell>
          <cell r="F5554">
            <v>0</v>
          </cell>
          <cell r="G5554" t="str">
            <v>N/A</v>
          </cell>
          <cell r="H5554">
            <v>0</v>
          </cell>
          <cell r="I5554">
            <v>0</v>
          </cell>
          <cell r="J5554">
            <v>0</v>
          </cell>
          <cell r="K5554">
            <v>0</v>
          </cell>
          <cell r="M5554">
            <v>0</v>
          </cell>
          <cell r="N5554" t="str">
            <v>N/A</v>
          </cell>
          <cell r="O5554" t="str">
            <v/>
          </cell>
          <cell r="P5554"/>
          <cell r="Q5554">
            <v>0</v>
          </cell>
        </row>
        <row r="5555">
          <cell r="C5555" t="str">
            <v>Salem</v>
          </cell>
          <cell r="D5555">
            <v>2019</v>
          </cell>
          <cell r="E5555">
            <v>0.01</v>
          </cell>
          <cell r="F5555">
            <v>1</v>
          </cell>
          <cell r="G5555" t="str">
            <v>No</v>
          </cell>
          <cell r="H5555">
            <v>670762.64</v>
          </cell>
          <cell r="I5555">
            <v>4888.24</v>
          </cell>
          <cell r="J5555">
            <v>0</v>
          </cell>
          <cell r="K5555">
            <v>665874.4</v>
          </cell>
          <cell r="M5555">
            <v>665874.4</v>
          </cell>
          <cell r="N5555" t="str">
            <v>FORM SUBMIT</v>
          </cell>
          <cell r="O5555">
            <v>43725</v>
          </cell>
          <cell r="P5555"/>
          <cell r="Q5555">
            <v>665874.4</v>
          </cell>
        </row>
        <row r="5556">
          <cell r="C5556" t="str">
            <v>Salisbury</v>
          </cell>
          <cell r="D5556">
            <v>2019</v>
          </cell>
          <cell r="E5556">
            <v>0</v>
          </cell>
          <cell r="F5556">
            <v>0</v>
          </cell>
          <cell r="G5556" t="str">
            <v>N/A</v>
          </cell>
          <cell r="H5556">
            <v>0</v>
          </cell>
          <cell r="I5556">
            <v>0</v>
          </cell>
          <cell r="J5556">
            <v>0</v>
          </cell>
          <cell r="K5556">
            <v>0</v>
          </cell>
          <cell r="M5556">
            <v>0</v>
          </cell>
          <cell r="N5556" t="str">
            <v>N/A</v>
          </cell>
          <cell r="O5556" t="str">
            <v/>
          </cell>
          <cell r="P5556"/>
          <cell r="Q5556">
            <v>0</v>
          </cell>
        </row>
        <row r="5557">
          <cell r="C5557" t="str">
            <v>Sandisfield</v>
          </cell>
          <cell r="D5557">
            <v>2019</v>
          </cell>
          <cell r="E5557">
            <v>0</v>
          </cell>
          <cell r="F5557">
            <v>0</v>
          </cell>
          <cell r="G5557" t="str">
            <v>N/A</v>
          </cell>
          <cell r="H5557">
            <v>0</v>
          </cell>
          <cell r="I5557">
            <v>0</v>
          </cell>
          <cell r="J5557">
            <v>0</v>
          </cell>
          <cell r="K5557">
            <v>0</v>
          </cell>
          <cell r="M5557">
            <v>0</v>
          </cell>
          <cell r="N5557" t="str">
            <v>N/A</v>
          </cell>
          <cell r="O5557" t="str">
            <v/>
          </cell>
          <cell r="P5557"/>
          <cell r="Q5557">
            <v>0</v>
          </cell>
        </row>
        <row r="5558">
          <cell r="C5558" t="str">
            <v>Sandwich</v>
          </cell>
          <cell r="D5558">
            <v>2019</v>
          </cell>
          <cell r="E5558">
            <v>3</v>
          </cell>
          <cell r="F5558">
            <v>3</v>
          </cell>
          <cell r="G5558" t="str">
            <v>Yes</v>
          </cell>
          <cell r="H5558">
            <v>1762492.96</v>
          </cell>
          <cell r="I5558">
            <v>7145.82</v>
          </cell>
          <cell r="J5558">
            <v>0</v>
          </cell>
          <cell r="K5558">
            <v>1755347.14</v>
          </cell>
          <cell r="M5558">
            <v>1755347.14</v>
          </cell>
          <cell r="N5558" t="str">
            <v>FORM SUBMIT</v>
          </cell>
          <cell r="O5558">
            <v>43767</v>
          </cell>
          <cell r="P5558"/>
          <cell r="Q5558">
            <v>1755347.14</v>
          </cell>
        </row>
        <row r="5559">
          <cell r="C5559" t="str">
            <v>Saugus</v>
          </cell>
          <cell r="D5559">
            <v>2019</v>
          </cell>
          <cell r="E5559">
            <v>0</v>
          </cell>
          <cell r="F5559">
            <v>0</v>
          </cell>
          <cell r="G5559" t="str">
            <v>N/A</v>
          </cell>
          <cell r="H5559">
            <v>0</v>
          </cell>
          <cell r="I5559">
            <v>0</v>
          </cell>
          <cell r="J5559">
            <v>0</v>
          </cell>
          <cell r="K5559">
            <v>0</v>
          </cell>
          <cell r="M5559">
            <v>0</v>
          </cell>
          <cell r="N5559" t="str">
            <v>N/A</v>
          </cell>
          <cell r="O5559" t="str">
            <v/>
          </cell>
          <cell r="P5559"/>
          <cell r="Q5559">
            <v>0</v>
          </cell>
        </row>
        <row r="5560">
          <cell r="C5560" t="str">
            <v>Savoy</v>
          </cell>
          <cell r="D5560">
            <v>2019</v>
          </cell>
          <cell r="E5560">
            <v>0</v>
          </cell>
          <cell r="F5560">
            <v>0</v>
          </cell>
          <cell r="G5560" t="str">
            <v>N/A</v>
          </cell>
          <cell r="H5560">
            <v>0</v>
          </cell>
          <cell r="I5560">
            <v>0</v>
          </cell>
          <cell r="J5560">
            <v>0</v>
          </cell>
          <cell r="K5560">
            <v>0</v>
          </cell>
          <cell r="M5560">
            <v>0</v>
          </cell>
          <cell r="N5560" t="str">
            <v>N/A</v>
          </cell>
          <cell r="O5560" t="str">
            <v/>
          </cell>
          <cell r="P5560"/>
          <cell r="Q5560">
            <v>0</v>
          </cell>
        </row>
        <row r="5561">
          <cell r="C5561" t="str">
            <v>Scituate</v>
          </cell>
          <cell r="D5561">
            <v>2019</v>
          </cell>
          <cell r="E5561">
            <v>3</v>
          </cell>
          <cell r="F5561">
            <v>3</v>
          </cell>
          <cell r="G5561" t="str">
            <v>Yes</v>
          </cell>
          <cell r="H5561">
            <v>1569581.71</v>
          </cell>
          <cell r="I5561">
            <v>14913.02</v>
          </cell>
          <cell r="J5561">
            <v>43.11</v>
          </cell>
          <cell r="K5561">
            <v>1554625.5799999998</v>
          </cell>
          <cell r="M5561">
            <v>1554625.5799999998</v>
          </cell>
          <cell r="N5561" t="str">
            <v>FORM SUBMIT</v>
          </cell>
          <cell r="O5561">
            <v>43675</v>
          </cell>
          <cell r="P5561"/>
          <cell r="Q5561">
            <v>1554668.69</v>
          </cell>
        </row>
        <row r="5562">
          <cell r="C5562" t="str">
            <v>Seekonk</v>
          </cell>
          <cell r="D5562">
            <v>2019</v>
          </cell>
          <cell r="E5562">
            <v>1.25</v>
          </cell>
          <cell r="F5562">
            <v>1.25</v>
          </cell>
          <cell r="G5562" t="str">
            <v>Yes</v>
          </cell>
          <cell r="H5562">
            <v>394446.71</v>
          </cell>
          <cell r="I5562">
            <v>3242.27</v>
          </cell>
          <cell r="J5562">
            <v>39839.82</v>
          </cell>
          <cell r="K5562">
            <v>351364.62</v>
          </cell>
          <cell r="M5562">
            <v>351364.62</v>
          </cell>
          <cell r="N5562" t="str">
            <v>FORM SUBMIT</v>
          </cell>
          <cell r="O5562">
            <v>43684</v>
          </cell>
          <cell r="P5562"/>
          <cell r="Q5562">
            <v>391204.44</v>
          </cell>
        </row>
        <row r="5563">
          <cell r="C5563" t="str">
            <v>Sharon</v>
          </cell>
          <cell r="D5563">
            <v>2019</v>
          </cell>
          <cell r="E5563">
            <v>1</v>
          </cell>
          <cell r="F5563">
            <v>1</v>
          </cell>
          <cell r="G5563" t="str">
            <v>Yes</v>
          </cell>
          <cell r="H5563">
            <v>544527.74</v>
          </cell>
          <cell r="I5563">
            <v>1955.35</v>
          </cell>
          <cell r="J5563">
            <v>0</v>
          </cell>
          <cell r="K5563">
            <v>542572.39</v>
          </cell>
          <cell r="M5563">
            <v>542572.39</v>
          </cell>
          <cell r="N5563" t="str">
            <v>FORM SUBMIT</v>
          </cell>
          <cell r="O5563">
            <v>43697</v>
          </cell>
          <cell r="P5563"/>
          <cell r="Q5563">
            <v>542572.39</v>
          </cell>
        </row>
        <row r="5564">
          <cell r="C5564" t="str">
            <v>Sheffield</v>
          </cell>
          <cell r="D5564">
            <v>2019</v>
          </cell>
          <cell r="E5564">
            <v>0</v>
          </cell>
          <cell r="F5564">
            <v>0</v>
          </cell>
          <cell r="G5564" t="str">
            <v>N/A</v>
          </cell>
          <cell r="H5564">
            <v>0</v>
          </cell>
          <cell r="I5564">
            <v>0</v>
          </cell>
          <cell r="J5564">
            <v>0</v>
          </cell>
          <cell r="K5564">
            <v>0</v>
          </cell>
          <cell r="M5564">
            <v>0</v>
          </cell>
          <cell r="N5564" t="str">
            <v>N/A</v>
          </cell>
          <cell r="O5564" t="str">
            <v/>
          </cell>
          <cell r="P5564"/>
          <cell r="Q5564">
            <v>0</v>
          </cell>
        </row>
        <row r="5565">
          <cell r="C5565" t="str">
            <v>Shelburne</v>
          </cell>
          <cell r="D5565">
            <v>2019</v>
          </cell>
          <cell r="E5565">
            <v>0</v>
          </cell>
          <cell r="F5565">
            <v>0</v>
          </cell>
          <cell r="G5565" t="str">
            <v>N/A</v>
          </cell>
          <cell r="H5565">
            <v>0</v>
          </cell>
          <cell r="I5565">
            <v>0</v>
          </cell>
          <cell r="J5565">
            <v>0</v>
          </cell>
          <cell r="K5565">
            <v>0</v>
          </cell>
          <cell r="M5565">
            <v>0</v>
          </cell>
          <cell r="N5565" t="str">
            <v>N/A</v>
          </cell>
          <cell r="O5565" t="str">
            <v/>
          </cell>
          <cell r="P5565"/>
          <cell r="Q5565">
            <v>0</v>
          </cell>
        </row>
        <row r="5566">
          <cell r="C5566" t="str">
            <v>Sherborn</v>
          </cell>
          <cell r="D5566">
            <v>2019</v>
          </cell>
          <cell r="E5566">
            <v>0</v>
          </cell>
          <cell r="F5566">
            <v>0</v>
          </cell>
          <cell r="G5566" t="str">
            <v>N/A</v>
          </cell>
          <cell r="H5566">
            <v>0</v>
          </cell>
          <cell r="I5566">
            <v>0</v>
          </cell>
          <cell r="J5566">
            <v>0</v>
          </cell>
          <cell r="K5566">
            <v>0</v>
          </cell>
          <cell r="M5566">
            <v>0</v>
          </cell>
          <cell r="N5566" t="str">
            <v>N/A</v>
          </cell>
          <cell r="O5566" t="str">
            <v/>
          </cell>
          <cell r="P5566"/>
          <cell r="Q5566">
            <v>0</v>
          </cell>
        </row>
        <row r="5567">
          <cell r="C5567" t="str">
            <v>Shirley</v>
          </cell>
          <cell r="D5567">
            <v>2019</v>
          </cell>
          <cell r="E5567">
            <v>0</v>
          </cell>
          <cell r="F5567">
            <v>0</v>
          </cell>
          <cell r="G5567" t="str">
            <v>N/A</v>
          </cell>
          <cell r="H5567">
            <v>0</v>
          </cell>
          <cell r="I5567">
            <v>0</v>
          </cell>
          <cell r="J5567">
            <v>0</v>
          </cell>
          <cell r="K5567">
            <v>0</v>
          </cell>
          <cell r="M5567">
            <v>0</v>
          </cell>
          <cell r="N5567" t="str">
            <v>N/A</v>
          </cell>
          <cell r="O5567" t="str">
            <v/>
          </cell>
          <cell r="P5567"/>
          <cell r="Q5567">
            <v>0</v>
          </cell>
        </row>
        <row r="5568">
          <cell r="C5568" t="str">
            <v>Shrewsbury</v>
          </cell>
          <cell r="D5568">
            <v>2019</v>
          </cell>
          <cell r="E5568">
            <v>0</v>
          </cell>
          <cell r="F5568">
            <v>0</v>
          </cell>
          <cell r="G5568" t="str">
            <v>N/A</v>
          </cell>
          <cell r="H5568">
            <v>0</v>
          </cell>
          <cell r="I5568">
            <v>0</v>
          </cell>
          <cell r="J5568">
            <v>0</v>
          </cell>
          <cell r="K5568">
            <v>0</v>
          </cell>
          <cell r="M5568">
            <v>0</v>
          </cell>
          <cell r="N5568" t="str">
            <v>N/A</v>
          </cell>
          <cell r="O5568" t="str">
            <v/>
          </cell>
          <cell r="P5568"/>
          <cell r="Q5568">
            <v>0</v>
          </cell>
        </row>
        <row r="5569">
          <cell r="C5569" t="str">
            <v>Shutesbury</v>
          </cell>
          <cell r="D5569">
            <v>2019</v>
          </cell>
          <cell r="E5569">
            <v>1.5</v>
          </cell>
          <cell r="F5569">
            <v>1.5</v>
          </cell>
          <cell r="G5569" t="str">
            <v>Yes</v>
          </cell>
          <cell r="H5569">
            <v>44078</v>
          </cell>
          <cell r="I5569">
            <v>579.20000000000005</v>
          </cell>
          <cell r="J5569">
            <v>0</v>
          </cell>
          <cell r="K5569">
            <v>43498.8</v>
          </cell>
          <cell r="M5569">
            <v>43498.8</v>
          </cell>
          <cell r="N5569" t="str">
            <v>FORM SUBMIT</v>
          </cell>
          <cell r="O5569">
            <v>43675</v>
          </cell>
          <cell r="P5569"/>
          <cell r="Q5569">
            <v>43498.8</v>
          </cell>
        </row>
        <row r="5570">
          <cell r="C5570" t="str">
            <v>Somerset</v>
          </cell>
          <cell r="D5570">
            <v>2019</v>
          </cell>
          <cell r="E5570">
            <v>1</v>
          </cell>
          <cell r="F5570">
            <v>1</v>
          </cell>
          <cell r="G5570" t="str">
            <v>Yes</v>
          </cell>
          <cell r="H5570">
            <v>224701.07</v>
          </cell>
          <cell r="I5570">
            <v>4959.2</v>
          </cell>
          <cell r="J5570">
            <v>0</v>
          </cell>
          <cell r="K5570">
            <v>219741.87</v>
          </cell>
          <cell r="M5570">
            <v>219741.87</v>
          </cell>
          <cell r="N5570" t="str">
            <v>FORM SUBMIT</v>
          </cell>
          <cell r="O5570">
            <v>43374</v>
          </cell>
          <cell r="P5570"/>
          <cell r="Q5570">
            <v>219741.87</v>
          </cell>
        </row>
        <row r="5571">
          <cell r="C5571" t="str">
            <v>Somerville</v>
          </cell>
          <cell r="D5571">
            <v>2019</v>
          </cell>
          <cell r="E5571">
            <v>1.5</v>
          </cell>
          <cell r="F5571">
            <v>1.5</v>
          </cell>
          <cell r="G5571" t="str">
            <v>Yes</v>
          </cell>
          <cell r="H5571">
            <v>1971219.04</v>
          </cell>
          <cell r="I5571">
            <v>13030.2</v>
          </cell>
          <cell r="J5571">
            <v>956.43</v>
          </cell>
          <cell r="K5571">
            <v>1957232.4100000001</v>
          </cell>
          <cell r="L5571">
            <v>100000</v>
          </cell>
          <cell r="M5571">
            <v>2057232.4100000001</v>
          </cell>
          <cell r="N5571" t="str">
            <v>FORM SUBMIT</v>
          </cell>
          <cell r="O5571">
            <v>43720</v>
          </cell>
          <cell r="P5571"/>
          <cell r="Q5571">
            <v>2058188.84</v>
          </cell>
        </row>
        <row r="5572">
          <cell r="C5572" t="str">
            <v>South Hadley</v>
          </cell>
          <cell r="D5572">
            <v>2019</v>
          </cell>
          <cell r="E5572">
            <v>0</v>
          </cell>
          <cell r="F5572">
            <v>0</v>
          </cell>
          <cell r="G5572" t="str">
            <v>N/A</v>
          </cell>
          <cell r="H5572">
            <v>0</v>
          </cell>
          <cell r="I5572">
            <v>0</v>
          </cell>
          <cell r="J5572">
            <v>0</v>
          </cell>
          <cell r="K5572">
            <v>0</v>
          </cell>
          <cell r="M5572">
            <v>0</v>
          </cell>
          <cell r="N5572" t="str">
            <v>N/A</v>
          </cell>
          <cell r="O5572" t="str">
            <v/>
          </cell>
          <cell r="P5572"/>
          <cell r="Q5572">
            <v>0</v>
          </cell>
        </row>
        <row r="5573">
          <cell r="C5573" t="str">
            <v>Southampton</v>
          </cell>
          <cell r="D5573">
            <v>2019</v>
          </cell>
          <cell r="E5573">
            <v>3</v>
          </cell>
          <cell r="F5573">
            <v>3</v>
          </cell>
          <cell r="G5573" t="str">
            <v>Yes</v>
          </cell>
          <cell r="H5573">
            <v>239931.21</v>
          </cell>
          <cell r="I5573">
            <v>2022.45</v>
          </cell>
          <cell r="J5573">
            <v>0</v>
          </cell>
          <cell r="K5573">
            <v>237908.75999999998</v>
          </cell>
          <cell r="M5573">
            <v>237908.75999999998</v>
          </cell>
          <cell r="N5573" t="str">
            <v>FORM SUBMIT</v>
          </cell>
          <cell r="O5573">
            <v>43720</v>
          </cell>
          <cell r="P5573"/>
          <cell r="Q5573">
            <v>237908.75999999998</v>
          </cell>
        </row>
        <row r="5574">
          <cell r="C5574" t="str">
            <v>Southborough</v>
          </cell>
          <cell r="D5574">
            <v>2019</v>
          </cell>
          <cell r="E5574">
            <v>1</v>
          </cell>
          <cell r="F5574">
            <v>1</v>
          </cell>
          <cell r="G5574" t="str">
            <v>Yes</v>
          </cell>
          <cell r="H5574">
            <v>349709.7</v>
          </cell>
          <cell r="I5574">
            <v>993.75</v>
          </cell>
          <cell r="J5574">
            <v>148.24</v>
          </cell>
          <cell r="K5574">
            <v>348567.71</v>
          </cell>
          <cell r="M5574">
            <v>348567.71</v>
          </cell>
          <cell r="N5574" t="str">
            <v>FORM SUBMIT</v>
          </cell>
          <cell r="O5574">
            <v>43642</v>
          </cell>
          <cell r="P5574"/>
          <cell r="Q5574">
            <v>348715.95</v>
          </cell>
        </row>
        <row r="5575">
          <cell r="C5575" t="str">
            <v>Southbridge</v>
          </cell>
          <cell r="D5575">
            <v>2019</v>
          </cell>
          <cell r="E5575">
            <v>0</v>
          </cell>
          <cell r="F5575">
            <v>0</v>
          </cell>
          <cell r="G5575" t="str">
            <v>N/A</v>
          </cell>
          <cell r="H5575">
            <v>0</v>
          </cell>
          <cell r="I5575">
            <v>0</v>
          </cell>
          <cell r="J5575">
            <v>0</v>
          </cell>
          <cell r="K5575">
            <v>0</v>
          </cell>
          <cell r="M5575">
            <v>0</v>
          </cell>
          <cell r="N5575" t="str">
            <v>N/A</v>
          </cell>
          <cell r="O5575" t="str">
            <v/>
          </cell>
          <cell r="P5575"/>
          <cell r="Q5575">
            <v>0</v>
          </cell>
        </row>
        <row r="5576">
          <cell r="C5576" t="str">
            <v>Southwick</v>
          </cell>
          <cell r="D5576">
            <v>2019</v>
          </cell>
          <cell r="E5576">
            <v>3</v>
          </cell>
          <cell r="F5576">
            <v>3</v>
          </cell>
          <cell r="G5576" t="str">
            <v>Yes</v>
          </cell>
          <cell r="H5576">
            <v>343299.24</v>
          </cell>
          <cell r="I5576">
            <v>3703.56</v>
          </cell>
          <cell r="J5576">
            <v>2867.27</v>
          </cell>
          <cell r="K5576">
            <v>336728.41</v>
          </cell>
          <cell r="M5576">
            <v>336728.41</v>
          </cell>
          <cell r="N5576" t="str">
            <v>FORM SUBMIT</v>
          </cell>
          <cell r="O5576">
            <v>43719</v>
          </cell>
          <cell r="P5576"/>
          <cell r="Q5576">
            <v>339595.68</v>
          </cell>
        </row>
        <row r="5577">
          <cell r="C5577" t="str">
            <v>Spencer</v>
          </cell>
          <cell r="D5577">
            <v>2019</v>
          </cell>
          <cell r="E5577">
            <v>0</v>
          </cell>
          <cell r="F5577">
            <v>0</v>
          </cell>
          <cell r="G5577" t="str">
            <v>N/A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  <cell r="M5577">
            <v>0</v>
          </cell>
          <cell r="N5577" t="str">
            <v>N/A</v>
          </cell>
          <cell r="O5577" t="str">
            <v/>
          </cell>
          <cell r="P5577"/>
          <cell r="Q5577">
            <v>0</v>
          </cell>
        </row>
        <row r="5578">
          <cell r="C5578" t="str">
            <v>Springfield</v>
          </cell>
          <cell r="D5578">
            <v>2019</v>
          </cell>
          <cell r="E5578">
            <v>1.5</v>
          </cell>
          <cell r="F5578">
            <v>1.5</v>
          </cell>
          <cell r="G5578" t="str">
            <v>Yes</v>
          </cell>
          <cell r="H5578">
            <v>1441782</v>
          </cell>
          <cell r="I5578">
            <v>8051</v>
          </cell>
          <cell r="J5578">
            <v>5321</v>
          </cell>
          <cell r="K5578">
            <v>1428410</v>
          </cell>
          <cell r="M5578">
            <v>1428410</v>
          </cell>
          <cell r="N5578" t="str">
            <v>FORM SUBMIT</v>
          </cell>
          <cell r="O5578">
            <v>43717</v>
          </cell>
          <cell r="P5578"/>
          <cell r="Q5578">
            <v>1433731</v>
          </cell>
        </row>
        <row r="5579">
          <cell r="C5579" t="str">
            <v>Sterling</v>
          </cell>
          <cell r="D5579">
            <v>2019</v>
          </cell>
          <cell r="E5579">
            <v>0</v>
          </cell>
          <cell r="F5579">
            <v>0</v>
          </cell>
          <cell r="G5579" t="str">
            <v>N/A</v>
          </cell>
          <cell r="H5579">
            <v>0</v>
          </cell>
          <cell r="I5579">
            <v>0</v>
          </cell>
          <cell r="J5579">
            <v>0</v>
          </cell>
          <cell r="K5579">
            <v>0</v>
          </cell>
          <cell r="M5579">
            <v>0</v>
          </cell>
          <cell r="N5579" t="str">
            <v>N/A</v>
          </cell>
          <cell r="O5579" t="str">
            <v/>
          </cell>
          <cell r="P5579"/>
          <cell r="Q5579">
            <v>0</v>
          </cell>
        </row>
        <row r="5580">
          <cell r="C5580" t="str">
            <v>Stockbridge</v>
          </cell>
          <cell r="D5580">
            <v>2019</v>
          </cell>
          <cell r="E5580">
            <v>3</v>
          </cell>
          <cell r="F5580">
            <v>3</v>
          </cell>
          <cell r="G5580" t="str">
            <v>Yes</v>
          </cell>
          <cell r="H5580">
            <v>209415.81</v>
          </cell>
          <cell r="I5580">
            <v>1002.8</v>
          </cell>
          <cell r="J5580">
            <v>457.25</v>
          </cell>
          <cell r="K5580">
            <v>207955.76</v>
          </cell>
          <cell r="M5580">
            <v>207955.76</v>
          </cell>
          <cell r="N5580" t="str">
            <v>FORM SUBMIT</v>
          </cell>
          <cell r="O5580">
            <v>43718</v>
          </cell>
          <cell r="P5580"/>
          <cell r="Q5580">
            <v>208413.01</v>
          </cell>
        </row>
        <row r="5581">
          <cell r="C5581" t="str">
            <v>Stoneham</v>
          </cell>
          <cell r="D5581">
            <v>2019</v>
          </cell>
          <cell r="E5581">
            <v>0</v>
          </cell>
          <cell r="F5581">
            <v>0</v>
          </cell>
          <cell r="G5581" t="str">
            <v>N/A</v>
          </cell>
          <cell r="H5581">
            <v>0</v>
          </cell>
          <cell r="I5581">
            <v>0</v>
          </cell>
          <cell r="J5581">
            <v>0</v>
          </cell>
          <cell r="K5581">
            <v>0</v>
          </cell>
          <cell r="M5581">
            <v>0</v>
          </cell>
          <cell r="N5581" t="str">
            <v>N/A</v>
          </cell>
          <cell r="O5581" t="str">
            <v/>
          </cell>
          <cell r="P5581"/>
          <cell r="Q5581">
            <v>0</v>
          </cell>
        </row>
        <row r="5582">
          <cell r="C5582" t="str">
            <v>Stoughton</v>
          </cell>
          <cell r="D5582">
            <v>2019</v>
          </cell>
          <cell r="E5582">
            <v>1.5</v>
          </cell>
          <cell r="F5582">
            <v>1.5</v>
          </cell>
          <cell r="G5582" t="str">
            <v>Yes</v>
          </cell>
          <cell r="H5582">
            <v>793234.75</v>
          </cell>
          <cell r="I5582">
            <v>2959.61</v>
          </cell>
          <cell r="J5582">
            <v>282.39999999999998</v>
          </cell>
          <cell r="K5582">
            <v>789992.74</v>
          </cell>
          <cell r="M5582">
            <v>789992.74</v>
          </cell>
          <cell r="N5582" t="str">
            <v>FORM SUBMIT</v>
          </cell>
          <cell r="O5582">
            <v>43721</v>
          </cell>
          <cell r="P5582"/>
          <cell r="Q5582">
            <v>790275.14</v>
          </cell>
        </row>
        <row r="5583">
          <cell r="C5583" t="str">
            <v>Stow</v>
          </cell>
          <cell r="D5583">
            <v>2019</v>
          </cell>
          <cell r="E5583">
            <v>3</v>
          </cell>
          <cell r="F5583">
            <v>3</v>
          </cell>
          <cell r="G5583" t="str">
            <v>Yes</v>
          </cell>
          <cell r="H5583">
            <v>630111.34</v>
          </cell>
          <cell r="I5583">
            <v>7707.27</v>
          </cell>
          <cell r="J5583">
            <v>247.1</v>
          </cell>
          <cell r="K5583">
            <v>622156.97</v>
          </cell>
          <cell r="M5583">
            <v>622156.97</v>
          </cell>
          <cell r="N5583" t="str">
            <v>FORM SUBMIT</v>
          </cell>
          <cell r="O5583">
            <v>43712</v>
          </cell>
          <cell r="P5583"/>
          <cell r="Q5583">
            <v>622404.06999999995</v>
          </cell>
        </row>
        <row r="5584">
          <cell r="C5584" t="str">
            <v>Sturbridge</v>
          </cell>
          <cell r="D5584">
            <v>2019</v>
          </cell>
          <cell r="E5584">
            <v>3</v>
          </cell>
          <cell r="F5584">
            <v>3</v>
          </cell>
          <cell r="G5584" t="str">
            <v>Yes</v>
          </cell>
          <cell r="H5584">
            <v>497040.75</v>
          </cell>
          <cell r="I5584">
            <v>1711</v>
          </cell>
          <cell r="J5584">
            <v>0</v>
          </cell>
          <cell r="K5584">
            <v>495329.75</v>
          </cell>
          <cell r="M5584">
            <v>495329.75</v>
          </cell>
          <cell r="N5584" t="str">
            <v>FORM ENTERED</v>
          </cell>
          <cell r="O5584">
            <v>43703</v>
          </cell>
          <cell r="P5584"/>
          <cell r="Q5584">
            <v>495329.75</v>
          </cell>
        </row>
        <row r="5585">
          <cell r="C5585" t="str">
            <v>Sudbury</v>
          </cell>
          <cell r="D5585">
            <v>2019</v>
          </cell>
          <cell r="E5585">
            <v>3</v>
          </cell>
          <cell r="F5585">
            <v>3</v>
          </cell>
          <cell r="G5585" t="str">
            <v>Yes</v>
          </cell>
          <cell r="H5585">
            <v>2039940.73</v>
          </cell>
          <cell r="I5585">
            <v>33963.83</v>
          </cell>
          <cell r="J5585">
            <v>0</v>
          </cell>
          <cell r="K5585">
            <v>2005976.9</v>
          </cell>
          <cell r="M5585">
            <v>2005976.9</v>
          </cell>
          <cell r="N5585" t="str">
            <v>FORM SUBMIT</v>
          </cell>
          <cell r="O5585">
            <v>43698</v>
          </cell>
          <cell r="P5585"/>
          <cell r="Q5585">
            <v>2005976.9</v>
          </cell>
        </row>
        <row r="5586">
          <cell r="C5586" t="str">
            <v>Sunderland</v>
          </cell>
          <cell r="D5586">
            <v>2019</v>
          </cell>
          <cell r="E5586">
            <v>3</v>
          </cell>
          <cell r="F5586">
            <v>3</v>
          </cell>
          <cell r="G5586" t="str">
            <v>Yes</v>
          </cell>
          <cell r="H5586">
            <v>116419.72</v>
          </cell>
          <cell r="I5586">
            <v>555.91</v>
          </cell>
          <cell r="J5586">
            <v>0</v>
          </cell>
          <cell r="K5586">
            <v>115863.81</v>
          </cell>
          <cell r="M5586">
            <v>115863.81</v>
          </cell>
          <cell r="N5586" t="str">
            <v>FORM SUBMIT</v>
          </cell>
          <cell r="O5586">
            <v>43724</v>
          </cell>
          <cell r="P5586"/>
          <cell r="Q5586">
            <v>115863.81</v>
          </cell>
        </row>
        <row r="5587">
          <cell r="C5587" t="str">
            <v>Sutton</v>
          </cell>
          <cell r="D5587">
            <v>2019</v>
          </cell>
          <cell r="E5587">
            <v>0</v>
          </cell>
          <cell r="F5587">
            <v>0</v>
          </cell>
          <cell r="G5587" t="str">
            <v>N/A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  <cell r="M5587">
            <v>0</v>
          </cell>
          <cell r="N5587" t="str">
            <v>N/A</v>
          </cell>
          <cell r="O5587" t="str">
            <v/>
          </cell>
          <cell r="P5587"/>
          <cell r="Q5587">
            <v>0</v>
          </cell>
        </row>
        <row r="5588">
          <cell r="C5588" t="str">
            <v>Swampscott</v>
          </cell>
          <cell r="D5588">
            <v>2019</v>
          </cell>
          <cell r="E5588">
            <v>0</v>
          </cell>
          <cell r="F5588">
            <v>0</v>
          </cell>
          <cell r="G5588" t="str">
            <v>N/A</v>
          </cell>
          <cell r="H5588">
            <v>0</v>
          </cell>
          <cell r="I5588">
            <v>0</v>
          </cell>
          <cell r="J5588">
            <v>0</v>
          </cell>
          <cell r="K5588">
            <v>0</v>
          </cell>
          <cell r="M5588">
            <v>0</v>
          </cell>
          <cell r="N5588" t="str">
            <v>N/A</v>
          </cell>
          <cell r="O5588" t="str">
            <v/>
          </cell>
          <cell r="P5588"/>
          <cell r="Q5588">
            <v>0</v>
          </cell>
        </row>
        <row r="5589">
          <cell r="C5589" t="str">
            <v>Swansea</v>
          </cell>
          <cell r="D5589">
            <v>2019</v>
          </cell>
          <cell r="E5589">
            <v>1.5</v>
          </cell>
          <cell r="F5589">
            <v>1.5</v>
          </cell>
          <cell r="G5589" t="str">
            <v>Yes</v>
          </cell>
          <cell r="H5589">
            <v>341887.52</v>
          </cell>
          <cell r="I5589">
            <v>6666.85</v>
          </cell>
          <cell r="J5589">
            <v>4999.2</v>
          </cell>
          <cell r="K5589">
            <v>330221.47000000003</v>
          </cell>
          <cell r="M5589">
            <v>330221.47000000003</v>
          </cell>
          <cell r="N5589" t="str">
            <v>FORM SUBMIT</v>
          </cell>
          <cell r="O5589">
            <v>43690</v>
          </cell>
          <cell r="P5589"/>
          <cell r="Q5589">
            <v>335220.67000000004</v>
          </cell>
        </row>
        <row r="5590">
          <cell r="C5590" t="str">
            <v>Taunton</v>
          </cell>
          <cell r="D5590">
            <v>2019</v>
          </cell>
          <cell r="E5590">
            <v>0</v>
          </cell>
          <cell r="F5590">
            <v>0</v>
          </cell>
          <cell r="G5590" t="str">
            <v>N/A</v>
          </cell>
          <cell r="H5590">
            <v>0</v>
          </cell>
          <cell r="I5590">
            <v>0</v>
          </cell>
          <cell r="J5590">
            <v>0</v>
          </cell>
          <cell r="K5590">
            <v>0</v>
          </cell>
          <cell r="M5590">
            <v>0</v>
          </cell>
          <cell r="N5590" t="str">
            <v>N/A</v>
          </cell>
          <cell r="O5590" t="str">
            <v/>
          </cell>
          <cell r="P5590"/>
          <cell r="Q5590">
            <v>0</v>
          </cell>
        </row>
        <row r="5591">
          <cell r="C5591" t="str">
            <v>Templeton</v>
          </cell>
          <cell r="D5591">
            <v>2019</v>
          </cell>
          <cell r="E5591">
            <v>3</v>
          </cell>
          <cell r="F5591">
            <v>3</v>
          </cell>
          <cell r="G5591" t="str">
            <v>Yes</v>
          </cell>
          <cell r="H5591">
            <v>160397.54999999999</v>
          </cell>
          <cell r="I5591">
            <v>9177.0400000000009</v>
          </cell>
          <cell r="J5591">
            <v>408.98</v>
          </cell>
          <cell r="K5591">
            <v>150811.52999999997</v>
          </cell>
          <cell r="M5591">
            <v>150811.52999999997</v>
          </cell>
          <cell r="N5591" t="str">
            <v>FORM SUBMIT</v>
          </cell>
          <cell r="O5591">
            <v>43335</v>
          </cell>
          <cell r="P5591"/>
          <cell r="Q5591">
            <v>151220.50999999998</v>
          </cell>
        </row>
        <row r="5592">
          <cell r="C5592" t="str">
            <v>Tewksbury</v>
          </cell>
          <cell r="D5592">
            <v>2019</v>
          </cell>
          <cell r="E5592">
            <v>1.5</v>
          </cell>
          <cell r="F5592">
            <v>1.5</v>
          </cell>
          <cell r="G5592" t="str">
            <v>Yes</v>
          </cell>
          <cell r="H5592">
            <v>953618.24</v>
          </cell>
          <cell r="I5592">
            <v>6019.85</v>
          </cell>
          <cell r="J5592">
            <v>0</v>
          </cell>
          <cell r="K5592">
            <v>947598.39</v>
          </cell>
          <cell r="M5592">
            <v>947598.39</v>
          </cell>
          <cell r="N5592" t="str">
            <v>FORM SUBMIT</v>
          </cell>
          <cell r="O5592">
            <v>43662</v>
          </cell>
          <cell r="P5592"/>
          <cell r="Q5592">
            <v>947598.39</v>
          </cell>
        </row>
        <row r="5593">
          <cell r="C5593" t="str">
            <v>Tisbury</v>
          </cell>
          <cell r="D5593">
            <v>2019</v>
          </cell>
          <cell r="E5593">
            <v>3</v>
          </cell>
          <cell r="F5593">
            <v>3</v>
          </cell>
          <cell r="G5593" t="str">
            <v>Yes</v>
          </cell>
          <cell r="H5593">
            <v>677066.93</v>
          </cell>
          <cell r="I5593">
            <v>6344.8</v>
          </cell>
          <cell r="J5593">
            <v>223.48</v>
          </cell>
          <cell r="K5593">
            <v>670498.65</v>
          </cell>
          <cell r="M5593">
            <v>670498.65</v>
          </cell>
          <cell r="N5593" t="str">
            <v>FORM SUBMIT</v>
          </cell>
          <cell r="O5593">
            <v>43721</v>
          </cell>
          <cell r="P5593"/>
          <cell r="Q5593">
            <v>670722.13</v>
          </cell>
        </row>
        <row r="5594">
          <cell r="C5594" t="str">
            <v>Tolland</v>
          </cell>
          <cell r="D5594">
            <v>2019</v>
          </cell>
          <cell r="E5594">
            <v>0</v>
          </cell>
          <cell r="F5594">
            <v>0</v>
          </cell>
          <cell r="G5594" t="str">
            <v>N/A</v>
          </cell>
          <cell r="H5594">
            <v>0</v>
          </cell>
          <cell r="I5594">
            <v>0</v>
          </cell>
          <cell r="J5594">
            <v>0</v>
          </cell>
          <cell r="K5594">
            <v>0</v>
          </cell>
          <cell r="M5594">
            <v>0</v>
          </cell>
          <cell r="N5594" t="str">
            <v>N/A</v>
          </cell>
          <cell r="O5594" t="str">
            <v/>
          </cell>
          <cell r="P5594"/>
          <cell r="Q5594">
            <v>0</v>
          </cell>
        </row>
        <row r="5595">
          <cell r="C5595" t="str">
            <v>Topsfield</v>
          </cell>
          <cell r="D5595">
            <v>2019</v>
          </cell>
          <cell r="E5595">
            <v>0</v>
          </cell>
          <cell r="F5595">
            <v>0</v>
          </cell>
          <cell r="G5595" t="str">
            <v>N/A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  <cell r="M5595">
            <v>0</v>
          </cell>
          <cell r="N5595" t="str">
            <v>N/A</v>
          </cell>
          <cell r="O5595" t="str">
            <v/>
          </cell>
          <cell r="P5595"/>
          <cell r="Q5595">
            <v>0</v>
          </cell>
        </row>
        <row r="5596">
          <cell r="C5596" t="str">
            <v>Townsend</v>
          </cell>
          <cell r="D5596">
            <v>2019</v>
          </cell>
          <cell r="E5596">
            <v>0</v>
          </cell>
          <cell r="F5596">
            <v>0</v>
          </cell>
          <cell r="G5596" t="str">
            <v>N/A</v>
          </cell>
          <cell r="H5596">
            <v>0</v>
          </cell>
          <cell r="I5596">
            <v>0</v>
          </cell>
          <cell r="J5596">
            <v>0</v>
          </cell>
          <cell r="K5596">
            <v>0</v>
          </cell>
          <cell r="M5596">
            <v>0</v>
          </cell>
          <cell r="N5596" t="str">
            <v>N/A</v>
          </cell>
          <cell r="O5596" t="str">
            <v/>
          </cell>
          <cell r="P5596"/>
          <cell r="Q5596">
            <v>0</v>
          </cell>
        </row>
        <row r="5597">
          <cell r="C5597" t="str">
            <v>Truro</v>
          </cell>
          <cell r="D5597">
            <v>2019</v>
          </cell>
          <cell r="E5597">
            <v>3</v>
          </cell>
          <cell r="F5597">
            <v>3</v>
          </cell>
          <cell r="G5597" t="str">
            <v>Yes</v>
          </cell>
          <cell r="H5597">
            <v>483046.75</v>
          </cell>
          <cell r="I5597">
            <v>3216.95</v>
          </cell>
          <cell r="J5597">
            <v>0</v>
          </cell>
          <cell r="K5597">
            <v>479829.8</v>
          </cell>
          <cell r="M5597">
            <v>479829.8</v>
          </cell>
          <cell r="N5597" t="str">
            <v>FORM SUBMIT</v>
          </cell>
          <cell r="O5597">
            <v>43717</v>
          </cell>
          <cell r="P5597"/>
          <cell r="Q5597">
            <v>479829.8</v>
          </cell>
        </row>
        <row r="5598">
          <cell r="C5598" t="str">
            <v>Tyngsborough</v>
          </cell>
          <cell r="D5598">
            <v>2019</v>
          </cell>
          <cell r="E5598">
            <v>3</v>
          </cell>
          <cell r="F5598">
            <v>3</v>
          </cell>
          <cell r="G5598" t="str">
            <v>Yes</v>
          </cell>
          <cell r="H5598">
            <v>597509.09</v>
          </cell>
          <cell r="I5598">
            <v>10655.31</v>
          </cell>
          <cell r="J5598">
            <v>0</v>
          </cell>
          <cell r="K5598">
            <v>586853.77999999991</v>
          </cell>
          <cell r="M5598">
            <v>586853.77999999991</v>
          </cell>
          <cell r="N5598" t="str">
            <v>FORM SUBMIT</v>
          </cell>
          <cell r="O5598">
            <v>43725</v>
          </cell>
          <cell r="P5598"/>
          <cell r="Q5598">
            <v>586853.77999999991</v>
          </cell>
        </row>
        <row r="5599">
          <cell r="C5599" t="str">
            <v>Tyringham</v>
          </cell>
          <cell r="D5599">
            <v>2019</v>
          </cell>
          <cell r="E5599">
            <v>0</v>
          </cell>
          <cell r="F5599">
            <v>0</v>
          </cell>
          <cell r="G5599" t="str">
            <v>N/A</v>
          </cell>
          <cell r="H5599">
            <v>0</v>
          </cell>
          <cell r="I5599">
            <v>0</v>
          </cell>
          <cell r="J5599">
            <v>0</v>
          </cell>
          <cell r="K5599">
            <v>0</v>
          </cell>
          <cell r="M5599">
            <v>0</v>
          </cell>
          <cell r="N5599" t="str">
            <v>N/A</v>
          </cell>
          <cell r="O5599" t="str">
            <v/>
          </cell>
          <cell r="P5599"/>
          <cell r="Q5599">
            <v>0</v>
          </cell>
        </row>
        <row r="5600">
          <cell r="C5600" t="str">
            <v>Upton</v>
          </cell>
          <cell r="D5600">
            <v>2019</v>
          </cell>
          <cell r="E5600">
            <v>3</v>
          </cell>
          <cell r="F5600">
            <v>3</v>
          </cell>
          <cell r="G5600" t="str">
            <v>Yes</v>
          </cell>
          <cell r="H5600">
            <v>447563.9</v>
          </cell>
          <cell r="I5600">
            <v>3034.6</v>
          </cell>
          <cell r="J5600">
            <v>13.33</v>
          </cell>
          <cell r="K5600">
            <v>444515.97000000003</v>
          </cell>
          <cell r="M5600">
            <v>444515.97000000003</v>
          </cell>
          <cell r="N5600" t="str">
            <v>FORM SUBMIT</v>
          </cell>
          <cell r="O5600">
            <v>43703</v>
          </cell>
          <cell r="P5600"/>
          <cell r="Q5600">
            <v>444529.30000000005</v>
          </cell>
        </row>
        <row r="5601">
          <cell r="C5601" t="str">
            <v>Uxbridge</v>
          </cell>
          <cell r="D5601">
            <v>2019</v>
          </cell>
          <cell r="E5601">
            <v>0</v>
          </cell>
          <cell r="F5601">
            <v>0</v>
          </cell>
          <cell r="G5601" t="str">
            <v>N/A</v>
          </cell>
          <cell r="H5601">
            <v>0</v>
          </cell>
          <cell r="I5601">
            <v>0</v>
          </cell>
          <cell r="J5601">
            <v>0</v>
          </cell>
          <cell r="K5601">
            <v>0</v>
          </cell>
          <cell r="M5601">
            <v>0</v>
          </cell>
          <cell r="N5601" t="str">
            <v>N/A</v>
          </cell>
          <cell r="O5601" t="str">
            <v/>
          </cell>
          <cell r="P5601"/>
          <cell r="Q5601">
            <v>0</v>
          </cell>
        </row>
        <row r="5602">
          <cell r="C5602" t="str">
            <v>Wakefield</v>
          </cell>
          <cell r="D5602">
            <v>2019</v>
          </cell>
          <cell r="E5602">
            <v>0</v>
          </cell>
          <cell r="F5602">
            <v>0</v>
          </cell>
          <cell r="G5602" t="str">
            <v>N/A</v>
          </cell>
          <cell r="H5602">
            <v>0</v>
          </cell>
          <cell r="I5602">
            <v>0</v>
          </cell>
          <cell r="J5602">
            <v>0</v>
          </cell>
          <cell r="K5602">
            <v>0</v>
          </cell>
          <cell r="M5602">
            <v>0</v>
          </cell>
          <cell r="N5602" t="str">
            <v>N/A</v>
          </cell>
          <cell r="O5602" t="str">
            <v/>
          </cell>
          <cell r="P5602"/>
          <cell r="Q5602">
            <v>0</v>
          </cell>
        </row>
        <row r="5603">
          <cell r="C5603" t="str">
            <v>Wales</v>
          </cell>
          <cell r="D5603">
            <v>2019</v>
          </cell>
          <cell r="E5603">
            <v>0</v>
          </cell>
          <cell r="F5603">
            <v>0</v>
          </cell>
          <cell r="G5603" t="str">
            <v>N/A</v>
          </cell>
          <cell r="H5603">
            <v>0</v>
          </cell>
          <cell r="I5603">
            <v>0</v>
          </cell>
          <cell r="J5603">
            <v>0</v>
          </cell>
          <cell r="K5603">
            <v>0</v>
          </cell>
          <cell r="M5603">
            <v>0</v>
          </cell>
          <cell r="N5603" t="str">
            <v>N/A</v>
          </cell>
          <cell r="O5603" t="str">
            <v/>
          </cell>
          <cell r="P5603"/>
          <cell r="Q5603">
            <v>0</v>
          </cell>
        </row>
        <row r="5604">
          <cell r="C5604" t="str">
            <v>Walpole</v>
          </cell>
          <cell r="D5604">
            <v>2019</v>
          </cell>
          <cell r="E5604">
            <v>0</v>
          </cell>
          <cell r="F5604">
            <v>0</v>
          </cell>
          <cell r="G5604" t="str">
            <v>N/A</v>
          </cell>
          <cell r="H5604">
            <v>0</v>
          </cell>
          <cell r="I5604">
            <v>0</v>
          </cell>
          <cell r="J5604">
            <v>0</v>
          </cell>
          <cell r="K5604">
            <v>0</v>
          </cell>
          <cell r="M5604">
            <v>0</v>
          </cell>
          <cell r="N5604" t="str">
            <v>N/A</v>
          </cell>
          <cell r="O5604" t="str">
            <v/>
          </cell>
          <cell r="P5604"/>
          <cell r="Q5604">
            <v>0</v>
          </cell>
        </row>
        <row r="5605">
          <cell r="C5605" t="str">
            <v>Waltham</v>
          </cell>
          <cell r="D5605">
            <v>2019</v>
          </cell>
          <cell r="E5605">
            <v>2</v>
          </cell>
          <cell r="F5605">
            <v>2</v>
          </cell>
          <cell r="G5605" t="str">
            <v>Yes</v>
          </cell>
          <cell r="H5605">
            <v>3030409.36</v>
          </cell>
          <cell r="I5605">
            <v>19578.66</v>
          </cell>
          <cell r="J5605">
            <v>0</v>
          </cell>
          <cell r="K5605">
            <v>3010830.6999999997</v>
          </cell>
          <cell r="M5605">
            <v>3010830.6999999997</v>
          </cell>
          <cell r="N5605" t="str">
            <v>FORM SUBMIT</v>
          </cell>
          <cell r="O5605">
            <v>43720</v>
          </cell>
          <cell r="P5605"/>
          <cell r="Q5605">
            <v>3010830.6999999997</v>
          </cell>
        </row>
        <row r="5606">
          <cell r="C5606" t="str">
            <v>Ware</v>
          </cell>
          <cell r="D5606">
            <v>2019</v>
          </cell>
          <cell r="E5606">
            <v>0</v>
          </cell>
          <cell r="F5606">
            <v>0</v>
          </cell>
          <cell r="G5606" t="str">
            <v>N/A</v>
          </cell>
          <cell r="H5606">
            <v>0</v>
          </cell>
          <cell r="I5606">
            <v>0</v>
          </cell>
          <cell r="J5606">
            <v>0</v>
          </cell>
          <cell r="K5606">
            <v>0</v>
          </cell>
          <cell r="M5606">
            <v>0</v>
          </cell>
          <cell r="N5606" t="str">
            <v>N/A</v>
          </cell>
          <cell r="O5606" t="str">
            <v/>
          </cell>
          <cell r="P5606"/>
          <cell r="Q5606">
            <v>0</v>
          </cell>
        </row>
        <row r="5607">
          <cell r="C5607" t="str">
            <v>Wareham</v>
          </cell>
          <cell r="D5607">
            <v>2019</v>
          </cell>
          <cell r="E5607">
            <v>3</v>
          </cell>
          <cell r="F5607">
            <v>3</v>
          </cell>
          <cell r="G5607" t="str">
            <v>Yes</v>
          </cell>
          <cell r="H5607">
            <v>796149.23</v>
          </cell>
          <cell r="I5607">
            <v>6530.53</v>
          </cell>
          <cell r="J5607">
            <v>5.69</v>
          </cell>
          <cell r="K5607">
            <v>789613.01</v>
          </cell>
          <cell r="M5607">
            <v>789613.01</v>
          </cell>
          <cell r="N5607" t="str">
            <v>FORM SUBMIT</v>
          </cell>
          <cell r="O5607">
            <v>43746</v>
          </cell>
          <cell r="P5607"/>
          <cell r="Q5607">
            <v>789618.7</v>
          </cell>
        </row>
        <row r="5608">
          <cell r="C5608" t="str">
            <v>Warren</v>
          </cell>
          <cell r="D5608">
            <v>2019</v>
          </cell>
          <cell r="E5608">
            <v>0</v>
          </cell>
          <cell r="F5608">
            <v>0</v>
          </cell>
          <cell r="G5608" t="str">
            <v>N/A</v>
          </cell>
          <cell r="H5608">
            <v>0</v>
          </cell>
          <cell r="I5608">
            <v>0</v>
          </cell>
          <cell r="J5608">
            <v>0</v>
          </cell>
          <cell r="K5608">
            <v>0</v>
          </cell>
          <cell r="M5608">
            <v>0</v>
          </cell>
          <cell r="N5608" t="str">
            <v>N/A</v>
          </cell>
          <cell r="O5608" t="str">
            <v/>
          </cell>
          <cell r="P5608"/>
          <cell r="Q5608">
            <v>0</v>
          </cell>
        </row>
        <row r="5609">
          <cell r="C5609" t="str">
            <v>Warwick</v>
          </cell>
          <cell r="D5609">
            <v>2019</v>
          </cell>
          <cell r="E5609">
            <v>0</v>
          </cell>
          <cell r="F5609">
            <v>0</v>
          </cell>
          <cell r="G5609" t="str">
            <v>N/A</v>
          </cell>
          <cell r="H5609">
            <v>0</v>
          </cell>
          <cell r="I5609">
            <v>0</v>
          </cell>
          <cell r="J5609">
            <v>0</v>
          </cell>
          <cell r="K5609">
            <v>0</v>
          </cell>
          <cell r="M5609">
            <v>0</v>
          </cell>
          <cell r="N5609" t="str">
            <v>N/A</v>
          </cell>
          <cell r="O5609" t="str">
            <v/>
          </cell>
          <cell r="P5609"/>
          <cell r="Q5609">
            <v>0</v>
          </cell>
        </row>
        <row r="5610">
          <cell r="C5610" t="str">
            <v>Washington</v>
          </cell>
          <cell r="D5610">
            <v>2019</v>
          </cell>
          <cell r="E5610">
            <v>0</v>
          </cell>
          <cell r="F5610">
            <v>0</v>
          </cell>
          <cell r="G5610" t="str">
            <v>N/A</v>
          </cell>
          <cell r="H5610">
            <v>0</v>
          </cell>
          <cell r="I5610">
            <v>0</v>
          </cell>
          <cell r="J5610">
            <v>0</v>
          </cell>
          <cell r="K5610">
            <v>0</v>
          </cell>
          <cell r="M5610">
            <v>0</v>
          </cell>
          <cell r="N5610" t="str">
            <v>N/A</v>
          </cell>
          <cell r="O5610" t="str">
            <v/>
          </cell>
          <cell r="P5610"/>
          <cell r="Q5610">
            <v>0</v>
          </cell>
        </row>
        <row r="5611">
          <cell r="C5611" t="str">
            <v>Watertown</v>
          </cell>
          <cell r="D5611">
            <v>2019</v>
          </cell>
          <cell r="E5611">
            <v>2</v>
          </cell>
          <cell r="F5611">
            <v>2</v>
          </cell>
          <cell r="G5611" t="str">
            <v>Yes</v>
          </cell>
          <cell r="H5611">
            <v>2103251</v>
          </cell>
          <cell r="I5611">
            <v>17977</v>
          </cell>
          <cell r="J5611">
            <v>0</v>
          </cell>
          <cell r="K5611">
            <v>2085274</v>
          </cell>
          <cell r="M5611">
            <v>2085274</v>
          </cell>
          <cell r="N5611" t="str">
            <v>FORM SUBMIT</v>
          </cell>
          <cell r="O5611">
            <v>43763</v>
          </cell>
          <cell r="P5611"/>
          <cell r="Q5611">
            <v>2085274</v>
          </cell>
        </row>
        <row r="5612">
          <cell r="C5612" t="str">
            <v>Wayland</v>
          </cell>
          <cell r="D5612">
            <v>2019</v>
          </cell>
          <cell r="E5612">
            <v>1.5</v>
          </cell>
          <cell r="F5612">
            <v>1.5</v>
          </cell>
          <cell r="G5612" t="str">
            <v>Yes</v>
          </cell>
          <cell r="H5612">
            <v>886993.95</v>
          </cell>
          <cell r="I5612">
            <v>4904.67</v>
          </cell>
          <cell r="J5612">
            <v>0</v>
          </cell>
          <cell r="K5612">
            <v>882089.27999999991</v>
          </cell>
          <cell r="M5612">
            <v>882089.27999999991</v>
          </cell>
          <cell r="N5612" t="str">
            <v>FORM SUBMIT</v>
          </cell>
          <cell r="O5612">
            <v>43788</v>
          </cell>
          <cell r="P5612"/>
          <cell r="Q5612">
            <v>882089.27999999991</v>
          </cell>
        </row>
        <row r="5613">
          <cell r="C5613" t="str">
            <v>Webster</v>
          </cell>
          <cell r="D5613">
            <v>2019</v>
          </cell>
          <cell r="E5613">
            <v>0</v>
          </cell>
          <cell r="F5613">
            <v>0</v>
          </cell>
          <cell r="G5613" t="str">
            <v>N/A</v>
          </cell>
          <cell r="H5613">
            <v>0</v>
          </cell>
          <cell r="I5613">
            <v>0</v>
          </cell>
          <cell r="J5613">
            <v>0</v>
          </cell>
          <cell r="K5613">
            <v>0</v>
          </cell>
          <cell r="M5613">
            <v>0</v>
          </cell>
          <cell r="N5613" t="str">
            <v>N/A</v>
          </cell>
          <cell r="O5613" t="str">
            <v/>
          </cell>
          <cell r="P5613"/>
          <cell r="Q5613">
            <v>0</v>
          </cell>
        </row>
        <row r="5614">
          <cell r="C5614" t="str">
            <v>Wellesley</v>
          </cell>
          <cell r="D5614">
            <v>2019</v>
          </cell>
          <cell r="E5614">
            <v>1</v>
          </cell>
          <cell r="F5614">
            <v>1</v>
          </cell>
          <cell r="G5614" t="str">
            <v>Yes</v>
          </cell>
          <cell r="H5614">
            <v>1299947.95</v>
          </cell>
          <cell r="I5614">
            <v>222.91</v>
          </cell>
          <cell r="J5614">
            <v>0</v>
          </cell>
          <cell r="K5614">
            <v>1299725.04</v>
          </cell>
          <cell r="M5614">
            <v>1299725.04</v>
          </cell>
          <cell r="N5614" t="str">
            <v>FORM SUBMIT</v>
          </cell>
          <cell r="O5614">
            <v>43720</v>
          </cell>
          <cell r="P5614"/>
          <cell r="Q5614">
            <v>1299725.04</v>
          </cell>
        </row>
        <row r="5615">
          <cell r="C5615" t="str">
            <v>Wellfleet</v>
          </cell>
          <cell r="D5615">
            <v>2019</v>
          </cell>
          <cell r="E5615">
            <v>3</v>
          </cell>
          <cell r="F5615">
            <v>3</v>
          </cell>
          <cell r="G5615" t="str">
            <v>Yes</v>
          </cell>
          <cell r="H5615">
            <v>526863.43000000005</v>
          </cell>
          <cell r="I5615">
            <v>1249.47</v>
          </cell>
          <cell r="J5615">
            <v>0</v>
          </cell>
          <cell r="K5615">
            <v>525613.96000000008</v>
          </cell>
          <cell r="M5615">
            <v>525613.96000000008</v>
          </cell>
          <cell r="N5615" t="str">
            <v>FORM ENTERED</v>
          </cell>
          <cell r="O5615">
            <v>43721</v>
          </cell>
          <cell r="P5615"/>
          <cell r="Q5615">
            <v>525613.96000000008</v>
          </cell>
        </row>
        <row r="5616">
          <cell r="C5616" t="str">
            <v>Wendell</v>
          </cell>
          <cell r="D5616">
            <v>2019</v>
          </cell>
          <cell r="E5616">
            <v>0</v>
          </cell>
          <cell r="F5616">
            <v>0</v>
          </cell>
          <cell r="G5616" t="str">
            <v>N/A</v>
          </cell>
          <cell r="H5616">
            <v>0</v>
          </cell>
          <cell r="I5616">
            <v>0</v>
          </cell>
          <cell r="J5616">
            <v>0</v>
          </cell>
          <cell r="K5616">
            <v>0</v>
          </cell>
          <cell r="M5616">
            <v>0</v>
          </cell>
          <cell r="N5616" t="str">
            <v>N/A</v>
          </cell>
          <cell r="O5616" t="str">
            <v/>
          </cell>
          <cell r="P5616"/>
          <cell r="Q5616">
            <v>0</v>
          </cell>
        </row>
        <row r="5617">
          <cell r="C5617" t="str">
            <v>Wenham</v>
          </cell>
          <cell r="D5617">
            <v>2019</v>
          </cell>
          <cell r="E5617">
            <v>3</v>
          </cell>
          <cell r="F5617">
            <v>3</v>
          </cell>
          <cell r="G5617" t="str">
            <v>Yes</v>
          </cell>
          <cell r="H5617">
            <v>396743.3</v>
          </cell>
          <cell r="I5617">
            <v>10694.26</v>
          </cell>
          <cell r="J5617">
            <v>400.28</v>
          </cell>
          <cell r="K5617">
            <v>385648.75999999995</v>
          </cell>
          <cell r="M5617">
            <v>385648.75999999995</v>
          </cell>
          <cell r="N5617" t="str">
            <v>FORM SUBMIT</v>
          </cell>
          <cell r="O5617">
            <v>43706</v>
          </cell>
          <cell r="P5617"/>
          <cell r="Q5617">
            <v>386049.04</v>
          </cell>
        </row>
        <row r="5618">
          <cell r="C5618" t="str">
            <v>West Boylston</v>
          </cell>
          <cell r="D5618">
            <v>2019</v>
          </cell>
          <cell r="E5618">
            <v>2</v>
          </cell>
          <cell r="F5618">
            <v>2</v>
          </cell>
          <cell r="G5618" t="str">
            <v>Yes</v>
          </cell>
          <cell r="H5618">
            <v>235858.91</v>
          </cell>
          <cell r="I5618">
            <v>2003.59</v>
          </cell>
          <cell r="J5618">
            <v>0</v>
          </cell>
          <cell r="K5618">
            <v>233855.32</v>
          </cell>
          <cell r="M5618">
            <v>233855.32</v>
          </cell>
          <cell r="N5618" t="str">
            <v>FORM SUBMIT</v>
          </cell>
          <cell r="O5618">
            <v>43692</v>
          </cell>
          <cell r="P5618"/>
          <cell r="Q5618">
            <v>233855.32</v>
          </cell>
        </row>
        <row r="5619">
          <cell r="C5619" t="str">
            <v>West Bridgewater</v>
          </cell>
          <cell r="D5619">
            <v>2019</v>
          </cell>
          <cell r="E5619">
            <v>1</v>
          </cell>
          <cell r="F5619">
            <v>1</v>
          </cell>
          <cell r="G5619" t="str">
            <v>Yes</v>
          </cell>
          <cell r="H5619">
            <v>196370.36</v>
          </cell>
          <cell r="I5619">
            <v>1650.21</v>
          </cell>
          <cell r="J5619">
            <v>650.54</v>
          </cell>
          <cell r="K5619">
            <v>194069.61</v>
          </cell>
          <cell r="M5619">
            <v>194069.61</v>
          </cell>
          <cell r="N5619" t="str">
            <v>FORM SUBMIT</v>
          </cell>
          <cell r="O5619">
            <v>43725</v>
          </cell>
          <cell r="P5619"/>
          <cell r="Q5619">
            <v>194720.15</v>
          </cell>
        </row>
        <row r="5620">
          <cell r="C5620" t="str">
            <v>West Brookfield</v>
          </cell>
          <cell r="D5620">
            <v>2019</v>
          </cell>
          <cell r="E5620">
            <v>0</v>
          </cell>
          <cell r="F5620">
            <v>0</v>
          </cell>
          <cell r="G5620" t="str">
            <v>N/A</v>
          </cell>
          <cell r="H5620">
            <v>0</v>
          </cell>
          <cell r="I5620">
            <v>0</v>
          </cell>
          <cell r="J5620">
            <v>0</v>
          </cell>
          <cell r="K5620">
            <v>0</v>
          </cell>
          <cell r="M5620">
            <v>0</v>
          </cell>
          <cell r="N5620" t="str">
            <v>N/A</v>
          </cell>
          <cell r="O5620" t="str">
            <v/>
          </cell>
          <cell r="P5620"/>
          <cell r="Q5620">
            <v>0</v>
          </cell>
        </row>
        <row r="5621">
          <cell r="C5621" t="str">
            <v>West Newbury</v>
          </cell>
          <cell r="D5621">
            <v>2019</v>
          </cell>
          <cell r="E5621">
            <v>0.03</v>
          </cell>
          <cell r="F5621">
            <v>3</v>
          </cell>
          <cell r="G5621" t="str">
            <v>No</v>
          </cell>
          <cell r="H5621">
            <v>333895.99</v>
          </cell>
          <cell r="I5621">
            <v>4678.2</v>
          </cell>
          <cell r="J5621">
            <v>0</v>
          </cell>
          <cell r="K5621">
            <v>329217.78999999998</v>
          </cell>
          <cell r="M5621">
            <v>329217.78999999998</v>
          </cell>
          <cell r="N5621" t="str">
            <v>FORM SUBMIT</v>
          </cell>
          <cell r="O5621">
            <v>43724</v>
          </cell>
          <cell r="P5621"/>
          <cell r="Q5621">
            <v>329217.78999999998</v>
          </cell>
        </row>
        <row r="5622">
          <cell r="C5622" t="str">
            <v>West Springfield</v>
          </cell>
          <cell r="D5622">
            <v>2019</v>
          </cell>
          <cell r="E5622">
            <v>1</v>
          </cell>
          <cell r="F5622">
            <v>1</v>
          </cell>
          <cell r="G5622" t="str">
            <v>Yes</v>
          </cell>
          <cell r="H5622">
            <v>393395.88</v>
          </cell>
          <cell r="I5622">
            <v>575.42999999999995</v>
          </cell>
          <cell r="J5622">
            <v>58.6</v>
          </cell>
          <cell r="K5622">
            <v>392761.85000000003</v>
          </cell>
          <cell r="M5622">
            <v>392761.85000000003</v>
          </cell>
          <cell r="N5622" t="str">
            <v>FORM SUBMIT</v>
          </cell>
          <cell r="O5622">
            <v>43725</v>
          </cell>
          <cell r="P5622"/>
          <cell r="Q5622">
            <v>392820.45</v>
          </cell>
        </row>
        <row r="5623">
          <cell r="C5623" t="str">
            <v>West Stockbridge</v>
          </cell>
          <cell r="D5623">
            <v>2019</v>
          </cell>
          <cell r="E5623">
            <v>0</v>
          </cell>
          <cell r="F5623">
            <v>0</v>
          </cell>
          <cell r="G5623" t="str">
            <v>N/A</v>
          </cell>
          <cell r="H5623">
            <v>0</v>
          </cell>
          <cell r="I5623">
            <v>0</v>
          </cell>
          <cell r="J5623">
            <v>0</v>
          </cell>
          <cell r="K5623">
            <v>0</v>
          </cell>
          <cell r="M5623">
            <v>0</v>
          </cell>
          <cell r="N5623" t="str">
            <v>N/A</v>
          </cell>
          <cell r="O5623" t="str">
            <v/>
          </cell>
          <cell r="P5623"/>
          <cell r="Q5623">
            <v>0</v>
          </cell>
        </row>
        <row r="5624">
          <cell r="C5624" t="str">
            <v>West Tisbury</v>
          </cell>
          <cell r="D5624">
            <v>2019</v>
          </cell>
          <cell r="E5624">
            <v>3</v>
          </cell>
          <cell r="F5624">
            <v>3</v>
          </cell>
          <cell r="G5624" t="str">
            <v>Yes</v>
          </cell>
          <cell r="H5624">
            <v>450584.9</v>
          </cell>
          <cell r="I5624">
            <v>1568.44</v>
          </cell>
          <cell r="J5624">
            <v>9.3000000000000007</v>
          </cell>
          <cell r="K5624">
            <v>449007.16000000003</v>
          </cell>
          <cell r="M5624">
            <v>449007.16000000003</v>
          </cell>
          <cell r="N5624" t="str">
            <v>FORM SUBMIT</v>
          </cell>
          <cell r="O5624">
            <v>43705</v>
          </cell>
          <cell r="P5624"/>
          <cell r="Q5624">
            <v>449016.46</v>
          </cell>
        </row>
        <row r="5625">
          <cell r="C5625" t="str">
            <v>Westborough</v>
          </cell>
          <cell r="D5625">
            <v>2019</v>
          </cell>
          <cell r="E5625">
            <v>0</v>
          </cell>
          <cell r="F5625">
            <v>0</v>
          </cell>
          <cell r="G5625" t="str">
            <v>N/A</v>
          </cell>
          <cell r="H5625">
            <v>0</v>
          </cell>
          <cell r="I5625">
            <v>0</v>
          </cell>
          <cell r="J5625">
            <v>0</v>
          </cell>
          <cell r="K5625">
            <v>0</v>
          </cell>
          <cell r="M5625">
            <v>0</v>
          </cell>
          <cell r="N5625" t="str">
            <v>N/A</v>
          </cell>
          <cell r="O5625" t="str">
            <v/>
          </cell>
          <cell r="P5625"/>
          <cell r="Q5625">
            <v>0</v>
          </cell>
        </row>
        <row r="5626">
          <cell r="C5626" t="str">
            <v>Westfield</v>
          </cell>
          <cell r="D5626">
            <v>2019</v>
          </cell>
          <cell r="E5626">
            <v>0.01</v>
          </cell>
          <cell r="F5626">
            <v>1</v>
          </cell>
          <cell r="G5626" t="str">
            <v>No</v>
          </cell>
          <cell r="H5626">
            <v>472047.51</v>
          </cell>
          <cell r="I5626">
            <v>6712.81</v>
          </cell>
          <cell r="J5626">
            <v>55.18</v>
          </cell>
          <cell r="K5626">
            <v>465279.52</v>
          </cell>
          <cell r="M5626">
            <v>465279.52</v>
          </cell>
          <cell r="N5626" t="str">
            <v>FORM SUBMIT</v>
          </cell>
          <cell r="O5626">
            <v>43720</v>
          </cell>
          <cell r="P5626"/>
          <cell r="Q5626">
            <v>465334.7</v>
          </cell>
        </row>
        <row r="5627">
          <cell r="C5627" t="str">
            <v>Westford</v>
          </cell>
          <cell r="D5627">
            <v>2019</v>
          </cell>
          <cell r="E5627">
            <v>3</v>
          </cell>
          <cell r="F5627">
            <v>3</v>
          </cell>
          <cell r="G5627" t="str">
            <v>Yes</v>
          </cell>
          <cell r="H5627">
            <v>1897537.98</v>
          </cell>
          <cell r="I5627">
            <v>30224.04</v>
          </cell>
          <cell r="J5627">
            <v>375.97</v>
          </cell>
          <cell r="K5627">
            <v>1866937.97</v>
          </cell>
          <cell r="M5627">
            <v>1866937.97</v>
          </cell>
          <cell r="N5627" t="str">
            <v>FORM SUBMIT</v>
          </cell>
          <cell r="O5627">
            <v>43713</v>
          </cell>
          <cell r="P5627"/>
          <cell r="Q5627">
            <v>1867313.94</v>
          </cell>
        </row>
        <row r="5628">
          <cell r="C5628" t="str">
            <v>Westhampton</v>
          </cell>
          <cell r="D5628">
            <v>2019</v>
          </cell>
          <cell r="E5628">
            <v>0</v>
          </cell>
          <cell r="F5628">
            <v>0</v>
          </cell>
          <cell r="G5628" t="str">
            <v>N/A</v>
          </cell>
          <cell r="H5628">
            <v>0</v>
          </cell>
          <cell r="I5628">
            <v>0</v>
          </cell>
          <cell r="J5628">
            <v>0</v>
          </cell>
          <cell r="K5628">
            <v>0</v>
          </cell>
          <cell r="M5628">
            <v>0</v>
          </cell>
          <cell r="N5628" t="str">
            <v>N/A</v>
          </cell>
          <cell r="O5628" t="str">
            <v/>
          </cell>
          <cell r="P5628"/>
          <cell r="Q5628">
            <v>0</v>
          </cell>
        </row>
        <row r="5629">
          <cell r="C5629" t="str">
            <v>Westminster</v>
          </cell>
          <cell r="D5629">
            <v>2019</v>
          </cell>
          <cell r="E5629">
            <v>0</v>
          </cell>
          <cell r="F5629">
            <v>0</v>
          </cell>
          <cell r="G5629" t="str">
            <v>N/A</v>
          </cell>
          <cell r="H5629">
            <v>0</v>
          </cell>
          <cell r="I5629">
            <v>0</v>
          </cell>
          <cell r="J5629">
            <v>0</v>
          </cell>
          <cell r="K5629">
            <v>0</v>
          </cell>
          <cell r="M5629">
            <v>0</v>
          </cell>
          <cell r="N5629" t="str">
            <v>N/A</v>
          </cell>
          <cell r="O5629" t="str">
            <v/>
          </cell>
          <cell r="P5629"/>
          <cell r="Q5629">
            <v>0</v>
          </cell>
        </row>
        <row r="5630">
          <cell r="C5630" t="str">
            <v>Weston</v>
          </cell>
          <cell r="D5630">
            <v>2019</v>
          </cell>
          <cell r="E5630">
            <v>3</v>
          </cell>
          <cell r="F5630">
            <v>3</v>
          </cell>
          <cell r="G5630" t="str">
            <v>Yes</v>
          </cell>
          <cell r="H5630">
            <v>2136200.1</v>
          </cell>
          <cell r="I5630">
            <v>10443.69</v>
          </cell>
          <cell r="J5630">
            <v>0</v>
          </cell>
          <cell r="K5630">
            <v>2125756.41</v>
          </cell>
          <cell r="M5630">
            <v>2125756.41</v>
          </cell>
          <cell r="N5630" t="str">
            <v>FORM SUBMIT</v>
          </cell>
          <cell r="O5630">
            <v>43724</v>
          </cell>
          <cell r="P5630"/>
          <cell r="Q5630">
            <v>2125756.41</v>
          </cell>
        </row>
        <row r="5631">
          <cell r="C5631" t="str">
            <v>Westport</v>
          </cell>
          <cell r="D5631">
            <v>2019</v>
          </cell>
          <cell r="E5631">
            <v>2</v>
          </cell>
          <cell r="F5631">
            <v>2</v>
          </cell>
          <cell r="G5631" t="str">
            <v>Yes</v>
          </cell>
          <cell r="H5631">
            <v>554930.53</v>
          </cell>
          <cell r="I5631">
            <v>3020.22</v>
          </cell>
          <cell r="J5631">
            <v>80.11</v>
          </cell>
          <cell r="K5631">
            <v>551830.20000000007</v>
          </cell>
          <cell r="M5631">
            <v>551830.20000000007</v>
          </cell>
          <cell r="N5631" t="str">
            <v>FORM SUBMIT</v>
          </cell>
          <cell r="O5631">
            <v>43724</v>
          </cell>
          <cell r="P5631"/>
          <cell r="Q5631">
            <v>551910.31000000006</v>
          </cell>
        </row>
        <row r="5632">
          <cell r="C5632" t="str">
            <v>Westwood</v>
          </cell>
          <cell r="D5632">
            <v>2019</v>
          </cell>
          <cell r="E5632">
            <v>0</v>
          </cell>
          <cell r="F5632">
            <v>0</v>
          </cell>
          <cell r="G5632" t="str">
            <v>N/A</v>
          </cell>
          <cell r="H5632">
            <v>0</v>
          </cell>
          <cell r="I5632">
            <v>0</v>
          </cell>
          <cell r="J5632">
            <v>0</v>
          </cell>
          <cell r="K5632">
            <v>0</v>
          </cell>
          <cell r="M5632">
            <v>0</v>
          </cell>
          <cell r="N5632" t="str">
            <v>N/A</v>
          </cell>
          <cell r="O5632" t="str">
            <v/>
          </cell>
          <cell r="P5632"/>
          <cell r="Q5632">
            <v>0</v>
          </cell>
        </row>
        <row r="5633">
          <cell r="C5633" t="str">
            <v>Weymouth</v>
          </cell>
          <cell r="D5633">
            <v>2019</v>
          </cell>
          <cell r="E5633">
            <v>1</v>
          </cell>
          <cell r="F5633">
            <v>1</v>
          </cell>
          <cell r="G5633" t="str">
            <v>Yes</v>
          </cell>
          <cell r="H5633">
            <v>817523</v>
          </cell>
          <cell r="I5633">
            <v>6036</v>
          </cell>
          <cell r="J5633">
            <v>345</v>
          </cell>
          <cell r="K5633">
            <v>811142</v>
          </cell>
          <cell r="M5633">
            <v>811142</v>
          </cell>
          <cell r="N5633" t="str">
            <v>FORM SUBMIT</v>
          </cell>
          <cell r="O5633">
            <v>43713</v>
          </cell>
          <cell r="P5633"/>
          <cell r="Q5633">
            <v>811487</v>
          </cell>
        </row>
        <row r="5634">
          <cell r="C5634" t="str">
            <v>Whately</v>
          </cell>
          <cell r="D5634">
            <v>2019</v>
          </cell>
          <cell r="E5634">
            <v>3</v>
          </cell>
          <cell r="F5634">
            <v>3</v>
          </cell>
          <cell r="G5634" t="str">
            <v>Yes</v>
          </cell>
          <cell r="H5634">
            <v>86632.83</v>
          </cell>
          <cell r="I5634">
            <v>335.88</v>
          </cell>
          <cell r="J5634">
            <v>0</v>
          </cell>
          <cell r="K5634">
            <v>86296.95</v>
          </cell>
          <cell r="M5634">
            <v>86296.95</v>
          </cell>
          <cell r="N5634" t="str">
            <v>FORM SUBMIT</v>
          </cell>
          <cell r="O5634">
            <v>43718</v>
          </cell>
          <cell r="P5634"/>
          <cell r="Q5634">
            <v>86296.95</v>
          </cell>
        </row>
        <row r="5635">
          <cell r="C5635" t="str">
            <v>Whitman</v>
          </cell>
          <cell r="D5635">
            <v>2019</v>
          </cell>
          <cell r="E5635">
            <v>0</v>
          </cell>
          <cell r="F5635">
            <v>0</v>
          </cell>
          <cell r="G5635" t="str">
            <v>N/A</v>
          </cell>
          <cell r="H5635">
            <v>0</v>
          </cell>
          <cell r="I5635">
            <v>0</v>
          </cell>
          <cell r="J5635">
            <v>0</v>
          </cell>
          <cell r="K5635">
            <v>0</v>
          </cell>
          <cell r="M5635">
            <v>0</v>
          </cell>
          <cell r="N5635" t="str">
            <v>N/A</v>
          </cell>
          <cell r="O5635" t="str">
            <v/>
          </cell>
          <cell r="P5635"/>
          <cell r="Q5635">
            <v>0</v>
          </cell>
        </row>
        <row r="5636">
          <cell r="C5636" t="str">
            <v>Wilbraham</v>
          </cell>
          <cell r="D5636">
            <v>2019</v>
          </cell>
          <cell r="E5636">
            <v>1.5</v>
          </cell>
          <cell r="F5636">
            <v>1.5</v>
          </cell>
          <cell r="G5636" t="str">
            <v>Yes</v>
          </cell>
          <cell r="H5636">
            <v>382741.73</v>
          </cell>
          <cell r="I5636">
            <v>2555.91</v>
          </cell>
          <cell r="J5636">
            <v>0.54</v>
          </cell>
          <cell r="K5636">
            <v>380185.28</v>
          </cell>
          <cell r="M5636">
            <v>380185.28</v>
          </cell>
          <cell r="N5636" t="str">
            <v>FORM SUBMIT</v>
          </cell>
          <cell r="O5636">
            <v>43722</v>
          </cell>
          <cell r="P5636"/>
          <cell r="Q5636">
            <v>380185.82</v>
          </cell>
        </row>
        <row r="5637">
          <cell r="C5637" t="str">
            <v>Williamsburg</v>
          </cell>
          <cell r="D5637">
            <v>2019</v>
          </cell>
          <cell r="E5637">
            <v>0</v>
          </cell>
          <cell r="F5637">
            <v>0</v>
          </cell>
          <cell r="G5637" t="str">
            <v>N/A</v>
          </cell>
          <cell r="H5637">
            <v>0</v>
          </cell>
          <cell r="I5637">
            <v>0</v>
          </cell>
          <cell r="J5637">
            <v>0</v>
          </cell>
          <cell r="K5637">
            <v>0</v>
          </cell>
          <cell r="M5637">
            <v>0</v>
          </cell>
          <cell r="N5637" t="str">
            <v>N/A</v>
          </cell>
          <cell r="O5637" t="str">
            <v/>
          </cell>
          <cell r="P5637"/>
          <cell r="Q5637">
            <v>0</v>
          </cell>
        </row>
        <row r="5638">
          <cell r="C5638" t="str">
            <v>Williamstown</v>
          </cell>
          <cell r="D5638">
            <v>2019</v>
          </cell>
          <cell r="E5638">
            <v>2</v>
          </cell>
          <cell r="F5638">
            <v>2</v>
          </cell>
          <cell r="G5638" t="str">
            <v>Yes</v>
          </cell>
          <cell r="H5638">
            <v>252011.49</v>
          </cell>
          <cell r="I5638">
            <v>893.5</v>
          </cell>
          <cell r="J5638">
            <v>375.12</v>
          </cell>
          <cell r="K5638">
            <v>250742.87</v>
          </cell>
          <cell r="M5638">
            <v>250742.87</v>
          </cell>
          <cell r="N5638" t="str">
            <v>FORM SUBMIT</v>
          </cell>
          <cell r="O5638">
            <v>43684</v>
          </cell>
          <cell r="P5638"/>
          <cell r="Q5638">
            <v>251117.99</v>
          </cell>
        </row>
        <row r="5639">
          <cell r="C5639" t="str">
            <v>Wilmington</v>
          </cell>
          <cell r="D5639">
            <v>2019</v>
          </cell>
          <cell r="E5639">
            <v>0</v>
          </cell>
          <cell r="F5639">
            <v>0</v>
          </cell>
          <cell r="G5639" t="str">
            <v>N/A</v>
          </cell>
          <cell r="H5639">
            <v>0</v>
          </cell>
          <cell r="I5639">
            <v>0</v>
          </cell>
          <cell r="J5639">
            <v>0</v>
          </cell>
          <cell r="K5639">
            <v>0</v>
          </cell>
          <cell r="M5639">
            <v>0</v>
          </cell>
          <cell r="N5639" t="str">
            <v>N/A</v>
          </cell>
          <cell r="O5639" t="str">
            <v/>
          </cell>
          <cell r="P5639"/>
          <cell r="Q5639">
            <v>0</v>
          </cell>
        </row>
        <row r="5640">
          <cell r="C5640" t="str">
            <v>Winchendon</v>
          </cell>
          <cell r="D5640">
            <v>2019</v>
          </cell>
          <cell r="E5640">
            <v>0</v>
          </cell>
          <cell r="F5640">
            <v>0</v>
          </cell>
          <cell r="G5640" t="str">
            <v>N/A</v>
          </cell>
          <cell r="H5640">
            <v>0</v>
          </cell>
          <cell r="I5640">
            <v>0</v>
          </cell>
          <cell r="J5640">
            <v>0</v>
          </cell>
          <cell r="K5640">
            <v>0</v>
          </cell>
          <cell r="M5640">
            <v>0</v>
          </cell>
          <cell r="N5640" t="str">
            <v>N/A</v>
          </cell>
          <cell r="O5640" t="str">
            <v/>
          </cell>
          <cell r="P5640"/>
          <cell r="Q5640">
            <v>0</v>
          </cell>
        </row>
        <row r="5641">
          <cell r="C5641" t="str">
            <v>Winchester</v>
          </cell>
          <cell r="D5641">
            <v>2019</v>
          </cell>
          <cell r="E5641">
            <v>0</v>
          </cell>
          <cell r="F5641">
            <v>0</v>
          </cell>
          <cell r="G5641" t="str">
            <v>N/A</v>
          </cell>
          <cell r="H5641">
            <v>0</v>
          </cell>
          <cell r="I5641">
            <v>0</v>
          </cell>
          <cell r="J5641">
            <v>0</v>
          </cell>
          <cell r="K5641">
            <v>0</v>
          </cell>
          <cell r="M5641">
            <v>0</v>
          </cell>
          <cell r="N5641" t="str">
            <v>N/A</v>
          </cell>
          <cell r="O5641" t="str">
            <v/>
          </cell>
          <cell r="P5641"/>
          <cell r="Q5641">
            <v>0</v>
          </cell>
        </row>
        <row r="5642">
          <cell r="C5642" t="str">
            <v>Windsor</v>
          </cell>
          <cell r="D5642">
            <v>2019</v>
          </cell>
          <cell r="E5642">
            <v>0</v>
          </cell>
          <cell r="F5642">
            <v>0</v>
          </cell>
          <cell r="G5642" t="str">
            <v>N/A</v>
          </cell>
          <cell r="H5642">
            <v>0</v>
          </cell>
          <cell r="I5642">
            <v>0</v>
          </cell>
          <cell r="J5642">
            <v>0</v>
          </cell>
          <cell r="K5642">
            <v>0</v>
          </cell>
          <cell r="M5642">
            <v>0</v>
          </cell>
          <cell r="N5642" t="str">
            <v>N/A</v>
          </cell>
          <cell r="O5642" t="str">
            <v/>
          </cell>
          <cell r="P5642"/>
          <cell r="Q5642">
            <v>0</v>
          </cell>
        </row>
        <row r="5643">
          <cell r="C5643" t="str">
            <v>Winthrop</v>
          </cell>
          <cell r="D5643">
            <v>2019</v>
          </cell>
          <cell r="E5643">
            <v>0</v>
          </cell>
          <cell r="F5643">
            <v>0</v>
          </cell>
          <cell r="G5643" t="str">
            <v>N/A</v>
          </cell>
          <cell r="H5643">
            <v>0</v>
          </cell>
          <cell r="I5643">
            <v>0</v>
          </cell>
          <cell r="J5643">
            <v>0</v>
          </cell>
          <cell r="K5643">
            <v>0</v>
          </cell>
          <cell r="M5643">
            <v>0</v>
          </cell>
          <cell r="N5643" t="str">
            <v>N/A</v>
          </cell>
          <cell r="O5643" t="str">
            <v/>
          </cell>
          <cell r="P5643"/>
          <cell r="Q5643">
            <v>0</v>
          </cell>
        </row>
        <row r="5644">
          <cell r="C5644" t="str">
            <v>Woburn</v>
          </cell>
          <cell r="D5644">
            <v>2019</v>
          </cell>
          <cell r="E5644">
            <v>0</v>
          </cell>
          <cell r="F5644">
            <v>0</v>
          </cell>
          <cell r="G5644" t="str">
            <v>N/A</v>
          </cell>
          <cell r="H5644">
            <v>0</v>
          </cell>
          <cell r="I5644">
            <v>0</v>
          </cell>
          <cell r="J5644">
            <v>0</v>
          </cell>
          <cell r="K5644">
            <v>0</v>
          </cell>
          <cell r="M5644">
            <v>0</v>
          </cell>
          <cell r="N5644" t="str">
            <v>N/A</v>
          </cell>
          <cell r="O5644" t="str">
            <v/>
          </cell>
          <cell r="P5644"/>
          <cell r="Q5644">
            <v>0</v>
          </cell>
        </row>
        <row r="5645">
          <cell r="C5645" t="str">
            <v>Worcester</v>
          </cell>
          <cell r="D5645">
            <v>2019</v>
          </cell>
          <cell r="E5645">
            <v>0</v>
          </cell>
          <cell r="F5645">
            <v>0</v>
          </cell>
          <cell r="G5645" t="str">
            <v>N/A</v>
          </cell>
          <cell r="H5645">
            <v>0</v>
          </cell>
          <cell r="I5645">
            <v>0</v>
          </cell>
          <cell r="J5645">
            <v>0</v>
          </cell>
          <cell r="K5645">
            <v>0</v>
          </cell>
          <cell r="M5645">
            <v>0</v>
          </cell>
          <cell r="N5645" t="str">
            <v>N/A</v>
          </cell>
          <cell r="O5645" t="str">
            <v/>
          </cell>
          <cell r="P5645"/>
          <cell r="Q5645">
            <v>0</v>
          </cell>
        </row>
        <row r="5646">
          <cell r="C5646" t="str">
            <v>Worthington</v>
          </cell>
          <cell r="D5646">
            <v>2019</v>
          </cell>
          <cell r="E5646">
            <v>0</v>
          </cell>
          <cell r="F5646">
            <v>0</v>
          </cell>
          <cell r="G5646" t="str">
            <v>N/A</v>
          </cell>
          <cell r="H5646">
            <v>0</v>
          </cell>
          <cell r="I5646">
            <v>0</v>
          </cell>
          <cell r="J5646">
            <v>0</v>
          </cell>
          <cell r="K5646">
            <v>0</v>
          </cell>
          <cell r="M5646">
            <v>0</v>
          </cell>
          <cell r="N5646" t="str">
            <v>N/A</v>
          </cell>
          <cell r="O5646" t="str">
            <v/>
          </cell>
          <cell r="P5646"/>
          <cell r="Q5646">
            <v>0</v>
          </cell>
        </row>
        <row r="5647">
          <cell r="C5647" t="str">
            <v>Wrentham</v>
          </cell>
          <cell r="D5647">
            <v>2019</v>
          </cell>
          <cell r="E5647">
            <v>1</v>
          </cell>
          <cell r="F5647">
            <v>1</v>
          </cell>
          <cell r="G5647" t="str">
            <v>Yes</v>
          </cell>
          <cell r="H5647">
            <v>264916.55</v>
          </cell>
          <cell r="I5647">
            <v>728.48</v>
          </cell>
          <cell r="J5647">
            <v>625.26</v>
          </cell>
          <cell r="K5647">
            <v>263562.81</v>
          </cell>
          <cell r="M5647">
            <v>263562.81</v>
          </cell>
          <cell r="N5647" t="str">
            <v>FORM SUBMIT</v>
          </cell>
          <cell r="O5647">
            <v>43739</v>
          </cell>
          <cell r="P5647"/>
          <cell r="Q5647">
            <v>264188.07</v>
          </cell>
        </row>
        <row r="5648">
          <cell r="C5648" t="str">
            <v>Yarmouth</v>
          </cell>
          <cell r="D5648">
            <v>2019</v>
          </cell>
          <cell r="E5648">
            <v>3</v>
          </cell>
          <cell r="F5648">
            <v>3</v>
          </cell>
          <cell r="G5648" t="str">
            <v>Yes</v>
          </cell>
          <cell r="H5648">
            <v>1779296.52</v>
          </cell>
          <cell r="I5648">
            <v>11760.04</v>
          </cell>
          <cell r="J5648">
            <v>6.35</v>
          </cell>
          <cell r="K5648">
            <v>1767530.13</v>
          </cell>
          <cell r="L5648"/>
          <cell r="M5648">
            <v>1767530.13</v>
          </cell>
          <cell r="N5648" t="str">
            <v>FORM SUBMIT</v>
          </cell>
          <cell r="O5648">
            <v>43882</v>
          </cell>
          <cell r="P5648"/>
          <cell r="Q5648">
            <v>1767536.48</v>
          </cell>
        </row>
        <row r="5651">
          <cell r="C5651" t="str">
            <v>Abington</v>
          </cell>
          <cell r="D5651">
            <v>2020</v>
          </cell>
          <cell r="E5651">
            <v>1.5</v>
          </cell>
          <cell r="F5651">
            <v>1.5</v>
          </cell>
          <cell r="G5651" t="str">
            <v>Yes</v>
          </cell>
          <cell r="H5651">
            <v>415985.52</v>
          </cell>
          <cell r="I5651">
            <v>0</v>
          </cell>
          <cell r="J5651">
            <v>4805.38</v>
          </cell>
          <cell r="K5651">
            <v>411180.14</v>
          </cell>
          <cell r="M5651">
            <v>411180.14</v>
          </cell>
          <cell r="N5651" t="str">
            <v>FORM SUBMIT</v>
          </cell>
          <cell r="O5651">
            <v>44088</v>
          </cell>
          <cell r="P5651"/>
          <cell r="Q5651">
            <v>415985.52</v>
          </cell>
        </row>
        <row r="5652">
          <cell r="C5652" t="str">
            <v>Acton</v>
          </cell>
          <cell r="D5652">
            <v>2020</v>
          </cell>
          <cell r="E5652">
            <v>1.5</v>
          </cell>
          <cell r="F5652">
            <v>1.5</v>
          </cell>
          <cell r="G5652" t="str">
            <v>Yes</v>
          </cell>
          <cell r="H5652">
            <v>1093748.6000000001</v>
          </cell>
          <cell r="I5652">
            <v>9803.17</v>
          </cell>
          <cell r="J5652">
            <v>1155.3800000000001</v>
          </cell>
          <cell r="K5652">
            <v>1082790.0500000003</v>
          </cell>
          <cell r="M5652">
            <v>1082790.0500000003</v>
          </cell>
          <cell r="N5652" t="str">
            <v>FORM SUBMIT</v>
          </cell>
          <cell r="O5652">
            <v>44089</v>
          </cell>
          <cell r="P5652"/>
          <cell r="Q5652">
            <v>1083945.4300000002</v>
          </cell>
        </row>
        <row r="5653">
          <cell r="C5653" t="str">
            <v>Acushnet</v>
          </cell>
          <cell r="D5653">
            <v>2020</v>
          </cell>
          <cell r="E5653">
            <v>1.5</v>
          </cell>
          <cell r="F5653">
            <v>1.5</v>
          </cell>
          <cell r="G5653" t="str">
            <v>Yes</v>
          </cell>
          <cell r="H5653">
            <v>174574.52</v>
          </cell>
          <cell r="I5653">
            <v>1289.06</v>
          </cell>
          <cell r="J5653">
            <v>0</v>
          </cell>
          <cell r="K5653">
            <v>173285.46</v>
          </cell>
          <cell r="M5653">
            <v>173285.46</v>
          </cell>
          <cell r="N5653" t="str">
            <v>FORM SUBMIT</v>
          </cell>
          <cell r="O5653">
            <v>44084</v>
          </cell>
          <cell r="P5653"/>
          <cell r="Q5653">
            <v>173285.46</v>
          </cell>
        </row>
        <row r="5654">
          <cell r="C5654" t="str">
            <v>Adams</v>
          </cell>
          <cell r="D5654">
            <v>2020</v>
          </cell>
          <cell r="E5654">
            <v>0</v>
          </cell>
          <cell r="F5654">
            <v>0</v>
          </cell>
          <cell r="G5654" t="str">
            <v>N/A</v>
          </cell>
          <cell r="H5654">
            <v>0</v>
          </cell>
          <cell r="I5654">
            <v>0</v>
          </cell>
          <cell r="J5654">
            <v>0</v>
          </cell>
          <cell r="K5654">
            <v>0</v>
          </cell>
          <cell r="M5654">
            <v>0</v>
          </cell>
          <cell r="N5654" t="str">
            <v>N/A</v>
          </cell>
          <cell r="O5654" t="str">
            <v/>
          </cell>
          <cell r="P5654"/>
          <cell r="Q5654">
            <v>0</v>
          </cell>
        </row>
        <row r="5655">
          <cell r="C5655" t="str">
            <v>Agawam</v>
          </cell>
          <cell r="D5655">
            <v>2020</v>
          </cell>
          <cell r="E5655">
            <v>1</v>
          </cell>
          <cell r="F5655">
            <v>1</v>
          </cell>
          <cell r="G5655" t="str">
            <v>Yes</v>
          </cell>
          <cell r="H5655">
            <v>548619</v>
          </cell>
          <cell r="I5655">
            <v>2958</v>
          </cell>
          <cell r="J5655">
            <v>138</v>
          </cell>
          <cell r="K5655">
            <v>545523</v>
          </cell>
          <cell r="M5655">
            <v>545523</v>
          </cell>
          <cell r="N5655" t="str">
            <v>FORM SUBMIT</v>
          </cell>
          <cell r="O5655">
            <v>44077</v>
          </cell>
          <cell r="P5655"/>
          <cell r="Q5655">
            <v>545661</v>
          </cell>
        </row>
        <row r="5656">
          <cell r="C5656" t="str">
            <v>Alford</v>
          </cell>
          <cell r="D5656">
            <v>2020</v>
          </cell>
          <cell r="E5656">
            <v>0</v>
          </cell>
          <cell r="F5656">
            <v>0</v>
          </cell>
          <cell r="G5656" t="str">
            <v>N/A</v>
          </cell>
          <cell r="H5656">
            <v>0</v>
          </cell>
          <cell r="I5656">
            <v>0</v>
          </cell>
          <cell r="J5656">
            <v>0</v>
          </cell>
          <cell r="K5656">
            <v>0</v>
          </cell>
          <cell r="M5656">
            <v>0</v>
          </cell>
          <cell r="N5656" t="str">
            <v>N/A</v>
          </cell>
          <cell r="O5656" t="str">
            <v/>
          </cell>
          <cell r="P5656"/>
          <cell r="Q5656">
            <v>0</v>
          </cell>
        </row>
        <row r="5657">
          <cell r="C5657" t="str">
            <v>Amesbury</v>
          </cell>
          <cell r="D5657">
            <v>2020</v>
          </cell>
          <cell r="E5657">
            <v>0</v>
          </cell>
          <cell r="F5657">
            <v>0</v>
          </cell>
          <cell r="G5657" t="str">
            <v>N/A</v>
          </cell>
          <cell r="H5657">
            <v>0</v>
          </cell>
          <cell r="I5657">
            <v>0</v>
          </cell>
          <cell r="J5657">
            <v>0</v>
          </cell>
          <cell r="K5657">
            <v>0</v>
          </cell>
          <cell r="M5657">
            <v>0</v>
          </cell>
          <cell r="N5657" t="str">
            <v>N/A</v>
          </cell>
          <cell r="O5657" t="str">
            <v/>
          </cell>
          <cell r="P5657"/>
          <cell r="Q5657">
            <v>0</v>
          </cell>
        </row>
        <row r="5658">
          <cell r="C5658" t="str">
            <v>Amherst</v>
          </cell>
          <cell r="D5658">
            <v>2020</v>
          </cell>
          <cell r="E5658">
            <v>3</v>
          </cell>
          <cell r="F5658">
            <v>3</v>
          </cell>
          <cell r="G5658" t="str">
            <v>Yes</v>
          </cell>
          <cell r="H5658">
            <v>1208175</v>
          </cell>
          <cell r="I5658">
            <v>4963</v>
          </cell>
          <cell r="J5658">
            <v>0</v>
          </cell>
          <cell r="K5658">
            <v>1203212</v>
          </cell>
          <cell r="M5658">
            <v>1203212</v>
          </cell>
          <cell r="N5658" t="str">
            <v>FORM SUBMIT</v>
          </cell>
          <cell r="O5658">
            <v>44089</v>
          </cell>
          <cell r="P5658"/>
          <cell r="Q5658">
            <v>1203212</v>
          </cell>
        </row>
        <row r="5659">
          <cell r="C5659" t="str">
            <v>Andover</v>
          </cell>
          <cell r="D5659">
            <v>2020</v>
          </cell>
          <cell r="E5659">
            <v>0</v>
          </cell>
          <cell r="F5659">
            <v>0</v>
          </cell>
          <cell r="G5659" t="str">
            <v>N/A</v>
          </cell>
          <cell r="H5659">
            <v>0</v>
          </cell>
          <cell r="I5659">
            <v>0</v>
          </cell>
          <cell r="J5659">
            <v>0</v>
          </cell>
          <cell r="K5659">
            <v>0</v>
          </cell>
          <cell r="M5659">
            <v>0</v>
          </cell>
          <cell r="N5659" t="str">
            <v>N/A</v>
          </cell>
          <cell r="O5659" t="str">
            <v/>
          </cell>
          <cell r="P5659"/>
          <cell r="Q5659">
            <v>0</v>
          </cell>
        </row>
        <row r="5660">
          <cell r="C5660" t="str">
            <v>Arlington</v>
          </cell>
          <cell r="D5660">
            <v>2020</v>
          </cell>
          <cell r="E5660">
            <v>1.5</v>
          </cell>
          <cell r="F5660">
            <v>1.5</v>
          </cell>
          <cell r="G5660" t="str">
            <v>Yes</v>
          </cell>
          <cell r="H5660">
            <v>1730607.84</v>
          </cell>
          <cell r="I5660">
            <v>19807.52</v>
          </cell>
          <cell r="J5660">
            <v>111.88</v>
          </cell>
          <cell r="K5660">
            <v>1710688.4400000002</v>
          </cell>
          <cell r="M5660">
            <v>1710688.4400000002</v>
          </cell>
          <cell r="N5660" t="str">
            <v>FORM SUBMIT</v>
          </cell>
          <cell r="O5660">
            <v>44098</v>
          </cell>
          <cell r="P5660"/>
          <cell r="Q5660">
            <v>1710800.32</v>
          </cell>
        </row>
        <row r="5661">
          <cell r="C5661" t="str">
            <v>Ashburnham</v>
          </cell>
          <cell r="D5661">
            <v>2020</v>
          </cell>
          <cell r="E5661">
            <v>0</v>
          </cell>
          <cell r="F5661">
            <v>0</v>
          </cell>
          <cell r="G5661" t="str">
            <v>N/A</v>
          </cell>
          <cell r="H5661">
            <v>0</v>
          </cell>
          <cell r="I5661">
            <v>0</v>
          </cell>
          <cell r="J5661">
            <v>0</v>
          </cell>
          <cell r="K5661">
            <v>0</v>
          </cell>
          <cell r="M5661">
            <v>0</v>
          </cell>
          <cell r="N5661" t="str">
            <v>N/A</v>
          </cell>
          <cell r="O5661" t="str">
            <v/>
          </cell>
          <cell r="P5661"/>
          <cell r="Q5661">
            <v>0</v>
          </cell>
        </row>
        <row r="5662">
          <cell r="C5662" t="str">
            <v>Ashby</v>
          </cell>
          <cell r="D5662">
            <v>2020</v>
          </cell>
          <cell r="E5662">
            <v>0</v>
          </cell>
          <cell r="F5662">
            <v>0</v>
          </cell>
          <cell r="G5662" t="str">
            <v>N/A</v>
          </cell>
          <cell r="H5662">
            <v>0</v>
          </cell>
          <cell r="I5662">
            <v>0</v>
          </cell>
          <cell r="J5662">
            <v>0</v>
          </cell>
          <cell r="K5662">
            <v>0</v>
          </cell>
          <cell r="M5662">
            <v>0</v>
          </cell>
          <cell r="N5662" t="str">
            <v>N/A</v>
          </cell>
          <cell r="O5662" t="str">
            <v/>
          </cell>
          <cell r="P5662"/>
          <cell r="Q5662">
            <v>0</v>
          </cell>
        </row>
        <row r="5663">
          <cell r="C5663" t="str">
            <v>Ashfield</v>
          </cell>
          <cell r="D5663">
            <v>2020</v>
          </cell>
          <cell r="E5663">
            <v>0</v>
          </cell>
          <cell r="F5663">
            <v>0</v>
          </cell>
          <cell r="G5663" t="str">
            <v>N/A</v>
          </cell>
          <cell r="H5663">
            <v>0</v>
          </cell>
          <cell r="I5663">
            <v>0</v>
          </cell>
          <cell r="J5663">
            <v>0</v>
          </cell>
          <cell r="K5663">
            <v>0</v>
          </cell>
          <cell r="M5663">
            <v>0</v>
          </cell>
          <cell r="N5663" t="str">
            <v>N/A</v>
          </cell>
          <cell r="O5663" t="str">
            <v/>
          </cell>
          <cell r="P5663"/>
          <cell r="Q5663">
            <v>0</v>
          </cell>
        </row>
        <row r="5664">
          <cell r="C5664" t="str">
            <v>Ashland</v>
          </cell>
          <cell r="D5664">
            <v>2020</v>
          </cell>
          <cell r="E5664">
            <v>3</v>
          </cell>
          <cell r="F5664">
            <v>3</v>
          </cell>
          <cell r="G5664" t="str">
            <v>Yes</v>
          </cell>
          <cell r="H5664">
            <v>1120848.1499999999</v>
          </cell>
          <cell r="I5664">
            <v>19889.3</v>
          </cell>
          <cell r="J5664">
            <v>0</v>
          </cell>
          <cell r="K5664">
            <v>1100958.8499999999</v>
          </cell>
          <cell r="M5664">
            <v>1100958.8499999999</v>
          </cell>
          <cell r="N5664" t="str">
            <v>FORM SUBMIT</v>
          </cell>
          <cell r="O5664">
            <v>44089</v>
          </cell>
          <cell r="P5664"/>
          <cell r="Q5664">
            <v>1100958.8499999999</v>
          </cell>
        </row>
        <row r="5665">
          <cell r="C5665" t="str">
            <v>Athol</v>
          </cell>
          <cell r="D5665">
            <v>2020</v>
          </cell>
          <cell r="E5665">
            <v>0</v>
          </cell>
          <cell r="F5665">
            <v>0</v>
          </cell>
          <cell r="G5665" t="str">
            <v>N/A</v>
          </cell>
          <cell r="H5665">
            <v>0</v>
          </cell>
          <cell r="I5665">
            <v>0</v>
          </cell>
          <cell r="J5665">
            <v>0</v>
          </cell>
          <cell r="K5665">
            <v>0</v>
          </cell>
          <cell r="M5665">
            <v>0</v>
          </cell>
          <cell r="N5665" t="str">
            <v>N/A</v>
          </cell>
          <cell r="O5665" t="str">
            <v/>
          </cell>
          <cell r="P5665"/>
          <cell r="Q5665">
            <v>0</v>
          </cell>
        </row>
        <row r="5666">
          <cell r="C5666" t="str">
            <v>Attleboro</v>
          </cell>
          <cell r="D5666">
            <v>2020</v>
          </cell>
          <cell r="E5666">
            <v>0</v>
          </cell>
          <cell r="F5666">
            <v>0</v>
          </cell>
          <cell r="G5666" t="str">
            <v>N/A</v>
          </cell>
          <cell r="H5666">
            <v>0</v>
          </cell>
          <cell r="I5666">
            <v>0</v>
          </cell>
          <cell r="J5666">
            <v>0</v>
          </cell>
          <cell r="K5666">
            <v>0</v>
          </cell>
          <cell r="M5666">
            <v>0</v>
          </cell>
          <cell r="N5666" t="str">
            <v>N/A</v>
          </cell>
          <cell r="O5666" t="str">
            <v/>
          </cell>
          <cell r="P5666"/>
          <cell r="Q5666">
            <v>0</v>
          </cell>
        </row>
        <row r="5667">
          <cell r="C5667" t="str">
            <v>Auburn</v>
          </cell>
          <cell r="D5667">
            <v>2020</v>
          </cell>
          <cell r="E5667">
            <v>0</v>
          </cell>
          <cell r="F5667">
            <v>0</v>
          </cell>
          <cell r="G5667" t="str">
            <v>N/A</v>
          </cell>
          <cell r="H5667">
            <v>0</v>
          </cell>
          <cell r="I5667">
            <v>0</v>
          </cell>
          <cell r="J5667">
            <v>0</v>
          </cell>
          <cell r="K5667">
            <v>0</v>
          </cell>
          <cell r="M5667">
            <v>0</v>
          </cell>
          <cell r="N5667" t="str">
            <v>N/A</v>
          </cell>
          <cell r="O5667" t="str">
            <v/>
          </cell>
          <cell r="P5667"/>
          <cell r="Q5667">
            <v>0</v>
          </cell>
        </row>
        <row r="5668">
          <cell r="C5668" t="str">
            <v>Avon</v>
          </cell>
          <cell r="D5668">
            <v>2020</v>
          </cell>
          <cell r="E5668">
            <v>0</v>
          </cell>
          <cell r="F5668">
            <v>0</v>
          </cell>
          <cell r="G5668" t="str">
            <v>N/A</v>
          </cell>
          <cell r="H5668">
            <v>0</v>
          </cell>
          <cell r="I5668">
            <v>0</v>
          </cell>
          <cell r="J5668">
            <v>0</v>
          </cell>
          <cell r="K5668">
            <v>0</v>
          </cell>
          <cell r="M5668">
            <v>0</v>
          </cell>
          <cell r="N5668" t="str">
            <v>N/A</v>
          </cell>
          <cell r="O5668" t="str">
            <v/>
          </cell>
          <cell r="P5668"/>
          <cell r="Q5668">
            <v>0</v>
          </cell>
        </row>
        <row r="5669">
          <cell r="C5669" t="str">
            <v>Ayer</v>
          </cell>
          <cell r="D5669">
            <v>2020</v>
          </cell>
          <cell r="E5669">
            <v>1</v>
          </cell>
          <cell r="F5669">
            <v>3</v>
          </cell>
          <cell r="G5669" t="str">
            <v>No</v>
          </cell>
          <cell r="H5669">
            <v>208759.47</v>
          </cell>
          <cell r="I5669">
            <v>1196.58</v>
          </cell>
          <cell r="J5669">
            <v>19.54</v>
          </cell>
          <cell r="K5669">
            <v>207543.35</v>
          </cell>
          <cell r="M5669">
            <v>207543.35</v>
          </cell>
          <cell r="N5669" t="str">
            <v>FORM SUBMIT</v>
          </cell>
          <cell r="O5669">
            <v>44084</v>
          </cell>
          <cell r="P5669"/>
          <cell r="Q5669">
            <v>207562.89</v>
          </cell>
        </row>
        <row r="5670">
          <cell r="C5670" t="str">
            <v>Barnstable</v>
          </cell>
          <cell r="D5670">
            <v>2020</v>
          </cell>
          <cell r="E5670">
            <v>3</v>
          </cell>
          <cell r="F5670">
            <v>3</v>
          </cell>
          <cell r="G5670" t="str">
            <v>Yes</v>
          </cell>
          <cell r="H5670">
            <v>3780428.22</v>
          </cell>
          <cell r="I5670">
            <v>18923.240000000002</v>
          </cell>
          <cell r="J5670">
            <v>17.62</v>
          </cell>
          <cell r="K5670">
            <v>3761487.36</v>
          </cell>
          <cell r="M5670">
            <v>3761487.36</v>
          </cell>
          <cell r="N5670" t="str">
            <v>FORM SUBMIT</v>
          </cell>
          <cell r="O5670">
            <v>44088</v>
          </cell>
          <cell r="P5670"/>
          <cell r="Q5670">
            <v>3761504.98</v>
          </cell>
        </row>
        <row r="5671">
          <cell r="C5671" t="str">
            <v>Barre</v>
          </cell>
          <cell r="D5671">
            <v>2020</v>
          </cell>
          <cell r="E5671">
            <v>0</v>
          </cell>
          <cell r="F5671">
            <v>0</v>
          </cell>
          <cell r="G5671" t="str">
            <v>N/A</v>
          </cell>
          <cell r="H5671">
            <v>0</v>
          </cell>
          <cell r="I5671">
            <v>0</v>
          </cell>
          <cell r="J5671">
            <v>0</v>
          </cell>
          <cell r="K5671">
            <v>0</v>
          </cell>
          <cell r="M5671">
            <v>0</v>
          </cell>
          <cell r="N5671" t="str">
            <v>N/A</v>
          </cell>
          <cell r="O5671" t="str">
            <v/>
          </cell>
          <cell r="P5671"/>
          <cell r="Q5671">
            <v>0</v>
          </cell>
        </row>
        <row r="5672">
          <cell r="C5672" t="str">
            <v>Becket</v>
          </cell>
          <cell r="D5672">
            <v>2020</v>
          </cell>
          <cell r="E5672">
            <v>1.5</v>
          </cell>
          <cell r="F5672">
            <v>1.5</v>
          </cell>
          <cell r="G5672" t="str">
            <v>Yes</v>
          </cell>
          <cell r="H5672">
            <v>47853.5</v>
          </cell>
          <cell r="I5672">
            <v>0</v>
          </cell>
          <cell r="J5672">
            <v>0</v>
          </cell>
          <cell r="K5672">
            <v>47853.5</v>
          </cell>
          <cell r="M5672">
            <v>47853.5</v>
          </cell>
          <cell r="N5672" t="str">
            <v>FORM SUBMIT</v>
          </cell>
          <cell r="O5672">
            <v>44090</v>
          </cell>
          <cell r="P5672"/>
          <cell r="Q5672">
            <v>47853.5</v>
          </cell>
        </row>
        <row r="5673">
          <cell r="C5673" t="str">
            <v>Bedford</v>
          </cell>
          <cell r="D5673">
            <v>2020</v>
          </cell>
          <cell r="E5673">
            <v>3</v>
          </cell>
          <cell r="F5673">
            <v>3</v>
          </cell>
          <cell r="G5673" t="str">
            <v>Yes</v>
          </cell>
          <cell r="H5673">
            <v>1732673.54</v>
          </cell>
          <cell r="I5673">
            <v>11448.69</v>
          </cell>
          <cell r="J5673">
            <v>72.94</v>
          </cell>
          <cell r="K5673">
            <v>1721151.9100000001</v>
          </cell>
          <cell r="M5673">
            <v>1721151.9100000001</v>
          </cell>
          <cell r="N5673" t="str">
            <v>FORM SUBMIT</v>
          </cell>
          <cell r="O5673">
            <v>44077</v>
          </cell>
          <cell r="P5673"/>
          <cell r="Q5673">
            <v>1721224.85</v>
          </cell>
        </row>
        <row r="5674">
          <cell r="C5674" t="str">
            <v>Belchertown</v>
          </cell>
          <cell r="D5674">
            <v>2020</v>
          </cell>
          <cell r="E5674">
            <v>1.5</v>
          </cell>
          <cell r="F5674">
            <v>1.5</v>
          </cell>
          <cell r="G5674" t="str">
            <v>Yes</v>
          </cell>
          <cell r="H5674">
            <v>273753.62</v>
          </cell>
          <cell r="I5674">
            <v>2245.7800000000002</v>
          </cell>
          <cell r="J5674">
            <v>34.520000000000003</v>
          </cell>
          <cell r="K5674">
            <v>271473.31999999995</v>
          </cell>
          <cell r="M5674">
            <v>271473.31999999995</v>
          </cell>
          <cell r="N5674" t="str">
            <v>FORM SUBMIT</v>
          </cell>
          <cell r="O5674">
            <v>44084</v>
          </cell>
          <cell r="P5674"/>
          <cell r="Q5674">
            <v>271507.83999999997</v>
          </cell>
        </row>
        <row r="5675">
          <cell r="C5675" t="str">
            <v>Bellingham</v>
          </cell>
          <cell r="D5675">
            <v>2020</v>
          </cell>
          <cell r="E5675">
            <v>0</v>
          </cell>
          <cell r="F5675">
            <v>0</v>
          </cell>
          <cell r="G5675" t="str">
            <v>N/A</v>
          </cell>
          <cell r="H5675">
            <v>0</v>
          </cell>
          <cell r="I5675">
            <v>0</v>
          </cell>
          <cell r="J5675">
            <v>0</v>
          </cell>
          <cell r="K5675">
            <v>0</v>
          </cell>
          <cell r="M5675">
            <v>0</v>
          </cell>
          <cell r="N5675" t="str">
            <v>N/A</v>
          </cell>
          <cell r="O5675" t="str">
            <v/>
          </cell>
          <cell r="P5675"/>
          <cell r="Q5675">
            <v>0</v>
          </cell>
        </row>
        <row r="5676">
          <cell r="C5676" t="str">
            <v>Belmont</v>
          </cell>
          <cell r="D5676">
            <v>2020</v>
          </cell>
          <cell r="E5676">
            <v>1.5</v>
          </cell>
          <cell r="F5676">
            <v>1.5</v>
          </cell>
          <cell r="G5676" t="str">
            <v>Yes</v>
          </cell>
          <cell r="H5676">
            <v>1371769.38</v>
          </cell>
          <cell r="I5676">
            <v>17710.12</v>
          </cell>
          <cell r="J5676">
            <v>411.26</v>
          </cell>
          <cell r="K5676">
            <v>1353647.9999999998</v>
          </cell>
          <cell r="M5676">
            <v>1353647.9999999998</v>
          </cell>
          <cell r="N5676" t="str">
            <v>FORM SUBMIT</v>
          </cell>
          <cell r="O5676">
            <v>44089</v>
          </cell>
          <cell r="P5676"/>
          <cell r="Q5676">
            <v>1354059.2599999998</v>
          </cell>
        </row>
        <row r="5677">
          <cell r="C5677" t="str">
            <v>Berkley</v>
          </cell>
          <cell r="D5677">
            <v>2020</v>
          </cell>
          <cell r="E5677">
            <v>0</v>
          </cell>
          <cell r="F5677">
            <v>0</v>
          </cell>
          <cell r="G5677" t="str">
            <v>N/A</v>
          </cell>
          <cell r="H5677">
            <v>0</v>
          </cell>
          <cell r="I5677">
            <v>0</v>
          </cell>
          <cell r="J5677">
            <v>0</v>
          </cell>
          <cell r="K5677">
            <v>0</v>
          </cell>
          <cell r="M5677">
            <v>0</v>
          </cell>
          <cell r="N5677" t="str">
            <v>N/A</v>
          </cell>
          <cell r="O5677" t="str">
            <v/>
          </cell>
          <cell r="P5677"/>
          <cell r="Q5677">
            <v>0</v>
          </cell>
        </row>
        <row r="5678">
          <cell r="C5678" t="str">
            <v>Berlin</v>
          </cell>
          <cell r="D5678">
            <v>2020</v>
          </cell>
          <cell r="E5678">
            <v>3</v>
          </cell>
          <cell r="F5678">
            <v>3</v>
          </cell>
          <cell r="G5678" t="str">
            <v>Yes</v>
          </cell>
          <cell r="H5678">
            <v>293663.7</v>
          </cell>
          <cell r="I5678">
            <v>3271.59</v>
          </cell>
          <cell r="J5678">
            <v>0</v>
          </cell>
          <cell r="K5678">
            <v>290392.11</v>
          </cell>
          <cell r="M5678">
            <v>290392.11</v>
          </cell>
          <cell r="N5678" t="str">
            <v>FORM SUBMIT</v>
          </cell>
          <cell r="O5678">
            <v>44088</v>
          </cell>
          <cell r="P5678"/>
          <cell r="Q5678">
            <v>290392.11</v>
          </cell>
        </row>
        <row r="5679">
          <cell r="C5679" t="str">
            <v>Bernardston</v>
          </cell>
          <cell r="D5679">
            <v>2020</v>
          </cell>
          <cell r="E5679">
            <v>0</v>
          </cell>
          <cell r="F5679">
            <v>0</v>
          </cell>
          <cell r="G5679" t="str">
            <v>N/A</v>
          </cell>
          <cell r="H5679">
            <v>0</v>
          </cell>
          <cell r="I5679">
            <v>0</v>
          </cell>
          <cell r="J5679">
            <v>0</v>
          </cell>
          <cell r="K5679">
            <v>0</v>
          </cell>
          <cell r="M5679">
            <v>0</v>
          </cell>
          <cell r="N5679" t="str">
            <v>N/A</v>
          </cell>
          <cell r="O5679" t="str">
            <v/>
          </cell>
          <cell r="P5679"/>
          <cell r="Q5679">
            <v>0</v>
          </cell>
        </row>
        <row r="5680">
          <cell r="C5680" t="str">
            <v>Beverly</v>
          </cell>
          <cell r="D5680">
            <v>2020</v>
          </cell>
          <cell r="E5680">
            <v>1</v>
          </cell>
          <cell r="F5680">
            <v>1</v>
          </cell>
          <cell r="G5680" t="str">
            <v>Yes</v>
          </cell>
          <cell r="H5680">
            <v>880154.85</v>
          </cell>
          <cell r="I5680">
            <v>9649.1</v>
          </cell>
          <cell r="J5680">
            <v>38.049999999999997</v>
          </cell>
          <cell r="K5680">
            <v>870467.7</v>
          </cell>
          <cell r="M5680">
            <v>870467.7</v>
          </cell>
          <cell r="N5680" t="str">
            <v>FORM SUBMIT</v>
          </cell>
          <cell r="O5680">
            <v>44063</v>
          </cell>
          <cell r="P5680"/>
          <cell r="Q5680">
            <v>870505.75</v>
          </cell>
        </row>
        <row r="5681">
          <cell r="C5681" t="str">
            <v>Billerica</v>
          </cell>
          <cell r="D5681">
            <v>2020</v>
          </cell>
          <cell r="E5681">
            <v>1</v>
          </cell>
          <cell r="F5681">
            <v>1</v>
          </cell>
          <cell r="G5681" t="str">
            <v>Yes</v>
          </cell>
          <cell r="H5681">
            <v>1003040</v>
          </cell>
          <cell r="I5681">
            <v>13045</v>
          </cell>
          <cell r="J5681">
            <v>3721</v>
          </cell>
          <cell r="K5681">
            <v>986274</v>
          </cell>
          <cell r="M5681">
            <v>986274</v>
          </cell>
          <cell r="N5681" t="str">
            <v>FORM SUBMIT</v>
          </cell>
          <cell r="O5681">
            <v>44088</v>
          </cell>
          <cell r="P5681"/>
          <cell r="Q5681">
            <v>989995</v>
          </cell>
        </row>
        <row r="5682">
          <cell r="C5682" t="str">
            <v>Blackstone</v>
          </cell>
          <cell r="D5682">
            <v>2020</v>
          </cell>
          <cell r="E5682">
            <v>0</v>
          </cell>
          <cell r="F5682">
            <v>0</v>
          </cell>
          <cell r="G5682" t="str">
            <v>N/A</v>
          </cell>
          <cell r="H5682">
            <v>0</v>
          </cell>
          <cell r="I5682">
            <v>0</v>
          </cell>
          <cell r="J5682">
            <v>0</v>
          </cell>
          <cell r="K5682">
            <v>0</v>
          </cell>
          <cell r="M5682">
            <v>0</v>
          </cell>
          <cell r="N5682" t="str">
            <v>N/A</v>
          </cell>
          <cell r="O5682" t="str">
            <v/>
          </cell>
          <cell r="P5682"/>
          <cell r="Q5682">
            <v>0</v>
          </cell>
        </row>
        <row r="5683">
          <cell r="C5683" t="str">
            <v>Blandford</v>
          </cell>
          <cell r="D5683">
            <v>2020</v>
          </cell>
          <cell r="E5683">
            <v>0</v>
          </cell>
          <cell r="F5683">
            <v>0</v>
          </cell>
          <cell r="G5683" t="str">
            <v>N/A</v>
          </cell>
          <cell r="H5683">
            <v>0</v>
          </cell>
          <cell r="I5683">
            <v>0</v>
          </cell>
          <cell r="J5683">
            <v>0</v>
          </cell>
          <cell r="K5683">
            <v>0</v>
          </cell>
          <cell r="M5683">
            <v>0</v>
          </cell>
          <cell r="N5683" t="str">
            <v>N/A</v>
          </cell>
          <cell r="O5683" t="str">
            <v/>
          </cell>
          <cell r="P5683"/>
          <cell r="Q5683">
            <v>0</v>
          </cell>
        </row>
        <row r="5684">
          <cell r="C5684" t="str">
            <v>Bolton</v>
          </cell>
          <cell r="D5684">
            <v>2020</v>
          </cell>
          <cell r="E5684">
            <v>0</v>
          </cell>
          <cell r="F5684">
            <v>0</v>
          </cell>
          <cell r="G5684" t="str">
            <v>N/A</v>
          </cell>
          <cell r="H5684">
            <v>0</v>
          </cell>
          <cell r="I5684">
            <v>0</v>
          </cell>
          <cell r="J5684">
            <v>0</v>
          </cell>
          <cell r="K5684">
            <v>0</v>
          </cell>
          <cell r="M5684">
            <v>0</v>
          </cell>
          <cell r="N5684" t="str">
            <v>N/A</v>
          </cell>
          <cell r="O5684" t="str">
            <v/>
          </cell>
          <cell r="P5684"/>
          <cell r="Q5684">
            <v>0</v>
          </cell>
        </row>
        <row r="5685">
          <cell r="C5685" t="str">
            <v>Boston</v>
          </cell>
          <cell r="D5685">
            <v>2020</v>
          </cell>
          <cell r="E5685">
            <v>1</v>
          </cell>
          <cell r="F5685">
            <v>1</v>
          </cell>
          <cell r="G5685" t="str">
            <v>Yes</v>
          </cell>
          <cell r="H5685">
            <v>21677079.550000001</v>
          </cell>
          <cell r="I5685">
            <v>75940.820000000007</v>
          </cell>
          <cell r="J5685">
            <v>7511.22</v>
          </cell>
          <cell r="K5685">
            <v>21593627.510000002</v>
          </cell>
          <cell r="M5685">
            <v>21593627.510000002</v>
          </cell>
          <cell r="N5685" t="str">
            <v>FORM SUBMIT</v>
          </cell>
          <cell r="O5685">
            <v>44085</v>
          </cell>
          <cell r="P5685"/>
          <cell r="Q5685">
            <v>21601138.73</v>
          </cell>
        </row>
        <row r="5686">
          <cell r="C5686" t="str">
            <v>Bourne</v>
          </cell>
          <cell r="D5686">
            <v>2020</v>
          </cell>
          <cell r="E5686">
            <v>3</v>
          </cell>
          <cell r="F5686">
            <v>3</v>
          </cell>
          <cell r="G5686" t="str">
            <v>Yes</v>
          </cell>
          <cell r="H5686">
            <v>1534357.75</v>
          </cell>
          <cell r="I5686">
            <v>9325.4</v>
          </cell>
          <cell r="J5686">
            <v>4.26</v>
          </cell>
          <cell r="K5686">
            <v>1525028.09</v>
          </cell>
          <cell r="M5686">
            <v>1525028.09</v>
          </cell>
          <cell r="N5686" t="str">
            <v>FORM SUBMIT</v>
          </cell>
          <cell r="O5686">
            <v>44054</v>
          </cell>
          <cell r="P5686"/>
          <cell r="Q5686">
            <v>1525032.35</v>
          </cell>
        </row>
        <row r="5687">
          <cell r="C5687" t="str">
            <v>Boxborough</v>
          </cell>
          <cell r="D5687">
            <v>2020</v>
          </cell>
          <cell r="E5687">
            <v>1</v>
          </cell>
          <cell r="F5687">
            <v>1</v>
          </cell>
          <cell r="G5687" t="str">
            <v>Yes</v>
          </cell>
          <cell r="H5687">
            <v>191241.04</v>
          </cell>
          <cell r="I5687">
            <v>823.13</v>
          </cell>
          <cell r="J5687">
            <v>0</v>
          </cell>
          <cell r="K5687">
            <v>190417.91</v>
          </cell>
          <cell r="M5687">
            <v>190417.91</v>
          </cell>
          <cell r="N5687" t="str">
            <v>FORM SUBMIT</v>
          </cell>
          <cell r="O5687">
            <v>44060</v>
          </cell>
          <cell r="P5687"/>
          <cell r="Q5687">
            <v>190417.91</v>
          </cell>
        </row>
        <row r="5688">
          <cell r="C5688" t="str">
            <v>Boxford</v>
          </cell>
          <cell r="D5688">
            <v>2020</v>
          </cell>
          <cell r="E5688">
            <v>3</v>
          </cell>
          <cell r="F5688">
            <v>3</v>
          </cell>
          <cell r="G5688" t="str">
            <v>Yes</v>
          </cell>
          <cell r="H5688">
            <v>764464</v>
          </cell>
          <cell r="I5688">
            <v>11877</v>
          </cell>
          <cell r="J5688">
            <v>0</v>
          </cell>
          <cell r="K5688">
            <v>752587</v>
          </cell>
          <cell r="M5688">
            <v>752587</v>
          </cell>
          <cell r="N5688" t="str">
            <v>FORM SUBMIT</v>
          </cell>
          <cell r="O5688">
            <v>44068</v>
          </cell>
          <cell r="P5688"/>
          <cell r="Q5688">
            <v>752587</v>
          </cell>
        </row>
        <row r="5689">
          <cell r="C5689" t="str">
            <v>Boylston</v>
          </cell>
          <cell r="D5689">
            <v>2020</v>
          </cell>
          <cell r="E5689">
            <v>0</v>
          </cell>
          <cell r="F5689">
            <v>0</v>
          </cell>
          <cell r="G5689" t="str">
            <v>N/A</v>
          </cell>
          <cell r="H5689">
            <v>0</v>
          </cell>
          <cell r="I5689">
            <v>0</v>
          </cell>
          <cell r="J5689">
            <v>0</v>
          </cell>
          <cell r="K5689">
            <v>0</v>
          </cell>
          <cell r="M5689">
            <v>0</v>
          </cell>
          <cell r="N5689" t="str">
            <v>N/A</v>
          </cell>
          <cell r="O5689" t="str">
            <v/>
          </cell>
          <cell r="P5689"/>
          <cell r="Q5689">
            <v>0</v>
          </cell>
        </row>
        <row r="5690">
          <cell r="C5690" t="str">
            <v>Braintree</v>
          </cell>
          <cell r="D5690">
            <v>2020</v>
          </cell>
          <cell r="E5690">
            <v>1</v>
          </cell>
          <cell r="F5690">
            <v>1</v>
          </cell>
          <cell r="G5690" t="str">
            <v>Yes</v>
          </cell>
          <cell r="H5690">
            <v>821968.92</v>
          </cell>
          <cell r="I5690">
            <v>3705.63</v>
          </cell>
          <cell r="J5690">
            <v>2291.62</v>
          </cell>
          <cell r="K5690">
            <v>815971.67</v>
          </cell>
          <cell r="M5690">
            <v>815971.67</v>
          </cell>
          <cell r="N5690" t="str">
            <v>FORM SUBMIT</v>
          </cell>
          <cell r="O5690">
            <v>44088</v>
          </cell>
          <cell r="P5690"/>
          <cell r="Q5690">
            <v>818263.29</v>
          </cell>
        </row>
        <row r="5691">
          <cell r="C5691" t="str">
            <v>Brewster</v>
          </cell>
          <cell r="D5691">
            <v>2020</v>
          </cell>
          <cell r="E5691">
            <v>3</v>
          </cell>
          <cell r="F5691">
            <v>3</v>
          </cell>
          <cell r="G5691" t="str">
            <v>Yes</v>
          </cell>
          <cell r="H5691">
            <v>1051579.22</v>
          </cell>
          <cell r="I5691">
            <v>4359.34</v>
          </cell>
          <cell r="J5691">
            <v>0</v>
          </cell>
          <cell r="K5691">
            <v>1047219.88</v>
          </cell>
          <cell r="M5691">
            <v>1047219.88</v>
          </cell>
          <cell r="N5691" t="str">
            <v>FORM SUBMIT</v>
          </cell>
          <cell r="O5691">
            <v>44050</v>
          </cell>
          <cell r="P5691"/>
          <cell r="Q5691">
            <v>1047219.88</v>
          </cell>
        </row>
        <row r="5692">
          <cell r="C5692" t="str">
            <v>Bridgewater</v>
          </cell>
          <cell r="D5692">
            <v>2020</v>
          </cell>
          <cell r="E5692">
            <v>2</v>
          </cell>
          <cell r="F5692">
            <v>2</v>
          </cell>
          <cell r="G5692" t="str">
            <v>Yes</v>
          </cell>
          <cell r="H5692">
            <v>694440.76</v>
          </cell>
          <cell r="I5692">
            <v>4589.16</v>
          </cell>
          <cell r="J5692">
            <v>78.2</v>
          </cell>
          <cell r="K5692">
            <v>689773.4</v>
          </cell>
          <cell r="M5692">
            <v>689773.4</v>
          </cell>
          <cell r="N5692" t="str">
            <v>FORM SUBMIT</v>
          </cell>
          <cell r="O5692">
            <v>44075</v>
          </cell>
          <cell r="P5692"/>
          <cell r="Q5692">
            <v>689851.6</v>
          </cell>
        </row>
        <row r="5693">
          <cell r="C5693" t="str">
            <v>Brimfield</v>
          </cell>
          <cell r="D5693">
            <v>2020</v>
          </cell>
          <cell r="E5693">
            <v>0</v>
          </cell>
          <cell r="F5693">
            <v>0</v>
          </cell>
          <cell r="G5693" t="str">
            <v>N/A</v>
          </cell>
          <cell r="H5693">
            <v>0</v>
          </cell>
          <cell r="I5693">
            <v>0</v>
          </cell>
          <cell r="J5693">
            <v>0</v>
          </cell>
          <cell r="K5693">
            <v>0</v>
          </cell>
          <cell r="M5693">
            <v>0</v>
          </cell>
          <cell r="N5693" t="str">
            <v>N/A</v>
          </cell>
          <cell r="O5693" t="str">
            <v/>
          </cell>
          <cell r="P5693"/>
          <cell r="Q5693">
            <v>0</v>
          </cell>
        </row>
        <row r="5694">
          <cell r="C5694" t="str">
            <v>Brockton</v>
          </cell>
          <cell r="D5694">
            <v>2020</v>
          </cell>
          <cell r="E5694">
            <v>0</v>
          </cell>
          <cell r="F5694">
            <v>0</v>
          </cell>
          <cell r="G5694" t="str">
            <v>N/A</v>
          </cell>
          <cell r="H5694">
            <v>0</v>
          </cell>
          <cell r="I5694">
            <v>0</v>
          </cell>
          <cell r="J5694">
            <v>0</v>
          </cell>
          <cell r="K5694">
            <v>0</v>
          </cell>
          <cell r="M5694">
            <v>0</v>
          </cell>
          <cell r="N5694" t="str">
            <v>N/A</v>
          </cell>
          <cell r="O5694" t="str">
            <v/>
          </cell>
          <cell r="P5694"/>
          <cell r="Q5694">
            <v>0</v>
          </cell>
        </row>
        <row r="5695">
          <cell r="C5695" t="str">
            <v>Brookfield</v>
          </cell>
          <cell r="D5695">
            <v>2020</v>
          </cell>
          <cell r="E5695">
            <v>0</v>
          </cell>
          <cell r="F5695">
            <v>0</v>
          </cell>
          <cell r="G5695" t="str">
            <v>N/A</v>
          </cell>
          <cell r="H5695">
            <v>0</v>
          </cell>
          <cell r="I5695">
            <v>0</v>
          </cell>
          <cell r="J5695">
            <v>0</v>
          </cell>
          <cell r="K5695">
            <v>0</v>
          </cell>
          <cell r="M5695">
            <v>0</v>
          </cell>
          <cell r="N5695" t="str">
            <v>N/A</v>
          </cell>
          <cell r="O5695" t="str">
            <v/>
          </cell>
          <cell r="P5695"/>
          <cell r="Q5695">
            <v>0</v>
          </cell>
        </row>
        <row r="5696">
          <cell r="C5696" t="str">
            <v>Brookline</v>
          </cell>
          <cell r="D5696">
            <v>2020</v>
          </cell>
          <cell r="E5696">
            <v>0</v>
          </cell>
          <cell r="F5696">
            <v>0</v>
          </cell>
          <cell r="G5696" t="str">
            <v>N/A</v>
          </cell>
          <cell r="H5696">
            <v>0</v>
          </cell>
          <cell r="I5696">
            <v>0</v>
          </cell>
          <cell r="J5696">
            <v>0</v>
          </cell>
          <cell r="K5696">
            <v>0</v>
          </cell>
          <cell r="M5696">
            <v>0</v>
          </cell>
          <cell r="N5696" t="str">
            <v>N/A</v>
          </cell>
          <cell r="O5696" t="str">
            <v/>
          </cell>
          <cell r="P5696"/>
          <cell r="Q5696">
            <v>0</v>
          </cell>
        </row>
        <row r="5697">
          <cell r="C5697" t="str">
            <v>Buckland</v>
          </cell>
          <cell r="D5697">
            <v>2020</v>
          </cell>
          <cell r="E5697">
            <v>0</v>
          </cell>
          <cell r="F5697">
            <v>0</v>
          </cell>
          <cell r="G5697" t="str">
            <v>N/A</v>
          </cell>
          <cell r="H5697">
            <v>0</v>
          </cell>
          <cell r="I5697">
            <v>0</v>
          </cell>
          <cell r="J5697">
            <v>0</v>
          </cell>
          <cell r="K5697">
            <v>0</v>
          </cell>
          <cell r="M5697">
            <v>0</v>
          </cell>
          <cell r="N5697" t="str">
            <v>N/A</v>
          </cell>
          <cell r="O5697" t="str">
            <v/>
          </cell>
          <cell r="P5697"/>
          <cell r="Q5697">
            <v>0</v>
          </cell>
        </row>
        <row r="5698">
          <cell r="C5698" t="str">
            <v>Burlington</v>
          </cell>
          <cell r="D5698">
            <v>2020</v>
          </cell>
          <cell r="E5698">
            <v>0</v>
          </cell>
          <cell r="F5698">
            <v>0</v>
          </cell>
          <cell r="G5698" t="str">
            <v>N/A</v>
          </cell>
          <cell r="H5698">
            <v>0</v>
          </cell>
          <cell r="I5698">
            <v>0</v>
          </cell>
          <cell r="J5698">
            <v>0</v>
          </cell>
          <cell r="K5698">
            <v>0</v>
          </cell>
          <cell r="M5698">
            <v>0</v>
          </cell>
          <cell r="N5698" t="str">
            <v>N/A</v>
          </cell>
          <cell r="O5698" t="str">
            <v/>
          </cell>
          <cell r="P5698"/>
          <cell r="Q5698">
            <v>0</v>
          </cell>
        </row>
        <row r="5699">
          <cell r="C5699" t="str">
            <v>Cambridge</v>
          </cell>
          <cell r="D5699">
            <v>2020</v>
          </cell>
          <cell r="E5699">
            <v>3</v>
          </cell>
          <cell r="F5699">
            <v>3</v>
          </cell>
          <cell r="G5699" t="str">
            <v>Yes</v>
          </cell>
          <cell r="H5699">
            <v>12209090</v>
          </cell>
          <cell r="I5699">
            <v>35403</v>
          </cell>
          <cell r="J5699">
            <v>0</v>
          </cell>
          <cell r="K5699">
            <v>12173687</v>
          </cell>
          <cell r="M5699">
            <v>12173687</v>
          </cell>
          <cell r="N5699" t="str">
            <v>FORM SUBMIT</v>
          </cell>
          <cell r="O5699">
            <v>44088</v>
          </cell>
          <cell r="P5699"/>
          <cell r="Q5699">
            <v>12173687</v>
          </cell>
        </row>
        <row r="5700">
          <cell r="C5700" t="str">
            <v>Canton</v>
          </cell>
          <cell r="D5700">
            <v>2020</v>
          </cell>
          <cell r="E5700">
            <v>1</v>
          </cell>
          <cell r="F5700">
            <v>1</v>
          </cell>
          <cell r="G5700" t="str">
            <v>Yes</v>
          </cell>
          <cell r="H5700">
            <v>648909.77</v>
          </cell>
          <cell r="I5700">
            <v>15224.87</v>
          </cell>
          <cell r="J5700">
            <v>0</v>
          </cell>
          <cell r="K5700">
            <v>633684.9</v>
          </cell>
          <cell r="M5700">
            <v>633684.9</v>
          </cell>
          <cell r="N5700" t="str">
            <v>FORM SUBMIT</v>
          </cell>
          <cell r="O5700">
            <v>44089</v>
          </cell>
          <cell r="P5700"/>
          <cell r="Q5700">
            <v>633684.9</v>
          </cell>
        </row>
        <row r="5701">
          <cell r="C5701" t="str">
            <v>Carlisle</v>
          </cell>
          <cell r="D5701">
            <v>2020</v>
          </cell>
          <cell r="E5701">
            <v>2</v>
          </cell>
          <cell r="F5701">
            <v>2</v>
          </cell>
          <cell r="G5701" t="str">
            <v>Yes</v>
          </cell>
          <cell r="H5701">
            <v>495436.81</v>
          </cell>
          <cell r="I5701">
            <v>2643.46</v>
          </cell>
          <cell r="J5701">
            <v>0</v>
          </cell>
          <cell r="K5701">
            <v>492793.35</v>
          </cell>
          <cell r="M5701">
            <v>492793.35</v>
          </cell>
          <cell r="N5701" t="str">
            <v>FORM SUBMIT</v>
          </cell>
          <cell r="O5701">
            <v>44082</v>
          </cell>
          <cell r="P5701"/>
          <cell r="Q5701">
            <v>492793.35</v>
          </cell>
        </row>
        <row r="5702">
          <cell r="C5702" t="str">
            <v>Carver</v>
          </cell>
          <cell r="D5702">
            <v>2020</v>
          </cell>
          <cell r="E5702">
            <v>3</v>
          </cell>
          <cell r="F5702">
            <v>3</v>
          </cell>
          <cell r="G5702" t="str">
            <v>Yes</v>
          </cell>
          <cell r="H5702">
            <v>537894.54</v>
          </cell>
          <cell r="I5702">
            <v>8957.2099999999991</v>
          </cell>
          <cell r="J5702">
            <v>0</v>
          </cell>
          <cell r="K5702">
            <v>528937.33000000007</v>
          </cell>
          <cell r="M5702">
            <v>528937.33000000007</v>
          </cell>
          <cell r="N5702" t="str">
            <v>FORM SUBMIT</v>
          </cell>
          <cell r="O5702">
            <v>44083</v>
          </cell>
          <cell r="P5702"/>
          <cell r="Q5702">
            <v>528937.33000000007</v>
          </cell>
        </row>
        <row r="5703">
          <cell r="C5703" t="str">
            <v>Charlemont</v>
          </cell>
          <cell r="D5703">
            <v>2020</v>
          </cell>
          <cell r="E5703">
            <v>0</v>
          </cell>
          <cell r="F5703">
            <v>0</v>
          </cell>
          <cell r="G5703" t="str">
            <v>N/A</v>
          </cell>
          <cell r="H5703">
            <v>0</v>
          </cell>
          <cell r="I5703">
            <v>0</v>
          </cell>
          <cell r="J5703">
            <v>0</v>
          </cell>
          <cell r="K5703">
            <v>0</v>
          </cell>
          <cell r="M5703">
            <v>0</v>
          </cell>
          <cell r="N5703" t="str">
            <v>N/A</v>
          </cell>
          <cell r="O5703" t="str">
            <v/>
          </cell>
          <cell r="P5703"/>
          <cell r="Q5703">
            <v>0</v>
          </cell>
        </row>
        <row r="5704">
          <cell r="C5704" t="str">
            <v>Charlton</v>
          </cell>
          <cell r="D5704">
            <v>2020</v>
          </cell>
          <cell r="E5704">
            <v>0</v>
          </cell>
          <cell r="F5704">
            <v>0</v>
          </cell>
          <cell r="G5704" t="str">
            <v>N/A</v>
          </cell>
          <cell r="H5704">
            <v>0</v>
          </cell>
          <cell r="I5704">
            <v>0</v>
          </cell>
          <cell r="J5704">
            <v>0</v>
          </cell>
          <cell r="K5704">
            <v>0</v>
          </cell>
          <cell r="M5704">
            <v>0</v>
          </cell>
          <cell r="N5704" t="str">
            <v>N/A</v>
          </cell>
          <cell r="O5704" t="str">
            <v/>
          </cell>
          <cell r="P5704"/>
          <cell r="Q5704">
            <v>0</v>
          </cell>
        </row>
        <row r="5705">
          <cell r="C5705" t="str">
            <v>Chatham</v>
          </cell>
          <cell r="D5705">
            <v>2020</v>
          </cell>
          <cell r="E5705">
            <v>3</v>
          </cell>
          <cell r="F5705">
            <v>3</v>
          </cell>
          <cell r="G5705" t="str">
            <v>Yes</v>
          </cell>
          <cell r="H5705">
            <v>959316.67</v>
          </cell>
          <cell r="I5705">
            <v>3949.76</v>
          </cell>
          <cell r="J5705">
            <v>0</v>
          </cell>
          <cell r="K5705">
            <v>955366.91</v>
          </cell>
          <cell r="M5705">
            <v>955366.91</v>
          </cell>
          <cell r="N5705" t="str">
            <v>FORM SUBMIT</v>
          </cell>
          <cell r="O5705">
            <v>44085</v>
          </cell>
          <cell r="P5705"/>
          <cell r="Q5705">
            <v>955366.91</v>
          </cell>
        </row>
        <row r="5706">
          <cell r="C5706" t="str">
            <v>Chelmsford</v>
          </cell>
          <cell r="D5706">
            <v>2020</v>
          </cell>
          <cell r="E5706">
            <v>1.5</v>
          </cell>
          <cell r="F5706">
            <v>1.5</v>
          </cell>
          <cell r="G5706" t="str">
            <v>Yes</v>
          </cell>
          <cell r="H5706">
            <v>1232646.52</v>
          </cell>
          <cell r="I5706">
            <v>15122.2</v>
          </cell>
          <cell r="J5706">
            <v>755.68</v>
          </cell>
          <cell r="K5706">
            <v>1216768.6400000001</v>
          </cell>
          <cell r="M5706">
            <v>1216768.6400000001</v>
          </cell>
          <cell r="N5706" t="str">
            <v>FORM SUBMIT</v>
          </cell>
          <cell r="O5706">
            <v>44088</v>
          </cell>
          <cell r="P5706"/>
          <cell r="Q5706">
            <v>1217524.32</v>
          </cell>
        </row>
        <row r="5707">
          <cell r="C5707" t="str">
            <v>Chelsea</v>
          </cell>
          <cell r="D5707">
            <v>2020</v>
          </cell>
          <cell r="E5707">
            <v>1.5</v>
          </cell>
          <cell r="F5707">
            <v>1.5</v>
          </cell>
          <cell r="G5707" t="str">
            <v>Yes</v>
          </cell>
          <cell r="H5707">
            <v>727973.99</v>
          </cell>
          <cell r="I5707">
            <v>3502.4</v>
          </cell>
          <cell r="J5707">
            <v>63.4</v>
          </cell>
          <cell r="K5707">
            <v>724408.19</v>
          </cell>
          <cell r="M5707">
            <v>724408.19</v>
          </cell>
          <cell r="N5707" t="str">
            <v>FORM SUBMIT</v>
          </cell>
          <cell r="O5707">
            <v>44091</v>
          </cell>
          <cell r="P5707"/>
          <cell r="Q5707">
            <v>724471.59</v>
          </cell>
        </row>
        <row r="5708">
          <cell r="C5708" t="str">
            <v>Cheshire</v>
          </cell>
          <cell r="D5708">
            <v>2020</v>
          </cell>
          <cell r="E5708">
            <v>0</v>
          </cell>
          <cell r="F5708">
            <v>0</v>
          </cell>
          <cell r="G5708" t="str">
            <v>N/A</v>
          </cell>
          <cell r="H5708">
            <v>0</v>
          </cell>
          <cell r="I5708">
            <v>0</v>
          </cell>
          <cell r="J5708">
            <v>0</v>
          </cell>
          <cell r="K5708">
            <v>0</v>
          </cell>
          <cell r="M5708">
            <v>0</v>
          </cell>
          <cell r="N5708" t="str">
            <v>N/A</v>
          </cell>
          <cell r="O5708" t="str">
            <v/>
          </cell>
          <cell r="P5708"/>
          <cell r="Q5708">
            <v>0</v>
          </cell>
        </row>
        <row r="5709">
          <cell r="C5709" t="str">
            <v>Chester</v>
          </cell>
          <cell r="D5709">
            <v>2020</v>
          </cell>
          <cell r="E5709">
            <v>0</v>
          </cell>
          <cell r="F5709">
            <v>0</v>
          </cell>
          <cell r="G5709" t="str">
            <v>N/A</v>
          </cell>
          <cell r="H5709">
            <v>0</v>
          </cell>
          <cell r="I5709">
            <v>0</v>
          </cell>
          <cell r="J5709">
            <v>0</v>
          </cell>
          <cell r="K5709">
            <v>0</v>
          </cell>
          <cell r="M5709">
            <v>0</v>
          </cell>
          <cell r="N5709" t="str">
            <v>N/A</v>
          </cell>
          <cell r="O5709" t="str">
            <v/>
          </cell>
          <cell r="P5709"/>
          <cell r="Q5709">
            <v>0</v>
          </cell>
        </row>
        <row r="5710">
          <cell r="C5710" t="str">
            <v>Chesterfield</v>
          </cell>
          <cell r="D5710">
            <v>2020</v>
          </cell>
          <cell r="E5710">
            <v>0</v>
          </cell>
          <cell r="F5710">
            <v>0</v>
          </cell>
          <cell r="G5710" t="str">
            <v>N/A</v>
          </cell>
          <cell r="H5710">
            <v>0</v>
          </cell>
          <cell r="I5710">
            <v>0</v>
          </cell>
          <cell r="J5710">
            <v>0</v>
          </cell>
          <cell r="K5710">
            <v>0</v>
          </cell>
          <cell r="M5710">
            <v>0</v>
          </cell>
          <cell r="N5710" t="str">
            <v>N/A</v>
          </cell>
          <cell r="O5710" t="str">
            <v/>
          </cell>
          <cell r="P5710"/>
          <cell r="Q5710">
            <v>0</v>
          </cell>
        </row>
        <row r="5711">
          <cell r="C5711" t="str">
            <v>Chicopee</v>
          </cell>
          <cell r="D5711">
            <v>2020</v>
          </cell>
          <cell r="E5711">
            <v>0</v>
          </cell>
          <cell r="F5711">
            <v>0</v>
          </cell>
          <cell r="G5711" t="str">
            <v>N/A</v>
          </cell>
          <cell r="H5711">
            <v>0</v>
          </cell>
          <cell r="I5711">
            <v>0</v>
          </cell>
          <cell r="J5711">
            <v>0</v>
          </cell>
          <cell r="K5711">
            <v>0</v>
          </cell>
          <cell r="M5711">
            <v>0</v>
          </cell>
          <cell r="N5711" t="str">
            <v>N/A</v>
          </cell>
          <cell r="O5711" t="str">
            <v/>
          </cell>
          <cell r="P5711"/>
          <cell r="Q5711">
            <v>0</v>
          </cell>
        </row>
        <row r="5712">
          <cell r="C5712" t="str">
            <v>Chilmark</v>
          </cell>
          <cell r="D5712">
            <v>2020</v>
          </cell>
          <cell r="E5712">
            <v>3</v>
          </cell>
          <cell r="F5712">
            <v>3</v>
          </cell>
          <cell r="G5712" t="str">
            <v>Yes</v>
          </cell>
          <cell r="H5712">
            <v>266743</v>
          </cell>
          <cell r="I5712">
            <v>259.77</v>
          </cell>
          <cell r="J5712">
            <v>0</v>
          </cell>
          <cell r="K5712">
            <v>266483.23</v>
          </cell>
          <cell r="M5712">
            <v>266483.23</v>
          </cell>
          <cell r="N5712" t="str">
            <v>FORM SUBMIT</v>
          </cell>
          <cell r="O5712">
            <v>44088</v>
          </cell>
          <cell r="P5712"/>
          <cell r="Q5712">
            <v>266483.23</v>
          </cell>
        </row>
        <row r="5713">
          <cell r="C5713" t="str">
            <v>Clarksburg</v>
          </cell>
          <cell r="D5713">
            <v>2020</v>
          </cell>
          <cell r="E5713">
            <v>0</v>
          </cell>
          <cell r="F5713">
            <v>0</v>
          </cell>
          <cell r="G5713" t="str">
            <v>N/A</v>
          </cell>
          <cell r="H5713">
            <v>0</v>
          </cell>
          <cell r="I5713">
            <v>0</v>
          </cell>
          <cell r="J5713">
            <v>0</v>
          </cell>
          <cell r="K5713">
            <v>0</v>
          </cell>
          <cell r="M5713">
            <v>0</v>
          </cell>
          <cell r="N5713" t="str">
            <v>N/A</v>
          </cell>
          <cell r="O5713" t="str">
            <v/>
          </cell>
          <cell r="P5713"/>
          <cell r="Q5713">
            <v>0</v>
          </cell>
        </row>
        <row r="5714">
          <cell r="C5714" t="str">
            <v>Clinton</v>
          </cell>
          <cell r="D5714">
            <v>2020</v>
          </cell>
          <cell r="E5714">
            <v>0</v>
          </cell>
          <cell r="F5714">
            <v>0</v>
          </cell>
          <cell r="G5714" t="str">
            <v>N/A</v>
          </cell>
          <cell r="H5714">
            <v>0</v>
          </cell>
          <cell r="I5714">
            <v>0</v>
          </cell>
          <cell r="J5714">
            <v>0</v>
          </cell>
          <cell r="K5714">
            <v>0</v>
          </cell>
          <cell r="M5714">
            <v>0</v>
          </cell>
          <cell r="N5714" t="str">
            <v>N/A</v>
          </cell>
          <cell r="O5714" t="str">
            <v/>
          </cell>
          <cell r="P5714"/>
          <cell r="Q5714">
            <v>0</v>
          </cell>
        </row>
        <row r="5715">
          <cell r="C5715" t="str">
            <v>Cohasset</v>
          </cell>
          <cell r="D5715">
            <v>2020</v>
          </cell>
          <cell r="E5715">
            <v>1.5</v>
          </cell>
          <cell r="F5715">
            <v>1.5</v>
          </cell>
          <cell r="G5715" t="str">
            <v>Yes</v>
          </cell>
          <cell r="H5715">
            <v>537711.24</v>
          </cell>
          <cell r="I5715">
            <v>2497.0300000000002</v>
          </cell>
          <cell r="J5715">
            <v>0</v>
          </cell>
          <cell r="K5715">
            <v>535214.21</v>
          </cell>
          <cell r="M5715">
            <v>535214.21</v>
          </cell>
          <cell r="N5715" t="str">
            <v>FORM SUBMIT</v>
          </cell>
          <cell r="O5715">
            <v>44088</v>
          </cell>
          <cell r="P5715"/>
          <cell r="Q5715">
            <v>535214.21</v>
          </cell>
        </row>
        <row r="5716">
          <cell r="C5716" t="str">
            <v>Colrain</v>
          </cell>
          <cell r="D5716">
            <v>2020</v>
          </cell>
          <cell r="E5716">
            <v>0</v>
          </cell>
          <cell r="F5716">
            <v>0</v>
          </cell>
          <cell r="G5716" t="str">
            <v>N/A</v>
          </cell>
          <cell r="H5716">
            <v>0</v>
          </cell>
          <cell r="I5716">
            <v>0</v>
          </cell>
          <cell r="J5716">
            <v>0</v>
          </cell>
          <cell r="K5716">
            <v>0</v>
          </cell>
          <cell r="M5716">
            <v>0</v>
          </cell>
          <cell r="N5716" t="str">
            <v>N/A</v>
          </cell>
          <cell r="O5716" t="str">
            <v/>
          </cell>
          <cell r="P5716"/>
          <cell r="Q5716">
            <v>0</v>
          </cell>
        </row>
        <row r="5717">
          <cell r="C5717" t="str">
            <v>Concord</v>
          </cell>
          <cell r="D5717">
            <v>2020</v>
          </cell>
          <cell r="E5717">
            <v>1.5</v>
          </cell>
          <cell r="F5717">
            <v>1.5</v>
          </cell>
          <cell r="G5717" t="str">
            <v>Yes</v>
          </cell>
          <cell r="H5717">
            <v>1292194.03</v>
          </cell>
          <cell r="I5717">
            <v>4562.87</v>
          </cell>
          <cell r="J5717">
            <v>4.7699999999999996</v>
          </cell>
          <cell r="K5717">
            <v>1287626.3899999999</v>
          </cell>
          <cell r="M5717">
            <v>1287626.3899999999</v>
          </cell>
          <cell r="N5717" t="str">
            <v>FORM SUBMIT</v>
          </cell>
          <cell r="O5717">
            <v>44088</v>
          </cell>
          <cell r="P5717"/>
          <cell r="Q5717">
            <v>1287631.1599999999</v>
          </cell>
        </row>
        <row r="5718">
          <cell r="C5718" t="str">
            <v>Conway</v>
          </cell>
          <cell r="D5718">
            <v>2020</v>
          </cell>
          <cell r="E5718">
            <v>3</v>
          </cell>
          <cell r="F5718">
            <v>3</v>
          </cell>
          <cell r="G5718" t="str">
            <v>Yes</v>
          </cell>
          <cell r="H5718">
            <v>90210.48</v>
          </cell>
          <cell r="I5718">
            <v>1593.45</v>
          </cell>
          <cell r="J5718">
            <v>0</v>
          </cell>
          <cell r="K5718">
            <v>88617.03</v>
          </cell>
          <cell r="M5718">
            <v>88617.03</v>
          </cell>
          <cell r="N5718" t="str">
            <v>FORM SUBMIT</v>
          </cell>
          <cell r="O5718">
            <v>44091</v>
          </cell>
          <cell r="P5718"/>
          <cell r="Q5718">
            <v>88617.03</v>
          </cell>
        </row>
        <row r="5719">
          <cell r="C5719" t="str">
            <v>Cummington</v>
          </cell>
          <cell r="D5719">
            <v>2020</v>
          </cell>
          <cell r="E5719">
            <v>0</v>
          </cell>
          <cell r="F5719">
            <v>0</v>
          </cell>
          <cell r="G5719" t="str">
            <v>N/A</v>
          </cell>
          <cell r="H5719">
            <v>0</v>
          </cell>
          <cell r="I5719">
            <v>0</v>
          </cell>
          <cell r="J5719">
            <v>0</v>
          </cell>
          <cell r="K5719">
            <v>0</v>
          </cell>
          <cell r="M5719">
            <v>0</v>
          </cell>
          <cell r="N5719" t="str">
            <v>N/A</v>
          </cell>
          <cell r="O5719" t="str">
            <v/>
          </cell>
          <cell r="P5719"/>
          <cell r="Q5719">
            <v>0</v>
          </cell>
        </row>
        <row r="5720">
          <cell r="C5720" t="str">
            <v>Dalton</v>
          </cell>
          <cell r="D5720">
            <v>2020</v>
          </cell>
          <cell r="E5720">
            <v>0</v>
          </cell>
          <cell r="F5720">
            <v>0</v>
          </cell>
          <cell r="G5720" t="str">
            <v>N/A</v>
          </cell>
          <cell r="H5720">
            <v>0</v>
          </cell>
          <cell r="I5720">
            <v>0</v>
          </cell>
          <cell r="J5720">
            <v>0</v>
          </cell>
          <cell r="K5720">
            <v>0</v>
          </cell>
          <cell r="M5720">
            <v>0</v>
          </cell>
          <cell r="N5720" t="str">
            <v>N/A</v>
          </cell>
          <cell r="O5720" t="str">
            <v/>
          </cell>
          <cell r="P5720"/>
          <cell r="Q5720">
            <v>0</v>
          </cell>
        </row>
        <row r="5721">
          <cell r="C5721" t="str">
            <v>Danvers</v>
          </cell>
          <cell r="D5721">
            <v>2020</v>
          </cell>
          <cell r="E5721">
            <v>0</v>
          </cell>
          <cell r="F5721">
            <v>0</v>
          </cell>
          <cell r="G5721" t="str">
            <v>N/A</v>
          </cell>
          <cell r="H5721">
            <v>0</v>
          </cell>
          <cell r="I5721">
            <v>0</v>
          </cell>
          <cell r="J5721">
            <v>0</v>
          </cell>
          <cell r="K5721">
            <v>0</v>
          </cell>
          <cell r="M5721">
            <v>0</v>
          </cell>
          <cell r="N5721" t="str">
            <v>N/A</v>
          </cell>
          <cell r="O5721" t="str">
            <v/>
          </cell>
          <cell r="P5721"/>
          <cell r="Q5721">
            <v>0</v>
          </cell>
        </row>
        <row r="5722">
          <cell r="C5722" t="str">
            <v>Dartmouth</v>
          </cell>
          <cell r="D5722">
            <v>2020</v>
          </cell>
          <cell r="E5722">
            <v>1.5</v>
          </cell>
          <cell r="F5722">
            <v>1.5</v>
          </cell>
          <cell r="G5722" t="str">
            <v>Yes</v>
          </cell>
          <cell r="H5722">
            <v>745936.74</v>
          </cell>
          <cell r="I5722">
            <v>4522.78</v>
          </cell>
          <cell r="J5722">
            <v>499.96</v>
          </cell>
          <cell r="K5722">
            <v>740914</v>
          </cell>
          <cell r="M5722">
            <v>740914</v>
          </cell>
          <cell r="N5722" t="str">
            <v>FORM SUBMIT</v>
          </cell>
          <cell r="O5722">
            <v>44048</v>
          </cell>
          <cell r="P5722"/>
          <cell r="Q5722">
            <v>741413.96</v>
          </cell>
        </row>
        <row r="5723">
          <cell r="C5723" t="str">
            <v>Dedham</v>
          </cell>
          <cell r="D5723">
            <v>2020</v>
          </cell>
          <cell r="E5723">
            <v>0</v>
          </cell>
          <cell r="F5723">
            <v>0</v>
          </cell>
          <cell r="G5723" t="str">
            <v>N/A</v>
          </cell>
          <cell r="H5723">
            <v>0</v>
          </cell>
          <cell r="I5723">
            <v>0</v>
          </cell>
          <cell r="J5723">
            <v>0</v>
          </cell>
          <cell r="K5723">
            <v>0</v>
          </cell>
          <cell r="M5723">
            <v>0</v>
          </cell>
          <cell r="N5723" t="str">
            <v>N/A</v>
          </cell>
          <cell r="O5723" t="str">
            <v/>
          </cell>
          <cell r="P5723"/>
          <cell r="Q5723">
            <v>0</v>
          </cell>
        </row>
        <row r="5724">
          <cell r="C5724" t="str">
            <v>Deerfield</v>
          </cell>
          <cell r="D5724">
            <v>2020</v>
          </cell>
          <cell r="E5724">
            <v>3</v>
          </cell>
          <cell r="F5724">
            <v>3</v>
          </cell>
          <cell r="G5724" t="str">
            <v>Yes</v>
          </cell>
          <cell r="H5724">
            <v>240867.82</v>
          </cell>
          <cell r="I5724">
            <v>1027.76</v>
          </cell>
          <cell r="J5724">
            <v>0</v>
          </cell>
          <cell r="K5724">
            <v>239840.06</v>
          </cell>
          <cell r="M5724">
            <v>239840.06</v>
          </cell>
          <cell r="N5724" t="str">
            <v>FORM SUBMIT</v>
          </cell>
          <cell r="O5724">
            <v>44061</v>
          </cell>
          <cell r="P5724"/>
          <cell r="Q5724">
            <v>239840.06</v>
          </cell>
        </row>
        <row r="5725">
          <cell r="C5725" t="str">
            <v>Dennis</v>
          </cell>
          <cell r="D5725">
            <v>2020</v>
          </cell>
          <cell r="E5725">
            <v>3</v>
          </cell>
          <cell r="F5725">
            <v>3</v>
          </cell>
          <cell r="G5725" t="str">
            <v>Yes</v>
          </cell>
          <cell r="H5725">
            <v>1336983.18</v>
          </cell>
          <cell r="I5725">
            <v>5822.14</v>
          </cell>
          <cell r="J5725">
            <v>0</v>
          </cell>
          <cell r="K5725">
            <v>1331161.04</v>
          </cell>
          <cell r="M5725">
            <v>1331161.04</v>
          </cell>
          <cell r="N5725" t="str">
            <v>FORM SUBMIT</v>
          </cell>
          <cell r="O5725">
            <v>44074</v>
          </cell>
          <cell r="P5725"/>
          <cell r="Q5725">
            <v>1331161.04</v>
          </cell>
        </row>
        <row r="5726">
          <cell r="C5726" t="str">
            <v>Dighton</v>
          </cell>
          <cell r="D5726">
            <v>2020</v>
          </cell>
          <cell r="E5726">
            <v>1</v>
          </cell>
          <cell r="F5726">
            <v>1</v>
          </cell>
          <cell r="G5726" t="str">
            <v>Yes</v>
          </cell>
          <cell r="H5726">
            <v>115873.15</v>
          </cell>
          <cell r="I5726">
            <v>1048.48</v>
          </cell>
          <cell r="J5726">
            <v>8.16</v>
          </cell>
          <cell r="K5726">
            <v>114816.51</v>
          </cell>
          <cell r="M5726">
            <v>114816.51</v>
          </cell>
          <cell r="N5726" t="str">
            <v>FORM SUBMIT</v>
          </cell>
          <cell r="O5726">
            <v>44088</v>
          </cell>
          <cell r="P5726"/>
          <cell r="Q5726">
            <v>114824.67</v>
          </cell>
        </row>
        <row r="5727">
          <cell r="C5727" t="str">
            <v>Douglas</v>
          </cell>
          <cell r="D5727">
            <v>2020</v>
          </cell>
          <cell r="E5727">
            <v>0</v>
          </cell>
          <cell r="F5727">
            <v>0</v>
          </cell>
          <cell r="G5727" t="str">
            <v>N/A</v>
          </cell>
          <cell r="H5727">
            <v>0</v>
          </cell>
          <cell r="I5727">
            <v>0</v>
          </cell>
          <cell r="J5727">
            <v>0</v>
          </cell>
          <cell r="K5727">
            <v>0</v>
          </cell>
          <cell r="M5727">
            <v>0</v>
          </cell>
          <cell r="N5727" t="str">
            <v>N/A</v>
          </cell>
          <cell r="O5727" t="str">
            <v/>
          </cell>
          <cell r="P5727"/>
          <cell r="Q5727">
            <v>0</v>
          </cell>
        </row>
        <row r="5728">
          <cell r="C5728" t="str">
            <v>Dover</v>
          </cell>
          <cell r="D5728">
            <v>2020</v>
          </cell>
          <cell r="E5728">
            <v>0</v>
          </cell>
          <cell r="F5728">
            <v>0</v>
          </cell>
          <cell r="G5728" t="str">
            <v>N/A</v>
          </cell>
          <cell r="H5728">
            <v>0</v>
          </cell>
          <cell r="I5728">
            <v>0</v>
          </cell>
          <cell r="J5728">
            <v>0</v>
          </cell>
          <cell r="K5728">
            <v>0</v>
          </cell>
          <cell r="M5728">
            <v>0</v>
          </cell>
          <cell r="N5728" t="str">
            <v>N/A</v>
          </cell>
          <cell r="O5728" t="str">
            <v/>
          </cell>
          <cell r="P5728"/>
          <cell r="Q5728">
            <v>0</v>
          </cell>
        </row>
        <row r="5729">
          <cell r="C5729" t="str">
            <v>Dracut</v>
          </cell>
          <cell r="D5729">
            <v>2020</v>
          </cell>
          <cell r="E5729">
            <v>2</v>
          </cell>
          <cell r="F5729">
            <v>2</v>
          </cell>
          <cell r="G5729" t="str">
            <v>Yes</v>
          </cell>
          <cell r="H5729">
            <v>1015498</v>
          </cell>
          <cell r="I5729">
            <v>325</v>
          </cell>
          <cell r="J5729">
            <v>12</v>
          </cell>
          <cell r="K5729">
            <v>1015161</v>
          </cell>
          <cell r="M5729">
            <v>1015161</v>
          </cell>
          <cell r="N5729" t="str">
            <v>FORM SUBMIT</v>
          </cell>
          <cell r="O5729">
            <v>44090</v>
          </cell>
          <cell r="P5729"/>
          <cell r="Q5729">
            <v>1015173</v>
          </cell>
        </row>
        <row r="5730">
          <cell r="C5730" t="str">
            <v>Dudley</v>
          </cell>
          <cell r="D5730">
            <v>2020</v>
          </cell>
          <cell r="E5730">
            <v>0</v>
          </cell>
          <cell r="F5730">
            <v>0</v>
          </cell>
          <cell r="G5730" t="str">
            <v>Yes</v>
          </cell>
          <cell r="H5730">
            <v>0</v>
          </cell>
          <cell r="I5730">
            <v>0</v>
          </cell>
          <cell r="J5730">
            <v>0</v>
          </cell>
          <cell r="K5730">
            <v>0</v>
          </cell>
          <cell r="M5730">
            <v>0</v>
          </cell>
          <cell r="N5730" t="str">
            <v>FORM SUBMIT</v>
          </cell>
          <cell r="O5730">
            <v>44110</v>
          </cell>
          <cell r="P5730"/>
          <cell r="Q5730">
            <v>0</v>
          </cell>
        </row>
        <row r="5731">
          <cell r="C5731" t="str">
            <v>Dunstable</v>
          </cell>
          <cell r="D5731">
            <v>2020</v>
          </cell>
          <cell r="E5731">
            <v>3</v>
          </cell>
          <cell r="F5731">
            <v>3</v>
          </cell>
          <cell r="G5731" t="str">
            <v>Yes</v>
          </cell>
          <cell r="H5731">
            <v>284715.11</v>
          </cell>
          <cell r="I5731">
            <v>1244.99</v>
          </cell>
          <cell r="J5731">
            <v>0</v>
          </cell>
          <cell r="K5731">
            <v>283470.12</v>
          </cell>
          <cell r="M5731">
            <v>283470.12</v>
          </cell>
          <cell r="N5731" t="str">
            <v>FORM SUBMIT</v>
          </cell>
          <cell r="O5731">
            <v>44090</v>
          </cell>
          <cell r="P5731"/>
          <cell r="Q5731">
            <v>283470.12</v>
          </cell>
        </row>
        <row r="5732">
          <cell r="C5732" t="str">
            <v>Duxbury</v>
          </cell>
          <cell r="D5732">
            <v>2020</v>
          </cell>
          <cell r="E5732">
            <v>1</v>
          </cell>
          <cell r="F5732">
            <v>1</v>
          </cell>
          <cell r="G5732" t="str">
            <v>Yes</v>
          </cell>
          <cell r="H5732">
            <v>548825.49</v>
          </cell>
          <cell r="I5732">
            <v>2491.67</v>
          </cell>
          <cell r="J5732">
            <v>1054.4000000000001</v>
          </cell>
          <cell r="K5732">
            <v>545279.41999999993</v>
          </cell>
          <cell r="M5732">
            <v>545279.41999999993</v>
          </cell>
          <cell r="N5732" t="str">
            <v>FORM SUBMIT</v>
          </cell>
          <cell r="O5732">
            <v>44082</v>
          </cell>
          <cell r="P5732"/>
          <cell r="Q5732">
            <v>546333.81999999995</v>
          </cell>
        </row>
        <row r="5733">
          <cell r="C5733" t="str">
            <v>East Bridgewater</v>
          </cell>
          <cell r="D5733">
            <v>2020</v>
          </cell>
          <cell r="E5733">
            <v>0</v>
          </cell>
          <cell r="F5733">
            <v>0</v>
          </cell>
          <cell r="G5733" t="str">
            <v>N/A</v>
          </cell>
          <cell r="H5733">
            <v>0</v>
          </cell>
          <cell r="I5733">
            <v>0</v>
          </cell>
          <cell r="J5733">
            <v>0</v>
          </cell>
          <cell r="K5733">
            <v>0</v>
          </cell>
          <cell r="M5733">
            <v>0</v>
          </cell>
          <cell r="N5733" t="str">
            <v>N/A</v>
          </cell>
          <cell r="O5733" t="str">
            <v/>
          </cell>
          <cell r="P5733"/>
          <cell r="Q5733">
            <v>0</v>
          </cell>
        </row>
        <row r="5734">
          <cell r="C5734" t="str">
            <v>East Brookfield</v>
          </cell>
          <cell r="D5734">
            <v>2020</v>
          </cell>
          <cell r="E5734">
            <v>0</v>
          </cell>
          <cell r="F5734">
            <v>0</v>
          </cell>
          <cell r="G5734" t="str">
            <v>N/A</v>
          </cell>
          <cell r="H5734">
            <v>0</v>
          </cell>
          <cell r="I5734">
            <v>0</v>
          </cell>
          <cell r="J5734">
            <v>0</v>
          </cell>
          <cell r="K5734">
            <v>0</v>
          </cell>
          <cell r="M5734">
            <v>0</v>
          </cell>
          <cell r="N5734" t="str">
            <v>N/A</v>
          </cell>
          <cell r="O5734" t="str">
            <v/>
          </cell>
          <cell r="P5734"/>
          <cell r="Q5734">
            <v>0</v>
          </cell>
        </row>
        <row r="5735">
          <cell r="C5735" t="str">
            <v>East Longmeadow</v>
          </cell>
          <cell r="D5735">
            <v>2020</v>
          </cell>
          <cell r="E5735">
            <v>1</v>
          </cell>
          <cell r="F5735">
            <v>1</v>
          </cell>
          <cell r="G5735" t="str">
            <v>Yes</v>
          </cell>
          <cell r="H5735">
            <v>289107.32</v>
          </cell>
          <cell r="I5735">
            <v>1419.61</v>
          </cell>
          <cell r="J5735">
            <v>0</v>
          </cell>
          <cell r="K5735">
            <v>287687.71000000002</v>
          </cell>
          <cell r="M5735">
            <v>287687.71000000002</v>
          </cell>
          <cell r="N5735" t="str">
            <v>FORM SUBMIT</v>
          </cell>
          <cell r="O5735">
            <v>44063</v>
          </cell>
          <cell r="P5735"/>
          <cell r="Q5735">
            <v>287687.71000000002</v>
          </cell>
        </row>
        <row r="5736">
          <cell r="C5736" t="str">
            <v>Eastham</v>
          </cell>
          <cell r="D5736">
            <v>2020</v>
          </cell>
          <cell r="E5736">
            <v>3</v>
          </cell>
          <cell r="F5736">
            <v>3</v>
          </cell>
          <cell r="G5736" t="str">
            <v>Yes</v>
          </cell>
          <cell r="H5736">
            <v>787716.56</v>
          </cell>
          <cell r="I5736">
            <v>3368.15</v>
          </cell>
          <cell r="J5736">
            <v>0</v>
          </cell>
          <cell r="K5736">
            <v>784348.41</v>
          </cell>
          <cell r="M5736">
            <v>784348.41</v>
          </cell>
          <cell r="N5736" t="str">
            <v>FORM SUBMIT</v>
          </cell>
          <cell r="O5736">
            <v>44088</v>
          </cell>
          <cell r="P5736"/>
          <cell r="Q5736">
            <v>784348.41</v>
          </cell>
        </row>
        <row r="5737">
          <cell r="C5737" t="str">
            <v>Easthampton</v>
          </cell>
          <cell r="D5737">
            <v>2020</v>
          </cell>
          <cell r="E5737">
            <v>3</v>
          </cell>
          <cell r="F5737">
            <v>3</v>
          </cell>
          <cell r="G5737" t="str">
            <v>Yes</v>
          </cell>
          <cell r="H5737">
            <v>576522.57999999996</v>
          </cell>
          <cell r="I5737">
            <v>2403.5</v>
          </cell>
          <cell r="J5737">
            <v>0</v>
          </cell>
          <cell r="K5737">
            <v>574119.07999999996</v>
          </cell>
          <cell r="M5737">
            <v>574119.07999999996</v>
          </cell>
          <cell r="N5737" t="str">
            <v>FORM SUBMIT</v>
          </cell>
          <cell r="O5737">
            <v>44055</v>
          </cell>
          <cell r="P5737"/>
          <cell r="Q5737">
            <v>574119.07999999996</v>
          </cell>
        </row>
        <row r="5738">
          <cell r="C5738" t="str">
            <v>Easton</v>
          </cell>
          <cell r="D5738">
            <v>2020</v>
          </cell>
          <cell r="E5738">
            <v>3</v>
          </cell>
          <cell r="F5738">
            <v>3</v>
          </cell>
          <cell r="G5738" t="str">
            <v>Yes</v>
          </cell>
          <cell r="H5738">
            <v>1376029.29</v>
          </cell>
          <cell r="I5738">
            <v>18011.849999999999</v>
          </cell>
          <cell r="J5738">
            <v>488.37</v>
          </cell>
          <cell r="K5738">
            <v>1357529.0699999998</v>
          </cell>
          <cell r="M5738">
            <v>1357529.0699999998</v>
          </cell>
          <cell r="N5738" t="str">
            <v>FORM SUBMIT</v>
          </cell>
          <cell r="O5738">
            <v>44089</v>
          </cell>
          <cell r="P5738"/>
          <cell r="Q5738">
            <v>1358017.44</v>
          </cell>
        </row>
        <row r="5739">
          <cell r="C5739" t="str">
            <v>Edgartown</v>
          </cell>
          <cell r="D5739">
            <v>2020</v>
          </cell>
          <cell r="E5739">
            <v>3</v>
          </cell>
          <cell r="F5739">
            <v>3</v>
          </cell>
          <cell r="G5739" t="str">
            <v>Yes</v>
          </cell>
          <cell r="H5739">
            <v>874016.34</v>
          </cell>
          <cell r="I5739">
            <v>2574.5</v>
          </cell>
          <cell r="J5739">
            <v>0</v>
          </cell>
          <cell r="K5739">
            <v>871441.84</v>
          </cell>
          <cell r="M5739">
            <v>871441.84</v>
          </cell>
          <cell r="N5739" t="str">
            <v>FORM SUBMIT</v>
          </cell>
          <cell r="O5739">
            <v>44088</v>
          </cell>
          <cell r="P5739"/>
          <cell r="Q5739">
            <v>871441.84</v>
          </cell>
        </row>
        <row r="5740">
          <cell r="C5740" t="str">
            <v>Egremont</v>
          </cell>
          <cell r="D5740">
            <v>2020</v>
          </cell>
          <cell r="E5740">
            <v>0</v>
          </cell>
          <cell r="F5740">
            <v>0</v>
          </cell>
          <cell r="G5740" t="str">
            <v>N/A</v>
          </cell>
          <cell r="H5740">
            <v>0</v>
          </cell>
          <cell r="I5740">
            <v>0</v>
          </cell>
          <cell r="J5740">
            <v>0</v>
          </cell>
          <cell r="K5740">
            <v>0</v>
          </cell>
          <cell r="M5740">
            <v>0</v>
          </cell>
          <cell r="N5740" t="str">
            <v>N/A</v>
          </cell>
          <cell r="O5740" t="str">
            <v/>
          </cell>
          <cell r="P5740"/>
          <cell r="Q5740">
            <v>0</v>
          </cell>
        </row>
        <row r="5741">
          <cell r="C5741" t="str">
            <v>Erving</v>
          </cell>
          <cell r="D5741">
            <v>2020</v>
          </cell>
          <cell r="E5741">
            <v>0</v>
          </cell>
          <cell r="F5741">
            <v>0</v>
          </cell>
          <cell r="G5741" t="str">
            <v>N/A</v>
          </cell>
          <cell r="H5741">
            <v>0</v>
          </cell>
          <cell r="I5741">
            <v>0</v>
          </cell>
          <cell r="J5741">
            <v>0</v>
          </cell>
          <cell r="K5741">
            <v>0</v>
          </cell>
          <cell r="M5741">
            <v>0</v>
          </cell>
          <cell r="N5741" t="str">
            <v>N/A</v>
          </cell>
          <cell r="O5741" t="str">
            <v/>
          </cell>
          <cell r="P5741"/>
          <cell r="Q5741">
            <v>0</v>
          </cell>
        </row>
        <row r="5742">
          <cell r="C5742" t="str">
            <v>Essex</v>
          </cell>
          <cell r="D5742">
            <v>2020</v>
          </cell>
          <cell r="E5742">
            <v>1.5</v>
          </cell>
          <cell r="F5742">
            <v>1.5</v>
          </cell>
          <cell r="G5742" t="str">
            <v>Yes</v>
          </cell>
          <cell r="H5742">
            <v>179741.75</v>
          </cell>
          <cell r="I5742">
            <v>473.1</v>
          </cell>
          <cell r="J5742">
            <v>0</v>
          </cell>
          <cell r="K5742">
            <v>179268.65</v>
          </cell>
          <cell r="M5742">
            <v>179268.65</v>
          </cell>
          <cell r="N5742" t="str">
            <v>FORM SUBMIT</v>
          </cell>
          <cell r="O5742">
            <v>44089</v>
          </cell>
          <cell r="P5742"/>
          <cell r="Q5742">
            <v>179268.65</v>
          </cell>
        </row>
        <row r="5743">
          <cell r="C5743" t="str">
            <v>Everett</v>
          </cell>
          <cell r="D5743">
            <v>2020</v>
          </cell>
          <cell r="E5743">
            <v>0</v>
          </cell>
          <cell r="F5743">
            <v>0</v>
          </cell>
          <cell r="G5743" t="str">
            <v>N/A</v>
          </cell>
          <cell r="H5743">
            <v>0</v>
          </cell>
          <cell r="I5743">
            <v>0</v>
          </cell>
          <cell r="J5743">
            <v>0</v>
          </cell>
          <cell r="K5743">
            <v>0</v>
          </cell>
          <cell r="M5743">
            <v>0</v>
          </cell>
          <cell r="N5743" t="str">
            <v>N/A</v>
          </cell>
          <cell r="O5743" t="str">
            <v/>
          </cell>
          <cell r="P5743"/>
          <cell r="Q5743">
            <v>0</v>
          </cell>
        </row>
        <row r="5744">
          <cell r="C5744" t="str">
            <v>Fairhaven</v>
          </cell>
          <cell r="D5744">
            <v>2020</v>
          </cell>
          <cell r="E5744">
            <v>2</v>
          </cell>
          <cell r="F5744">
            <v>2</v>
          </cell>
          <cell r="G5744" t="str">
            <v>Yes</v>
          </cell>
          <cell r="H5744">
            <v>421280.92</v>
          </cell>
          <cell r="I5744">
            <v>970.78</v>
          </cell>
          <cell r="J5744">
            <v>143.12</v>
          </cell>
          <cell r="K5744">
            <v>420167.01999999996</v>
          </cell>
          <cell r="M5744">
            <v>420167.01999999996</v>
          </cell>
          <cell r="N5744" t="str">
            <v>FORM SUBMIT</v>
          </cell>
          <cell r="O5744">
            <v>44089</v>
          </cell>
          <cell r="P5744"/>
          <cell r="Q5744">
            <v>420310.13999999996</v>
          </cell>
        </row>
        <row r="5745">
          <cell r="C5745" t="str">
            <v>Fall River</v>
          </cell>
          <cell r="D5745">
            <v>2020</v>
          </cell>
          <cell r="E5745">
            <v>1.5</v>
          </cell>
          <cell r="F5745">
            <v>1.5</v>
          </cell>
          <cell r="G5745" t="str">
            <v>Yes</v>
          </cell>
          <cell r="H5745">
            <v>1094740.8899999999</v>
          </cell>
          <cell r="I5745">
            <v>10227.94</v>
          </cell>
          <cell r="J5745">
            <v>3797.41</v>
          </cell>
          <cell r="K5745">
            <v>1080715.54</v>
          </cell>
          <cell r="M5745">
            <v>1080715.54</v>
          </cell>
          <cell r="N5745" t="str">
            <v>FORM SUBMIT</v>
          </cell>
          <cell r="O5745">
            <v>44033</v>
          </cell>
          <cell r="P5745"/>
          <cell r="Q5745">
            <v>1084512.95</v>
          </cell>
        </row>
        <row r="5746">
          <cell r="C5746" t="str">
            <v>Falmouth</v>
          </cell>
          <cell r="D5746">
            <v>2020</v>
          </cell>
          <cell r="E5746">
            <v>3</v>
          </cell>
          <cell r="F5746">
            <v>3</v>
          </cell>
          <cell r="G5746" t="str">
            <v>Yes</v>
          </cell>
          <cell r="H5746">
            <v>3132843.49</v>
          </cell>
          <cell r="I5746">
            <v>10373.35</v>
          </cell>
          <cell r="J5746">
            <v>8261.68</v>
          </cell>
          <cell r="K5746">
            <v>3114208.46</v>
          </cell>
          <cell r="M5746">
            <v>3114208.46</v>
          </cell>
          <cell r="N5746" t="str">
            <v>FORM SUBMIT</v>
          </cell>
          <cell r="O5746">
            <v>44084</v>
          </cell>
          <cell r="P5746"/>
          <cell r="Q5746">
            <v>3122470.14</v>
          </cell>
        </row>
        <row r="5747">
          <cell r="C5747" t="str">
            <v>Fitchburg</v>
          </cell>
          <cell r="D5747">
            <v>2020</v>
          </cell>
          <cell r="E5747">
            <v>0</v>
          </cell>
          <cell r="F5747">
            <v>0</v>
          </cell>
          <cell r="G5747" t="str">
            <v>N/A</v>
          </cell>
          <cell r="H5747">
            <v>0</v>
          </cell>
          <cell r="I5747">
            <v>0</v>
          </cell>
          <cell r="J5747">
            <v>0</v>
          </cell>
          <cell r="K5747">
            <v>0</v>
          </cell>
          <cell r="M5747">
            <v>0</v>
          </cell>
          <cell r="N5747" t="str">
            <v>N/A</v>
          </cell>
          <cell r="O5747" t="str">
            <v/>
          </cell>
          <cell r="P5747"/>
          <cell r="Q5747">
            <v>0</v>
          </cell>
        </row>
        <row r="5748">
          <cell r="C5748" t="str">
            <v>Florida</v>
          </cell>
          <cell r="D5748">
            <v>2020</v>
          </cell>
          <cell r="E5748">
            <v>0</v>
          </cell>
          <cell r="F5748">
            <v>0</v>
          </cell>
          <cell r="G5748" t="str">
            <v>N/A</v>
          </cell>
          <cell r="H5748">
            <v>0</v>
          </cell>
          <cell r="I5748">
            <v>0</v>
          </cell>
          <cell r="J5748">
            <v>0</v>
          </cell>
          <cell r="K5748">
            <v>0</v>
          </cell>
          <cell r="M5748">
            <v>0</v>
          </cell>
          <cell r="N5748" t="str">
            <v>N/A</v>
          </cell>
          <cell r="O5748" t="str">
            <v/>
          </cell>
          <cell r="P5748"/>
          <cell r="Q5748">
            <v>0</v>
          </cell>
        </row>
        <row r="5749">
          <cell r="C5749" t="str">
            <v>Foxborough</v>
          </cell>
          <cell r="D5749">
            <v>2020</v>
          </cell>
          <cell r="E5749">
            <v>0</v>
          </cell>
          <cell r="F5749">
            <v>0</v>
          </cell>
          <cell r="G5749" t="str">
            <v>N/A</v>
          </cell>
          <cell r="H5749">
            <v>0</v>
          </cell>
          <cell r="I5749">
            <v>0</v>
          </cell>
          <cell r="J5749">
            <v>0</v>
          </cell>
          <cell r="K5749">
            <v>0</v>
          </cell>
          <cell r="M5749">
            <v>0</v>
          </cell>
          <cell r="N5749" t="str">
            <v>N/A</v>
          </cell>
          <cell r="O5749" t="str">
            <v/>
          </cell>
          <cell r="P5749"/>
          <cell r="Q5749">
            <v>0</v>
          </cell>
        </row>
        <row r="5750">
          <cell r="C5750" t="str">
            <v>Framingham</v>
          </cell>
          <cell r="D5750">
            <v>2020</v>
          </cell>
          <cell r="E5750">
            <v>0</v>
          </cell>
          <cell r="F5750">
            <v>0</v>
          </cell>
          <cell r="G5750" t="str">
            <v>N/A</v>
          </cell>
          <cell r="H5750">
            <v>0</v>
          </cell>
          <cell r="I5750">
            <v>0</v>
          </cell>
          <cell r="J5750">
            <v>0</v>
          </cell>
          <cell r="K5750">
            <v>0</v>
          </cell>
          <cell r="M5750">
            <v>0</v>
          </cell>
          <cell r="N5750" t="str">
            <v>N/A</v>
          </cell>
          <cell r="O5750" t="str">
            <v/>
          </cell>
          <cell r="P5750"/>
          <cell r="Q5750">
            <v>0</v>
          </cell>
        </row>
        <row r="5751">
          <cell r="C5751" t="str">
            <v>Franklin</v>
          </cell>
          <cell r="D5751">
            <v>2020</v>
          </cell>
          <cell r="E5751">
            <v>0</v>
          </cell>
          <cell r="F5751">
            <v>0</v>
          </cell>
          <cell r="G5751" t="str">
            <v>N/A</v>
          </cell>
          <cell r="H5751">
            <v>0</v>
          </cell>
          <cell r="I5751">
            <v>0</v>
          </cell>
          <cell r="J5751">
            <v>0</v>
          </cell>
          <cell r="K5751">
            <v>0</v>
          </cell>
          <cell r="M5751">
            <v>0</v>
          </cell>
          <cell r="N5751" t="str">
            <v>N/A</v>
          </cell>
          <cell r="O5751" t="str">
            <v/>
          </cell>
          <cell r="P5751"/>
          <cell r="Q5751">
            <v>0</v>
          </cell>
        </row>
        <row r="5752">
          <cell r="C5752" t="str">
            <v>Freetown</v>
          </cell>
          <cell r="D5752">
            <v>2020</v>
          </cell>
          <cell r="E5752">
            <v>0</v>
          </cell>
          <cell r="F5752">
            <v>0</v>
          </cell>
          <cell r="G5752" t="str">
            <v>N/A</v>
          </cell>
          <cell r="H5752">
            <v>0</v>
          </cell>
          <cell r="I5752">
            <v>0</v>
          </cell>
          <cell r="J5752">
            <v>0</v>
          </cell>
          <cell r="K5752">
            <v>0</v>
          </cell>
          <cell r="M5752">
            <v>0</v>
          </cell>
          <cell r="N5752" t="str">
            <v>N/A</v>
          </cell>
          <cell r="O5752" t="str">
            <v/>
          </cell>
          <cell r="P5752"/>
          <cell r="Q5752">
            <v>0</v>
          </cell>
        </row>
        <row r="5753">
          <cell r="C5753" t="str">
            <v>Gardner</v>
          </cell>
          <cell r="D5753">
            <v>2020</v>
          </cell>
          <cell r="E5753">
            <v>0</v>
          </cell>
          <cell r="F5753">
            <v>0</v>
          </cell>
          <cell r="G5753" t="str">
            <v>N/A</v>
          </cell>
          <cell r="H5753">
            <v>0</v>
          </cell>
          <cell r="I5753">
            <v>0</v>
          </cell>
          <cell r="J5753">
            <v>0</v>
          </cell>
          <cell r="K5753">
            <v>0</v>
          </cell>
          <cell r="M5753">
            <v>0</v>
          </cell>
          <cell r="N5753" t="str">
            <v>N/A</v>
          </cell>
          <cell r="O5753" t="str">
            <v/>
          </cell>
          <cell r="P5753"/>
          <cell r="Q5753">
            <v>0</v>
          </cell>
        </row>
        <row r="5754">
          <cell r="C5754" t="str">
            <v>Aquinnah</v>
          </cell>
          <cell r="D5754">
            <v>2020</v>
          </cell>
          <cell r="E5754">
            <v>3</v>
          </cell>
          <cell r="F5754">
            <v>3</v>
          </cell>
          <cell r="G5754" t="str">
            <v>Yes</v>
          </cell>
          <cell r="H5754">
            <v>136241.44</v>
          </cell>
          <cell r="I5754">
            <v>0</v>
          </cell>
          <cell r="J5754">
            <v>0</v>
          </cell>
          <cell r="K5754">
            <v>136241.44</v>
          </cell>
          <cell r="M5754">
            <v>136241.44</v>
          </cell>
          <cell r="N5754" t="str">
            <v>FORM SUBMIT</v>
          </cell>
          <cell r="O5754">
            <v>44089</v>
          </cell>
          <cell r="P5754"/>
          <cell r="Q5754">
            <v>136241.44</v>
          </cell>
        </row>
        <row r="5755">
          <cell r="C5755" t="str">
            <v>Georgetown</v>
          </cell>
          <cell r="D5755">
            <v>2020</v>
          </cell>
          <cell r="E5755">
            <v>3</v>
          </cell>
          <cell r="F5755">
            <v>3</v>
          </cell>
          <cell r="G5755" t="str">
            <v>Yes</v>
          </cell>
          <cell r="H5755">
            <v>506221.7</v>
          </cell>
          <cell r="I5755">
            <v>2335.46</v>
          </cell>
          <cell r="J5755">
            <v>0</v>
          </cell>
          <cell r="K5755">
            <v>503886.24</v>
          </cell>
          <cell r="M5755">
            <v>503886.24</v>
          </cell>
          <cell r="N5755" t="str">
            <v>FORM SUBMIT</v>
          </cell>
          <cell r="O5755">
            <v>44076</v>
          </cell>
          <cell r="P5755"/>
          <cell r="Q5755">
            <v>503886.24</v>
          </cell>
        </row>
        <row r="5756">
          <cell r="C5756" t="str">
            <v>Gill</v>
          </cell>
          <cell r="D5756">
            <v>2020</v>
          </cell>
          <cell r="E5756">
            <v>0</v>
          </cell>
          <cell r="F5756">
            <v>0</v>
          </cell>
          <cell r="G5756" t="str">
            <v>N/A</v>
          </cell>
          <cell r="H5756">
            <v>0</v>
          </cell>
          <cell r="I5756">
            <v>0</v>
          </cell>
          <cell r="J5756">
            <v>0</v>
          </cell>
          <cell r="K5756">
            <v>0</v>
          </cell>
          <cell r="M5756">
            <v>0</v>
          </cell>
          <cell r="N5756" t="str">
            <v>N/A</v>
          </cell>
          <cell r="O5756" t="str">
            <v/>
          </cell>
          <cell r="P5756"/>
          <cell r="Q5756">
            <v>0</v>
          </cell>
        </row>
        <row r="5757">
          <cell r="C5757" t="str">
            <v>Gloucester</v>
          </cell>
          <cell r="D5757">
            <v>2020</v>
          </cell>
          <cell r="E5757">
            <v>1</v>
          </cell>
          <cell r="F5757">
            <v>1</v>
          </cell>
          <cell r="G5757" t="str">
            <v>Yes</v>
          </cell>
          <cell r="H5757">
            <v>714102.85</v>
          </cell>
          <cell r="I5757">
            <v>3823.1</v>
          </cell>
          <cell r="J5757">
            <v>21.92</v>
          </cell>
          <cell r="K5757">
            <v>710257.83</v>
          </cell>
          <cell r="M5757">
            <v>710257.83</v>
          </cell>
          <cell r="N5757" t="str">
            <v>FORM SUBMIT</v>
          </cell>
          <cell r="O5757">
            <v>44060</v>
          </cell>
          <cell r="P5757"/>
          <cell r="Q5757">
            <v>710279.75</v>
          </cell>
        </row>
        <row r="5758">
          <cell r="C5758" t="str">
            <v>Goshen</v>
          </cell>
          <cell r="D5758">
            <v>2020</v>
          </cell>
          <cell r="E5758">
            <v>3</v>
          </cell>
          <cell r="F5758">
            <v>3</v>
          </cell>
          <cell r="G5758" t="str">
            <v>Yes</v>
          </cell>
          <cell r="H5758">
            <v>72002.14</v>
          </cell>
          <cell r="I5758">
            <v>806.69</v>
          </cell>
          <cell r="J5758">
            <v>0</v>
          </cell>
          <cell r="K5758">
            <v>71195.45</v>
          </cell>
          <cell r="M5758">
            <v>71195.45</v>
          </cell>
          <cell r="N5758" t="str">
            <v>FORM SUBMIT</v>
          </cell>
          <cell r="O5758">
            <v>44088</v>
          </cell>
          <cell r="P5758"/>
          <cell r="Q5758">
            <v>71195.45</v>
          </cell>
        </row>
        <row r="5759">
          <cell r="C5759" t="str">
            <v>Gosnold</v>
          </cell>
          <cell r="D5759">
            <v>2020</v>
          </cell>
          <cell r="E5759">
            <v>1.5</v>
          </cell>
          <cell r="F5759">
            <v>1.5</v>
          </cell>
          <cell r="G5759" t="str">
            <v>Yes</v>
          </cell>
          <cell r="H5759">
            <v>1503.57</v>
          </cell>
          <cell r="I5759">
            <v>5.29</v>
          </cell>
          <cell r="J5759">
            <v>0</v>
          </cell>
          <cell r="K5759">
            <v>1498.28</v>
          </cell>
          <cell r="M5759">
            <v>1498.28</v>
          </cell>
          <cell r="N5759" t="str">
            <v>FORM SUBMIT</v>
          </cell>
          <cell r="O5759">
            <v>44091</v>
          </cell>
          <cell r="P5759"/>
          <cell r="Q5759">
            <v>1498.28</v>
          </cell>
        </row>
        <row r="5760">
          <cell r="C5760" t="str">
            <v>Grafton</v>
          </cell>
          <cell r="D5760">
            <v>2020</v>
          </cell>
          <cell r="E5760">
            <v>1.5</v>
          </cell>
          <cell r="F5760">
            <v>1.5</v>
          </cell>
          <cell r="G5760" t="str">
            <v>Yes</v>
          </cell>
          <cell r="H5760">
            <v>495361.53</v>
          </cell>
          <cell r="I5760">
            <v>2624.06</v>
          </cell>
          <cell r="J5760">
            <v>196.24</v>
          </cell>
          <cell r="K5760">
            <v>492541.23000000004</v>
          </cell>
          <cell r="M5760">
            <v>492541.23000000004</v>
          </cell>
          <cell r="N5760" t="str">
            <v>FORM SUBMIT</v>
          </cell>
          <cell r="O5760">
            <v>44088</v>
          </cell>
          <cell r="P5760"/>
          <cell r="Q5760">
            <v>492737.47000000003</v>
          </cell>
        </row>
        <row r="5761">
          <cell r="C5761" t="str">
            <v>Granby</v>
          </cell>
          <cell r="D5761">
            <v>2020</v>
          </cell>
          <cell r="E5761">
            <v>0</v>
          </cell>
          <cell r="F5761">
            <v>0</v>
          </cell>
          <cell r="G5761" t="str">
            <v>N/A</v>
          </cell>
          <cell r="H5761">
            <v>0</v>
          </cell>
          <cell r="I5761">
            <v>0</v>
          </cell>
          <cell r="J5761">
            <v>0</v>
          </cell>
          <cell r="K5761">
            <v>0</v>
          </cell>
          <cell r="M5761">
            <v>0</v>
          </cell>
          <cell r="N5761" t="str">
            <v>N/A</v>
          </cell>
          <cell r="O5761" t="str">
            <v/>
          </cell>
          <cell r="P5761"/>
          <cell r="Q5761">
            <v>0</v>
          </cell>
        </row>
        <row r="5762">
          <cell r="C5762" t="str">
            <v>Granville</v>
          </cell>
          <cell r="D5762">
            <v>2020</v>
          </cell>
          <cell r="E5762">
            <v>1.5</v>
          </cell>
          <cell r="F5762">
            <v>1.5</v>
          </cell>
          <cell r="G5762" t="str">
            <v>Yes</v>
          </cell>
          <cell r="H5762">
            <v>24654.28</v>
          </cell>
          <cell r="I5762">
            <v>225.31</v>
          </cell>
          <cell r="J5762">
            <v>0</v>
          </cell>
          <cell r="K5762">
            <v>24428.969999999998</v>
          </cell>
          <cell r="M5762">
            <v>24428.969999999998</v>
          </cell>
          <cell r="N5762" t="str">
            <v>FORM SUBMIT</v>
          </cell>
          <cell r="O5762">
            <v>44084</v>
          </cell>
          <cell r="P5762"/>
          <cell r="Q5762">
            <v>24428.969999999998</v>
          </cell>
        </row>
        <row r="5763">
          <cell r="C5763" t="str">
            <v>Great Barrington</v>
          </cell>
          <cell r="D5763">
            <v>2020</v>
          </cell>
          <cell r="E5763">
            <v>3</v>
          </cell>
          <cell r="F5763">
            <v>3</v>
          </cell>
          <cell r="G5763" t="str">
            <v>Yes</v>
          </cell>
          <cell r="H5763">
            <v>545106.18000000005</v>
          </cell>
          <cell r="I5763">
            <v>4080.57</v>
          </cell>
          <cell r="J5763">
            <v>0</v>
          </cell>
          <cell r="K5763">
            <v>541025.6100000001</v>
          </cell>
          <cell r="M5763">
            <v>541025.6100000001</v>
          </cell>
          <cell r="N5763" t="str">
            <v>FORM SUBMIT</v>
          </cell>
          <cell r="O5763">
            <v>44089</v>
          </cell>
          <cell r="P5763"/>
          <cell r="Q5763">
            <v>541025.6100000001</v>
          </cell>
        </row>
        <row r="5764">
          <cell r="C5764" t="str">
            <v>Greenfield</v>
          </cell>
          <cell r="D5764">
            <v>2020</v>
          </cell>
          <cell r="E5764">
            <v>0</v>
          </cell>
          <cell r="F5764">
            <v>0</v>
          </cell>
          <cell r="G5764" t="str">
            <v>N/A</v>
          </cell>
          <cell r="H5764">
            <v>0</v>
          </cell>
          <cell r="I5764">
            <v>0</v>
          </cell>
          <cell r="J5764">
            <v>0</v>
          </cell>
          <cell r="K5764">
            <v>0</v>
          </cell>
          <cell r="M5764">
            <v>0</v>
          </cell>
          <cell r="N5764" t="str">
            <v>N/A</v>
          </cell>
          <cell r="O5764" t="str">
            <v/>
          </cell>
          <cell r="P5764"/>
          <cell r="Q5764">
            <v>0</v>
          </cell>
        </row>
        <row r="5765">
          <cell r="C5765" t="str">
            <v>Groton</v>
          </cell>
          <cell r="D5765">
            <v>2020</v>
          </cell>
          <cell r="E5765">
            <v>3</v>
          </cell>
          <cell r="F5765">
            <v>3</v>
          </cell>
          <cell r="G5765" t="str">
            <v>Yes</v>
          </cell>
          <cell r="H5765">
            <v>795571.15</v>
          </cell>
          <cell r="I5765">
            <v>9202.8799999999992</v>
          </cell>
          <cell r="J5765">
            <v>39.61</v>
          </cell>
          <cell r="K5765">
            <v>786328.66</v>
          </cell>
          <cell r="M5765">
            <v>786328.66</v>
          </cell>
          <cell r="N5765" t="str">
            <v>FORM SUBMIT</v>
          </cell>
          <cell r="O5765">
            <v>44075</v>
          </cell>
          <cell r="P5765"/>
          <cell r="Q5765">
            <v>786368.27</v>
          </cell>
        </row>
        <row r="5766">
          <cell r="C5766" t="str">
            <v>Groveland</v>
          </cell>
          <cell r="D5766">
            <v>2020</v>
          </cell>
          <cell r="E5766">
            <v>3</v>
          </cell>
          <cell r="F5766">
            <v>3</v>
          </cell>
          <cell r="G5766" t="str">
            <v>Yes</v>
          </cell>
          <cell r="H5766">
            <v>345832.54</v>
          </cell>
          <cell r="I5766">
            <v>2177.4899999999998</v>
          </cell>
          <cell r="J5766">
            <v>0</v>
          </cell>
          <cell r="K5766">
            <v>343655.05</v>
          </cell>
          <cell r="M5766">
            <v>343655.05</v>
          </cell>
          <cell r="N5766" t="str">
            <v>FORM SUBMIT</v>
          </cell>
          <cell r="O5766">
            <v>44069</v>
          </cell>
          <cell r="P5766"/>
          <cell r="Q5766">
            <v>343655.05</v>
          </cell>
        </row>
        <row r="5767">
          <cell r="C5767" t="str">
            <v>Hadley</v>
          </cell>
          <cell r="D5767">
            <v>2020</v>
          </cell>
          <cell r="E5767">
            <v>3</v>
          </cell>
          <cell r="F5767">
            <v>3</v>
          </cell>
          <cell r="G5767" t="str">
            <v>Yes</v>
          </cell>
          <cell r="H5767">
            <v>292954.45</v>
          </cell>
          <cell r="I5767">
            <v>1212.26</v>
          </cell>
          <cell r="J5767">
            <v>0</v>
          </cell>
          <cell r="K5767">
            <v>291742.19</v>
          </cell>
          <cell r="M5767">
            <v>291742.19</v>
          </cell>
          <cell r="N5767" t="str">
            <v>FORM SUBMIT</v>
          </cell>
          <cell r="O5767">
            <v>44088</v>
          </cell>
          <cell r="P5767"/>
          <cell r="Q5767">
            <v>291742.19</v>
          </cell>
        </row>
        <row r="5768">
          <cell r="C5768" t="str">
            <v>Halifax</v>
          </cell>
          <cell r="D5768">
            <v>2020</v>
          </cell>
          <cell r="E5768">
            <v>0</v>
          </cell>
          <cell r="F5768">
            <v>0</v>
          </cell>
          <cell r="G5768" t="str">
            <v>N/A</v>
          </cell>
          <cell r="H5768">
            <v>0</v>
          </cell>
          <cell r="I5768">
            <v>0</v>
          </cell>
          <cell r="J5768">
            <v>0</v>
          </cell>
          <cell r="K5768">
            <v>0</v>
          </cell>
          <cell r="M5768">
            <v>0</v>
          </cell>
          <cell r="N5768" t="str">
            <v>N/A</v>
          </cell>
          <cell r="O5768" t="str">
            <v/>
          </cell>
          <cell r="P5768"/>
          <cell r="Q5768">
            <v>0</v>
          </cell>
        </row>
        <row r="5769">
          <cell r="C5769" t="str">
            <v>Hamilton</v>
          </cell>
          <cell r="D5769">
            <v>2020</v>
          </cell>
          <cell r="E5769">
            <v>2</v>
          </cell>
          <cell r="F5769">
            <v>2</v>
          </cell>
          <cell r="G5769" t="str">
            <v>Yes</v>
          </cell>
          <cell r="H5769">
            <v>482076.34</v>
          </cell>
          <cell r="I5769">
            <v>1225.1500000000001</v>
          </cell>
          <cell r="J5769">
            <v>0</v>
          </cell>
          <cell r="K5769">
            <v>480851.19</v>
          </cell>
          <cell r="M5769">
            <v>480851.19</v>
          </cell>
          <cell r="N5769" t="str">
            <v>FORM SUBMIT</v>
          </cell>
          <cell r="O5769">
            <v>44074</v>
          </cell>
          <cell r="P5769"/>
          <cell r="Q5769">
            <v>480851.19</v>
          </cell>
        </row>
        <row r="5770">
          <cell r="C5770" t="str">
            <v>Hampden</v>
          </cell>
          <cell r="D5770">
            <v>2020</v>
          </cell>
          <cell r="E5770">
            <v>1</v>
          </cell>
          <cell r="F5770">
            <v>1</v>
          </cell>
          <cell r="G5770" t="str">
            <v>Yes</v>
          </cell>
          <cell r="H5770">
            <v>75272.28</v>
          </cell>
          <cell r="I5770">
            <v>538.25</v>
          </cell>
          <cell r="J5770">
            <v>0</v>
          </cell>
          <cell r="K5770">
            <v>74734.03</v>
          </cell>
          <cell r="M5770">
            <v>74734.03</v>
          </cell>
          <cell r="N5770" t="str">
            <v>FORM SUBMIT</v>
          </cell>
          <cell r="O5770">
            <v>44089</v>
          </cell>
          <cell r="P5770"/>
          <cell r="Q5770">
            <v>74734.03</v>
          </cell>
        </row>
        <row r="5771">
          <cell r="C5771" t="str">
            <v>Hancock</v>
          </cell>
          <cell r="D5771">
            <v>2020</v>
          </cell>
          <cell r="E5771">
            <v>0</v>
          </cell>
          <cell r="F5771">
            <v>0</v>
          </cell>
          <cell r="G5771" t="str">
            <v>N/A</v>
          </cell>
          <cell r="H5771">
            <v>0</v>
          </cell>
          <cell r="I5771">
            <v>0</v>
          </cell>
          <cell r="J5771">
            <v>0</v>
          </cell>
          <cell r="K5771">
            <v>0</v>
          </cell>
          <cell r="M5771">
            <v>0</v>
          </cell>
          <cell r="N5771" t="str">
            <v>N/A</v>
          </cell>
          <cell r="O5771" t="str">
            <v/>
          </cell>
          <cell r="P5771"/>
          <cell r="Q5771">
            <v>0</v>
          </cell>
        </row>
        <row r="5772">
          <cell r="C5772" t="str">
            <v>Hanover</v>
          </cell>
          <cell r="D5772">
            <v>2020</v>
          </cell>
          <cell r="E5772">
            <v>3</v>
          </cell>
          <cell r="F5772">
            <v>3</v>
          </cell>
          <cell r="G5772" t="str">
            <v>Yes</v>
          </cell>
          <cell r="H5772">
            <v>1157562.93</v>
          </cell>
          <cell r="I5772">
            <v>35570.89</v>
          </cell>
          <cell r="J5772">
            <v>0</v>
          </cell>
          <cell r="K5772">
            <v>1121992.04</v>
          </cell>
          <cell r="M5772">
            <v>1121992.04</v>
          </cell>
          <cell r="N5772" t="str">
            <v>FORM SUBMIT</v>
          </cell>
          <cell r="O5772">
            <v>44077</v>
          </cell>
          <cell r="P5772"/>
          <cell r="Q5772">
            <v>1121992.04</v>
          </cell>
        </row>
        <row r="5773">
          <cell r="C5773" t="str">
            <v>Hanson</v>
          </cell>
          <cell r="D5773">
            <v>2020</v>
          </cell>
          <cell r="E5773">
            <v>1.5</v>
          </cell>
          <cell r="F5773">
            <v>1.5</v>
          </cell>
          <cell r="G5773" t="str">
            <v>Yes</v>
          </cell>
          <cell r="H5773">
            <v>233640.9</v>
          </cell>
          <cell r="I5773">
            <v>2934.82</v>
          </cell>
          <cell r="J5773">
            <v>0</v>
          </cell>
          <cell r="K5773">
            <v>230706.08</v>
          </cell>
          <cell r="M5773">
            <v>230706.08</v>
          </cell>
          <cell r="N5773" t="str">
            <v>FORM SUBMIT</v>
          </cell>
          <cell r="O5773">
            <v>44030</v>
          </cell>
          <cell r="P5773"/>
          <cell r="Q5773">
            <v>230706.08</v>
          </cell>
        </row>
        <row r="5774">
          <cell r="C5774" t="str">
            <v>Hardwick</v>
          </cell>
          <cell r="D5774">
            <v>2020</v>
          </cell>
          <cell r="E5774">
            <v>0</v>
          </cell>
          <cell r="F5774">
            <v>0</v>
          </cell>
          <cell r="G5774" t="str">
            <v>N/A</v>
          </cell>
          <cell r="H5774">
            <v>0</v>
          </cell>
          <cell r="I5774">
            <v>0</v>
          </cell>
          <cell r="J5774">
            <v>0</v>
          </cell>
          <cell r="K5774">
            <v>0</v>
          </cell>
          <cell r="M5774">
            <v>0</v>
          </cell>
          <cell r="N5774" t="str">
            <v>N/A</v>
          </cell>
          <cell r="O5774" t="str">
            <v/>
          </cell>
          <cell r="P5774"/>
          <cell r="Q5774">
            <v>0</v>
          </cell>
        </row>
        <row r="5775">
          <cell r="C5775" t="str">
            <v>Harvard</v>
          </cell>
          <cell r="D5775">
            <v>2020</v>
          </cell>
          <cell r="E5775">
            <v>1.1000000000000001</v>
          </cell>
          <cell r="F5775">
            <v>1.1000000000000001</v>
          </cell>
          <cell r="G5775" t="str">
            <v>Yes</v>
          </cell>
          <cell r="H5775">
            <v>245600.85</v>
          </cell>
          <cell r="I5775">
            <v>732.93</v>
          </cell>
          <cell r="J5775">
            <v>40.6</v>
          </cell>
          <cell r="K5775">
            <v>244827.32</v>
          </cell>
          <cell r="M5775">
            <v>244827.32</v>
          </cell>
          <cell r="N5775" t="str">
            <v>FORM SUBMIT</v>
          </cell>
          <cell r="O5775">
            <v>44085</v>
          </cell>
          <cell r="P5775"/>
          <cell r="Q5775">
            <v>244867.92</v>
          </cell>
        </row>
        <row r="5776">
          <cell r="C5776" t="str">
            <v>Harwich</v>
          </cell>
          <cell r="D5776">
            <v>2020</v>
          </cell>
          <cell r="E5776">
            <v>3</v>
          </cell>
          <cell r="F5776">
            <v>3</v>
          </cell>
          <cell r="G5776" t="str">
            <v>Yes</v>
          </cell>
          <cell r="H5776">
            <v>1533726.04</v>
          </cell>
          <cell r="I5776">
            <v>6916.15</v>
          </cell>
          <cell r="J5776">
            <v>641.83000000000004</v>
          </cell>
          <cell r="K5776">
            <v>1526168.06</v>
          </cell>
          <cell r="M5776">
            <v>1526168.06</v>
          </cell>
          <cell r="N5776" t="str">
            <v>FORM SUBMIT</v>
          </cell>
          <cell r="O5776">
            <v>44062</v>
          </cell>
          <cell r="P5776"/>
          <cell r="Q5776">
            <v>1526809.8900000001</v>
          </cell>
        </row>
        <row r="5777">
          <cell r="C5777" t="str">
            <v>Hatfield</v>
          </cell>
          <cell r="D5777">
            <v>2020</v>
          </cell>
          <cell r="E5777">
            <v>3</v>
          </cell>
          <cell r="F5777">
            <v>3</v>
          </cell>
          <cell r="G5777" t="str">
            <v>Yes</v>
          </cell>
          <cell r="H5777">
            <v>170141.59</v>
          </cell>
          <cell r="I5777">
            <v>563.54</v>
          </cell>
          <cell r="J5777">
            <v>0</v>
          </cell>
          <cell r="K5777">
            <v>169578.05</v>
          </cell>
          <cell r="M5777">
            <v>169578.05</v>
          </cell>
          <cell r="N5777" t="str">
            <v>FORM SUBMIT</v>
          </cell>
          <cell r="O5777">
            <v>44089</v>
          </cell>
          <cell r="P5777"/>
          <cell r="Q5777">
            <v>169578.05</v>
          </cell>
        </row>
        <row r="5778">
          <cell r="C5778" t="str">
            <v>Haverhill</v>
          </cell>
          <cell r="D5778">
            <v>2020</v>
          </cell>
          <cell r="E5778">
            <v>0</v>
          </cell>
          <cell r="F5778">
            <v>0</v>
          </cell>
          <cell r="G5778" t="str">
            <v>N/A</v>
          </cell>
          <cell r="H5778">
            <v>0</v>
          </cell>
          <cell r="I5778">
            <v>0</v>
          </cell>
          <cell r="J5778">
            <v>0</v>
          </cell>
          <cell r="K5778">
            <v>0</v>
          </cell>
          <cell r="M5778">
            <v>0</v>
          </cell>
          <cell r="N5778" t="str">
            <v>N/A</v>
          </cell>
          <cell r="O5778" t="str">
            <v/>
          </cell>
          <cell r="P5778"/>
          <cell r="Q5778">
            <v>0</v>
          </cell>
        </row>
        <row r="5779">
          <cell r="C5779" t="str">
            <v>Hawley</v>
          </cell>
          <cell r="D5779">
            <v>2020</v>
          </cell>
          <cell r="E5779">
            <v>0</v>
          </cell>
          <cell r="F5779">
            <v>0</v>
          </cell>
          <cell r="G5779" t="str">
            <v>N/A</v>
          </cell>
          <cell r="H5779">
            <v>0</v>
          </cell>
          <cell r="I5779">
            <v>0</v>
          </cell>
          <cell r="J5779">
            <v>0</v>
          </cell>
          <cell r="K5779">
            <v>0</v>
          </cell>
          <cell r="M5779">
            <v>0</v>
          </cell>
          <cell r="N5779" t="str">
            <v>N/A</v>
          </cell>
          <cell r="O5779" t="str">
            <v/>
          </cell>
          <cell r="P5779"/>
          <cell r="Q5779">
            <v>0</v>
          </cell>
        </row>
        <row r="5780">
          <cell r="C5780" t="str">
            <v>Heath</v>
          </cell>
          <cell r="D5780">
            <v>2020</v>
          </cell>
          <cell r="E5780">
            <v>0</v>
          </cell>
          <cell r="F5780">
            <v>0</v>
          </cell>
          <cell r="G5780" t="str">
            <v>N/A</v>
          </cell>
          <cell r="H5780">
            <v>0</v>
          </cell>
          <cell r="I5780">
            <v>0</v>
          </cell>
          <cell r="J5780">
            <v>0</v>
          </cell>
          <cell r="K5780">
            <v>0</v>
          </cell>
          <cell r="M5780">
            <v>0</v>
          </cell>
          <cell r="N5780" t="str">
            <v>N/A</v>
          </cell>
          <cell r="O5780" t="str">
            <v/>
          </cell>
          <cell r="P5780"/>
          <cell r="Q5780">
            <v>0</v>
          </cell>
        </row>
        <row r="5781">
          <cell r="C5781" t="str">
            <v>Hingham</v>
          </cell>
          <cell r="D5781">
            <v>2020</v>
          </cell>
          <cell r="E5781">
            <v>1.5</v>
          </cell>
          <cell r="F5781">
            <v>1.5</v>
          </cell>
          <cell r="G5781" t="str">
            <v>Yes</v>
          </cell>
          <cell r="H5781">
            <v>1137520.26</v>
          </cell>
          <cell r="I5781">
            <v>14811.06</v>
          </cell>
          <cell r="J5781">
            <v>49.87</v>
          </cell>
          <cell r="K5781">
            <v>1122659.3299999998</v>
          </cell>
          <cell r="M5781">
            <v>1122659.3299999998</v>
          </cell>
          <cell r="N5781" t="str">
            <v>FORM SUBMIT</v>
          </cell>
          <cell r="O5781">
            <v>44088</v>
          </cell>
          <cell r="P5781"/>
          <cell r="Q5781">
            <v>1122709.2</v>
          </cell>
        </row>
        <row r="5782">
          <cell r="C5782" t="str">
            <v>Hinsdale</v>
          </cell>
          <cell r="D5782">
            <v>2020</v>
          </cell>
          <cell r="E5782">
            <v>0</v>
          </cell>
          <cell r="F5782">
            <v>0</v>
          </cell>
          <cell r="G5782" t="str">
            <v>N/A</v>
          </cell>
          <cell r="H5782">
            <v>0</v>
          </cell>
          <cell r="I5782">
            <v>0</v>
          </cell>
          <cell r="J5782">
            <v>0</v>
          </cell>
          <cell r="K5782">
            <v>0</v>
          </cell>
          <cell r="M5782">
            <v>0</v>
          </cell>
          <cell r="N5782" t="str">
            <v>N/A</v>
          </cell>
          <cell r="O5782" t="str">
            <v/>
          </cell>
          <cell r="P5782"/>
          <cell r="Q5782">
            <v>0</v>
          </cell>
        </row>
        <row r="5783">
          <cell r="C5783" t="str">
            <v>Holbrook</v>
          </cell>
          <cell r="D5783">
            <v>2020</v>
          </cell>
          <cell r="E5783">
            <v>0</v>
          </cell>
          <cell r="F5783">
            <v>0</v>
          </cell>
          <cell r="G5783" t="str">
            <v>N/A</v>
          </cell>
          <cell r="H5783">
            <v>0</v>
          </cell>
          <cell r="I5783">
            <v>0</v>
          </cell>
          <cell r="J5783">
            <v>0</v>
          </cell>
          <cell r="K5783">
            <v>0</v>
          </cell>
          <cell r="M5783">
            <v>0</v>
          </cell>
          <cell r="N5783" t="str">
            <v>N/A</v>
          </cell>
          <cell r="O5783" t="str">
            <v/>
          </cell>
          <cell r="P5783"/>
          <cell r="Q5783">
            <v>0</v>
          </cell>
        </row>
        <row r="5784">
          <cell r="C5784" t="str">
            <v>Holden</v>
          </cell>
          <cell r="D5784">
            <v>2020</v>
          </cell>
          <cell r="E5784">
            <v>0</v>
          </cell>
          <cell r="F5784">
            <v>0</v>
          </cell>
          <cell r="G5784" t="str">
            <v>N/A</v>
          </cell>
          <cell r="H5784">
            <v>0</v>
          </cell>
          <cell r="I5784">
            <v>0</v>
          </cell>
          <cell r="J5784">
            <v>0</v>
          </cell>
          <cell r="K5784">
            <v>0</v>
          </cell>
          <cell r="M5784">
            <v>0</v>
          </cell>
          <cell r="N5784" t="str">
            <v>N/A</v>
          </cell>
          <cell r="O5784" t="str">
            <v/>
          </cell>
          <cell r="P5784"/>
          <cell r="Q5784">
            <v>0</v>
          </cell>
        </row>
        <row r="5785">
          <cell r="C5785" t="str">
            <v>Holland</v>
          </cell>
          <cell r="D5785">
            <v>2020</v>
          </cell>
          <cell r="E5785">
            <v>0</v>
          </cell>
          <cell r="F5785">
            <v>0</v>
          </cell>
          <cell r="G5785" t="str">
            <v>N/A</v>
          </cell>
          <cell r="H5785">
            <v>0</v>
          </cell>
          <cell r="I5785">
            <v>0</v>
          </cell>
          <cell r="J5785">
            <v>0</v>
          </cell>
          <cell r="K5785">
            <v>0</v>
          </cell>
          <cell r="M5785">
            <v>0</v>
          </cell>
          <cell r="N5785" t="str">
            <v>N/A</v>
          </cell>
          <cell r="O5785" t="str">
            <v/>
          </cell>
          <cell r="P5785"/>
          <cell r="Q5785">
            <v>0</v>
          </cell>
        </row>
        <row r="5786">
          <cell r="C5786" t="str">
            <v>Holliston</v>
          </cell>
          <cell r="D5786">
            <v>2020</v>
          </cell>
          <cell r="E5786">
            <v>1.5</v>
          </cell>
          <cell r="F5786">
            <v>1.5</v>
          </cell>
          <cell r="G5786" t="str">
            <v>Yes</v>
          </cell>
          <cell r="H5786">
            <v>587330.25</v>
          </cell>
          <cell r="I5786">
            <v>3902.29</v>
          </cell>
          <cell r="J5786">
            <v>0</v>
          </cell>
          <cell r="K5786">
            <v>583427.96</v>
          </cell>
          <cell r="M5786">
            <v>583427.96</v>
          </cell>
          <cell r="N5786" t="str">
            <v>FORM SUBMIT</v>
          </cell>
          <cell r="O5786">
            <v>44070</v>
          </cell>
          <cell r="P5786"/>
          <cell r="Q5786">
            <v>583427.96</v>
          </cell>
        </row>
        <row r="5787">
          <cell r="C5787" t="str">
            <v>Holyoke</v>
          </cell>
          <cell r="D5787">
            <v>2020</v>
          </cell>
          <cell r="E5787">
            <v>1.5</v>
          </cell>
          <cell r="F5787">
            <v>1.5</v>
          </cell>
          <cell r="G5787" t="str">
            <v>Yes</v>
          </cell>
          <cell r="H5787">
            <v>531857.76</v>
          </cell>
          <cell r="I5787">
            <v>94.94</v>
          </cell>
          <cell r="J5787">
            <v>74.72</v>
          </cell>
          <cell r="K5787">
            <v>531688.10000000009</v>
          </cell>
          <cell r="M5787">
            <v>531688.10000000009</v>
          </cell>
          <cell r="N5787" t="str">
            <v>FORM SUBMIT</v>
          </cell>
          <cell r="O5787">
            <v>44089</v>
          </cell>
          <cell r="P5787"/>
          <cell r="Q5787">
            <v>531762.82000000007</v>
          </cell>
        </row>
        <row r="5788">
          <cell r="C5788" t="str">
            <v>Hopedale</v>
          </cell>
          <cell r="D5788">
            <v>2020</v>
          </cell>
          <cell r="E5788">
            <v>0</v>
          </cell>
          <cell r="F5788">
            <v>0</v>
          </cell>
          <cell r="G5788" t="str">
            <v>N/A</v>
          </cell>
          <cell r="H5788">
            <v>0</v>
          </cell>
          <cell r="I5788">
            <v>0</v>
          </cell>
          <cell r="J5788">
            <v>0</v>
          </cell>
          <cell r="K5788">
            <v>0</v>
          </cell>
          <cell r="M5788">
            <v>0</v>
          </cell>
          <cell r="N5788" t="str">
            <v>N/A</v>
          </cell>
          <cell r="O5788" t="str">
            <v/>
          </cell>
          <cell r="P5788"/>
          <cell r="Q5788">
            <v>0</v>
          </cell>
        </row>
        <row r="5789">
          <cell r="C5789" t="str">
            <v>Hopkinton</v>
          </cell>
          <cell r="D5789">
            <v>2020</v>
          </cell>
          <cell r="E5789">
            <v>2</v>
          </cell>
          <cell r="F5789">
            <v>2</v>
          </cell>
          <cell r="G5789" t="str">
            <v>Yes</v>
          </cell>
          <cell r="H5789">
            <v>1179839.3899999999</v>
          </cell>
          <cell r="I5789">
            <v>10131.11</v>
          </cell>
          <cell r="J5789">
            <v>0</v>
          </cell>
          <cell r="K5789">
            <v>1169708.2799999998</v>
          </cell>
          <cell r="M5789">
            <v>1169708.2799999998</v>
          </cell>
          <cell r="N5789" t="str">
            <v>FORM SUBMIT</v>
          </cell>
          <cell r="O5789">
            <v>44088</v>
          </cell>
          <cell r="P5789"/>
          <cell r="Q5789">
            <v>1169708.2799999998</v>
          </cell>
        </row>
        <row r="5790">
          <cell r="C5790" t="str">
            <v>Hubbardston</v>
          </cell>
          <cell r="D5790">
            <v>2020</v>
          </cell>
          <cell r="E5790">
            <v>1.5</v>
          </cell>
          <cell r="F5790">
            <v>1.5</v>
          </cell>
          <cell r="G5790" t="str">
            <v>Yes</v>
          </cell>
          <cell r="H5790">
            <v>132205.26999999999</v>
          </cell>
          <cell r="I5790">
            <v>66159.8</v>
          </cell>
          <cell r="J5790">
            <v>0</v>
          </cell>
          <cell r="K5790">
            <v>66045.469999999987</v>
          </cell>
          <cell r="M5790">
            <v>66045.469999999987</v>
          </cell>
          <cell r="N5790" t="str">
            <v>FORM SUBMIT</v>
          </cell>
          <cell r="O5790">
            <v>44090</v>
          </cell>
          <cell r="P5790"/>
          <cell r="Q5790">
            <v>66045.469999999987</v>
          </cell>
        </row>
        <row r="5791">
          <cell r="C5791" t="str">
            <v>Hudson</v>
          </cell>
          <cell r="D5791">
            <v>2020</v>
          </cell>
          <cell r="E5791">
            <v>1</v>
          </cell>
          <cell r="F5791">
            <v>1</v>
          </cell>
          <cell r="G5791" t="str">
            <v>Yes</v>
          </cell>
          <cell r="H5791">
            <v>533822</v>
          </cell>
          <cell r="I5791">
            <v>1999.76</v>
          </cell>
          <cell r="J5791">
            <v>84.66</v>
          </cell>
          <cell r="K5791">
            <v>531737.57999999996</v>
          </cell>
          <cell r="M5791">
            <v>531737.57999999996</v>
          </cell>
          <cell r="N5791" t="str">
            <v>FORM SUBMIT</v>
          </cell>
          <cell r="O5791">
            <v>44098</v>
          </cell>
          <cell r="P5791"/>
          <cell r="Q5791">
            <v>531822.24</v>
          </cell>
        </row>
        <row r="5792">
          <cell r="C5792" t="str">
            <v>Hull</v>
          </cell>
          <cell r="D5792">
            <v>2020</v>
          </cell>
          <cell r="E5792">
            <v>1.5</v>
          </cell>
          <cell r="F5792">
            <v>1.5</v>
          </cell>
          <cell r="G5792" t="str">
            <v>Yes</v>
          </cell>
          <cell r="H5792">
            <v>448861.22</v>
          </cell>
          <cell r="I5792">
            <v>5041.58</v>
          </cell>
          <cell r="J5792">
            <v>0</v>
          </cell>
          <cell r="K5792">
            <v>443819.63999999996</v>
          </cell>
          <cell r="M5792">
            <v>443819.63999999996</v>
          </cell>
          <cell r="N5792" t="str">
            <v>FORM SUBMIT</v>
          </cell>
          <cell r="O5792">
            <v>44089</v>
          </cell>
          <cell r="P5792"/>
          <cell r="Q5792">
            <v>443819.63999999996</v>
          </cell>
        </row>
        <row r="5793">
          <cell r="C5793" t="str">
            <v>Huntington</v>
          </cell>
          <cell r="D5793">
            <v>2020</v>
          </cell>
          <cell r="E5793">
            <v>0</v>
          </cell>
          <cell r="F5793">
            <v>0</v>
          </cell>
          <cell r="G5793" t="str">
            <v>N/A</v>
          </cell>
          <cell r="H5793">
            <v>0</v>
          </cell>
          <cell r="I5793">
            <v>0</v>
          </cell>
          <cell r="J5793">
            <v>0</v>
          </cell>
          <cell r="K5793">
            <v>0</v>
          </cell>
          <cell r="M5793">
            <v>0</v>
          </cell>
          <cell r="N5793" t="str">
            <v>N/A</v>
          </cell>
          <cell r="O5793" t="str">
            <v/>
          </cell>
          <cell r="P5793"/>
          <cell r="Q5793">
            <v>0</v>
          </cell>
        </row>
        <row r="5794">
          <cell r="C5794" t="str">
            <v>Ipswich</v>
          </cell>
          <cell r="D5794">
            <v>2020</v>
          </cell>
          <cell r="E5794">
            <v>0</v>
          </cell>
          <cell r="F5794">
            <v>0</v>
          </cell>
          <cell r="G5794" t="str">
            <v>N/A</v>
          </cell>
          <cell r="H5794">
            <v>0</v>
          </cell>
          <cell r="I5794">
            <v>0</v>
          </cell>
          <cell r="J5794">
            <v>0</v>
          </cell>
          <cell r="K5794">
            <v>0</v>
          </cell>
          <cell r="M5794">
            <v>0</v>
          </cell>
          <cell r="N5794" t="str">
            <v>N/A</v>
          </cell>
          <cell r="O5794" t="str">
            <v/>
          </cell>
          <cell r="P5794"/>
          <cell r="Q5794">
            <v>0</v>
          </cell>
        </row>
        <row r="5795">
          <cell r="C5795" t="str">
            <v>Kingston</v>
          </cell>
          <cell r="D5795">
            <v>2020</v>
          </cell>
          <cell r="E5795">
            <v>1</v>
          </cell>
          <cell r="F5795">
            <v>1</v>
          </cell>
          <cell r="G5795" t="str">
            <v>Yes</v>
          </cell>
          <cell r="H5795">
            <v>265521.99</v>
          </cell>
          <cell r="I5795">
            <v>3334.14</v>
          </cell>
          <cell r="J5795">
            <v>106.05</v>
          </cell>
          <cell r="K5795">
            <v>262081.8</v>
          </cell>
          <cell r="M5795">
            <v>262081.8</v>
          </cell>
          <cell r="N5795" t="str">
            <v>FORM SUBMIT</v>
          </cell>
          <cell r="O5795">
            <v>44088</v>
          </cell>
          <cell r="P5795"/>
          <cell r="Q5795">
            <v>262187.84999999998</v>
          </cell>
        </row>
        <row r="5796">
          <cell r="C5796" t="str">
            <v>Lakeville</v>
          </cell>
          <cell r="D5796">
            <v>2020</v>
          </cell>
          <cell r="E5796">
            <v>0</v>
          </cell>
          <cell r="F5796">
            <v>0</v>
          </cell>
          <cell r="G5796" t="str">
            <v>N/A</v>
          </cell>
          <cell r="H5796">
            <v>0</v>
          </cell>
          <cell r="I5796">
            <v>0</v>
          </cell>
          <cell r="J5796">
            <v>0</v>
          </cell>
          <cell r="K5796">
            <v>0</v>
          </cell>
          <cell r="M5796">
            <v>0</v>
          </cell>
          <cell r="N5796" t="str">
            <v>N/A</v>
          </cell>
          <cell r="O5796" t="str">
            <v/>
          </cell>
          <cell r="P5796"/>
          <cell r="Q5796">
            <v>0</v>
          </cell>
        </row>
        <row r="5797">
          <cell r="C5797" t="str">
            <v>Lancaster</v>
          </cell>
          <cell r="D5797">
            <v>2020</v>
          </cell>
          <cell r="E5797">
            <v>0</v>
          </cell>
          <cell r="F5797">
            <v>0</v>
          </cell>
          <cell r="G5797" t="str">
            <v>N/A</v>
          </cell>
          <cell r="H5797">
            <v>0</v>
          </cell>
          <cell r="I5797">
            <v>0</v>
          </cell>
          <cell r="J5797">
            <v>0</v>
          </cell>
          <cell r="K5797">
            <v>0</v>
          </cell>
          <cell r="M5797">
            <v>0</v>
          </cell>
          <cell r="N5797" t="str">
            <v>N/A</v>
          </cell>
          <cell r="O5797" t="str">
            <v/>
          </cell>
          <cell r="P5797"/>
          <cell r="Q5797">
            <v>0</v>
          </cell>
        </row>
        <row r="5798">
          <cell r="C5798" t="str">
            <v>Lanesborough</v>
          </cell>
          <cell r="D5798">
            <v>2020</v>
          </cell>
          <cell r="E5798">
            <v>0</v>
          </cell>
          <cell r="F5798">
            <v>0</v>
          </cell>
          <cell r="G5798" t="str">
            <v>N/A</v>
          </cell>
          <cell r="H5798">
            <v>0</v>
          </cell>
          <cell r="I5798">
            <v>0</v>
          </cell>
          <cell r="J5798">
            <v>0</v>
          </cell>
          <cell r="K5798">
            <v>0</v>
          </cell>
          <cell r="M5798">
            <v>0</v>
          </cell>
          <cell r="N5798" t="str">
            <v>N/A</v>
          </cell>
          <cell r="O5798" t="str">
            <v/>
          </cell>
          <cell r="P5798"/>
          <cell r="Q5798">
            <v>0</v>
          </cell>
        </row>
        <row r="5799">
          <cell r="C5799" t="str">
            <v>Lawrence</v>
          </cell>
          <cell r="D5799">
            <v>2020</v>
          </cell>
          <cell r="E5799">
            <v>0</v>
          </cell>
          <cell r="F5799">
            <v>0</v>
          </cell>
          <cell r="G5799" t="str">
            <v>N/A</v>
          </cell>
          <cell r="H5799">
            <v>0</v>
          </cell>
          <cell r="I5799">
            <v>0</v>
          </cell>
          <cell r="J5799">
            <v>0</v>
          </cell>
          <cell r="K5799">
            <v>0</v>
          </cell>
          <cell r="M5799">
            <v>0</v>
          </cell>
          <cell r="N5799" t="str">
            <v>N/A</v>
          </cell>
          <cell r="O5799" t="str">
            <v/>
          </cell>
          <cell r="P5799"/>
          <cell r="Q5799">
            <v>0</v>
          </cell>
        </row>
        <row r="5800">
          <cell r="C5800" t="str">
            <v>Lee</v>
          </cell>
          <cell r="D5800">
            <v>2020</v>
          </cell>
          <cell r="E5800">
            <v>0</v>
          </cell>
          <cell r="F5800">
            <v>0</v>
          </cell>
          <cell r="G5800" t="str">
            <v>N/A</v>
          </cell>
          <cell r="H5800">
            <v>0</v>
          </cell>
          <cell r="I5800">
            <v>0</v>
          </cell>
          <cell r="J5800">
            <v>0</v>
          </cell>
          <cell r="K5800">
            <v>0</v>
          </cell>
          <cell r="M5800">
            <v>0</v>
          </cell>
          <cell r="N5800" t="str">
            <v>N/A</v>
          </cell>
          <cell r="O5800" t="str">
            <v/>
          </cell>
          <cell r="P5800"/>
          <cell r="Q5800">
            <v>0</v>
          </cell>
        </row>
        <row r="5801">
          <cell r="C5801" t="str">
            <v>Leicester</v>
          </cell>
          <cell r="D5801">
            <v>2020</v>
          </cell>
          <cell r="E5801">
            <v>0</v>
          </cell>
          <cell r="F5801">
            <v>0</v>
          </cell>
          <cell r="G5801" t="str">
            <v>N/A</v>
          </cell>
          <cell r="H5801">
            <v>0</v>
          </cell>
          <cell r="I5801">
            <v>0</v>
          </cell>
          <cell r="J5801">
            <v>0</v>
          </cell>
          <cell r="K5801">
            <v>0</v>
          </cell>
          <cell r="M5801">
            <v>0</v>
          </cell>
          <cell r="N5801" t="str">
            <v>N/A</v>
          </cell>
          <cell r="O5801" t="str">
            <v/>
          </cell>
          <cell r="P5801"/>
          <cell r="Q5801">
            <v>0</v>
          </cell>
        </row>
        <row r="5802">
          <cell r="C5802" t="str">
            <v>Lenox</v>
          </cell>
          <cell r="D5802">
            <v>2020</v>
          </cell>
          <cell r="E5802">
            <v>3</v>
          </cell>
          <cell r="F5802">
            <v>3</v>
          </cell>
          <cell r="G5802" t="str">
            <v>Yes</v>
          </cell>
          <cell r="H5802">
            <v>374441.83</v>
          </cell>
          <cell r="I5802">
            <v>1108.9000000000001</v>
          </cell>
          <cell r="J5802">
            <v>0</v>
          </cell>
          <cell r="K5802">
            <v>373332.93</v>
          </cell>
          <cell r="M5802">
            <v>373332.93</v>
          </cell>
          <cell r="N5802" t="str">
            <v>FORM SUBMIT</v>
          </cell>
          <cell r="O5802">
            <v>44025</v>
          </cell>
          <cell r="P5802"/>
          <cell r="Q5802">
            <v>373332.93</v>
          </cell>
        </row>
        <row r="5803">
          <cell r="C5803" t="str">
            <v>Leominster</v>
          </cell>
          <cell r="D5803">
            <v>2020</v>
          </cell>
          <cell r="E5803">
            <v>0</v>
          </cell>
          <cell r="F5803">
            <v>0</v>
          </cell>
          <cell r="G5803" t="str">
            <v>N/A</v>
          </cell>
          <cell r="H5803">
            <v>0</v>
          </cell>
          <cell r="I5803">
            <v>0</v>
          </cell>
          <cell r="J5803">
            <v>0</v>
          </cell>
          <cell r="K5803">
            <v>0</v>
          </cell>
          <cell r="M5803">
            <v>0</v>
          </cell>
          <cell r="N5803" t="str">
            <v>N/A</v>
          </cell>
          <cell r="O5803" t="str">
            <v/>
          </cell>
          <cell r="P5803"/>
          <cell r="Q5803">
            <v>0</v>
          </cell>
        </row>
        <row r="5804">
          <cell r="C5804" t="str">
            <v>Leverett</v>
          </cell>
          <cell r="D5804">
            <v>2020</v>
          </cell>
          <cell r="E5804">
            <v>3</v>
          </cell>
          <cell r="F5804">
            <v>3</v>
          </cell>
          <cell r="G5804" t="str">
            <v>Yes</v>
          </cell>
          <cell r="H5804">
            <v>104303.12</v>
          </cell>
          <cell r="I5804">
            <v>1046.42</v>
          </cell>
          <cell r="J5804">
            <v>0</v>
          </cell>
          <cell r="K5804">
            <v>103256.7</v>
          </cell>
          <cell r="M5804">
            <v>103256.7</v>
          </cell>
          <cell r="N5804" t="str">
            <v>FORM SUBMIT</v>
          </cell>
          <cell r="O5804">
            <v>44091</v>
          </cell>
          <cell r="P5804"/>
          <cell r="Q5804">
            <v>103256.7</v>
          </cell>
        </row>
        <row r="5805">
          <cell r="C5805" t="str">
            <v>Lexington</v>
          </cell>
          <cell r="D5805">
            <v>2020</v>
          </cell>
          <cell r="E5805">
            <v>3</v>
          </cell>
          <cell r="F5805">
            <v>3</v>
          </cell>
          <cell r="G5805" t="str">
            <v>Yes</v>
          </cell>
          <cell r="H5805">
            <v>5270027.33</v>
          </cell>
          <cell r="I5805">
            <v>53739.88</v>
          </cell>
          <cell r="J5805">
            <v>1731.88</v>
          </cell>
          <cell r="K5805">
            <v>5214555.57</v>
          </cell>
          <cell r="M5805">
            <v>5214555.57</v>
          </cell>
          <cell r="N5805" t="str">
            <v>FORM SUBMIT</v>
          </cell>
          <cell r="O5805">
            <v>44090</v>
          </cell>
          <cell r="P5805"/>
          <cell r="Q5805">
            <v>5216287.45</v>
          </cell>
        </row>
        <row r="5806">
          <cell r="C5806" t="str">
            <v>Leyden</v>
          </cell>
          <cell r="D5806">
            <v>2020</v>
          </cell>
          <cell r="E5806">
            <v>0</v>
          </cell>
          <cell r="F5806">
            <v>0</v>
          </cell>
          <cell r="G5806" t="str">
            <v>N/A</v>
          </cell>
          <cell r="H5806">
            <v>0</v>
          </cell>
          <cell r="I5806">
            <v>0</v>
          </cell>
          <cell r="J5806">
            <v>0</v>
          </cell>
          <cell r="K5806">
            <v>0</v>
          </cell>
          <cell r="M5806">
            <v>0</v>
          </cell>
          <cell r="N5806" t="str">
            <v>N/A</v>
          </cell>
          <cell r="O5806" t="str">
            <v/>
          </cell>
          <cell r="P5806"/>
          <cell r="Q5806">
            <v>0</v>
          </cell>
        </row>
        <row r="5807">
          <cell r="C5807" t="str">
            <v>Lincoln</v>
          </cell>
          <cell r="D5807">
            <v>2020</v>
          </cell>
          <cell r="E5807">
            <v>3</v>
          </cell>
          <cell r="F5807">
            <v>3</v>
          </cell>
          <cell r="G5807" t="str">
            <v>Yes</v>
          </cell>
          <cell r="H5807">
            <v>900246.76</v>
          </cell>
          <cell r="I5807">
            <v>2844.48</v>
          </cell>
          <cell r="J5807">
            <v>0</v>
          </cell>
          <cell r="K5807">
            <v>897402.28</v>
          </cell>
          <cell r="M5807">
            <v>897402.28</v>
          </cell>
          <cell r="N5807" t="str">
            <v>FORM SUBMIT</v>
          </cell>
          <cell r="O5807">
            <v>44088</v>
          </cell>
          <cell r="P5807"/>
          <cell r="Q5807">
            <v>897402.28</v>
          </cell>
        </row>
        <row r="5808">
          <cell r="C5808" t="str">
            <v>Littleton</v>
          </cell>
          <cell r="D5808">
            <v>2020</v>
          </cell>
          <cell r="E5808">
            <v>1</v>
          </cell>
          <cell r="F5808">
            <v>1</v>
          </cell>
          <cell r="G5808" t="str">
            <v>Yes</v>
          </cell>
          <cell r="H5808">
            <v>332100</v>
          </cell>
          <cell r="I5808">
            <v>3196.24</v>
          </cell>
          <cell r="J5808">
            <v>356.67</v>
          </cell>
          <cell r="K5808">
            <v>328547.09000000003</v>
          </cell>
          <cell r="M5808">
            <v>328547.09000000003</v>
          </cell>
          <cell r="N5808" t="str">
            <v>FORM SUBMIT</v>
          </cell>
          <cell r="O5808">
            <v>44088</v>
          </cell>
          <cell r="P5808"/>
          <cell r="Q5808">
            <v>328903.76</v>
          </cell>
        </row>
        <row r="5809">
          <cell r="C5809" t="str">
            <v>Longmeadow</v>
          </cell>
          <cell r="D5809">
            <v>2020</v>
          </cell>
          <cell r="E5809">
            <v>1</v>
          </cell>
          <cell r="F5809">
            <v>1</v>
          </cell>
          <cell r="G5809" t="str">
            <v>Yes</v>
          </cell>
          <cell r="H5809">
            <v>396853</v>
          </cell>
          <cell r="I5809">
            <v>1452</v>
          </cell>
          <cell r="J5809">
            <v>0</v>
          </cell>
          <cell r="K5809">
            <v>395401</v>
          </cell>
          <cell r="M5809">
            <v>395401</v>
          </cell>
          <cell r="N5809" t="str">
            <v>FORM SUBMIT</v>
          </cell>
          <cell r="O5809">
            <v>44089</v>
          </cell>
          <cell r="P5809"/>
          <cell r="Q5809">
            <v>395401</v>
          </cell>
        </row>
        <row r="5810">
          <cell r="C5810" t="str">
            <v>Lowell</v>
          </cell>
          <cell r="D5810">
            <v>2020</v>
          </cell>
          <cell r="E5810">
            <v>1</v>
          </cell>
          <cell r="F5810">
            <v>1</v>
          </cell>
          <cell r="G5810" t="str">
            <v>Yes</v>
          </cell>
          <cell r="H5810">
            <v>718713.59</v>
          </cell>
          <cell r="I5810">
            <v>6528.01</v>
          </cell>
          <cell r="J5810">
            <v>0</v>
          </cell>
          <cell r="K5810">
            <v>712185.58</v>
          </cell>
          <cell r="M5810">
            <v>712185.58</v>
          </cell>
          <cell r="N5810" t="str">
            <v>FORM SUBMIT</v>
          </cell>
          <cell r="O5810">
            <v>44089</v>
          </cell>
          <cell r="P5810"/>
          <cell r="Q5810">
            <v>712185.58</v>
          </cell>
        </row>
        <row r="5811">
          <cell r="C5811" t="str">
            <v>Ludlow</v>
          </cell>
          <cell r="D5811">
            <v>2020</v>
          </cell>
          <cell r="E5811">
            <v>0</v>
          </cell>
          <cell r="F5811">
            <v>0</v>
          </cell>
          <cell r="G5811" t="str">
            <v>N/A</v>
          </cell>
          <cell r="H5811">
            <v>0</v>
          </cell>
          <cell r="I5811">
            <v>0</v>
          </cell>
          <cell r="J5811">
            <v>0</v>
          </cell>
          <cell r="K5811">
            <v>0</v>
          </cell>
          <cell r="M5811">
            <v>0</v>
          </cell>
          <cell r="N5811" t="str">
            <v>N/A</v>
          </cell>
          <cell r="O5811" t="str">
            <v/>
          </cell>
          <cell r="P5811"/>
          <cell r="Q5811">
            <v>0</v>
          </cell>
        </row>
        <row r="5812">
          <cell r="C5812" t="str">
            <v>Lunenburg</v>
          </cell>
          <cell r="D5812">
            <v>2020</v>
          </cell>
          <cell r="E5812">
            <v>0</v>
          </cell>
          <cell r="F5812">
            <v>0</v>
          </cell>
          <cell r="G5812" t="str">
            <v>N/A</v>
          </cell>
          <cell r="H5812">
            <v>0</v>
          </cell>
          <cell r="I5812">
            <v>0</v>
          </cell>
          <cell r="J5812">
            <v>0</v>
          </cell>
          <cell r="K5812">
            <v>0</v>
          </cell>
          <cell r="M5812">
            <v>0</v>
          </cell>
          <cell r="N5812" t="str">
            <v>N/A</v>
          </cell>
          <cell r="O5812" t="str">
            <v/>
          </cell>
          <cell r="P5812"/>
          <cell r="Q5812">
            <v>0</v>
          </cell>
        </row>
        <row r="5813">
          <cell r="C5813" t="str">
            <v>Lynn</v>
          </cell>
          <cell r="D5813">
            <v>2020</v>
          </cell>
          <cell r="E5813">
            <v>0</v>
          </cell>
          <cell r="F5813">
            <v>0</v>
          </cell>
          <cell r="G5813" t="str">
            <v>N/A</v>
          </cell>
          <cell r="H5813">
            <v>0</v>
          </cell>
          <cell r="I5813">
            <v>0</v>
          </cell>
          <cell r="J5813">
            <v>0</v>
          </cell>
          <cell r="K5813">
            <v>0</v>
          </cell>
          <cell r="M5813">
            <v>0</v>
          </cell>
          <cell r="N5813" t="str">
            <v>N/A</v>
          </cell>
          <cell r="O5813" t="str">
            <v/>
          </cell>
          <cell r="P5813"/>
          <cell r="Q5813">
            <v>0</v>
          </cell>
        </row>
        <row r="5814">
          <cell r="C5814" t="str">
            <v>Lynnfield</v>
          </cell>
          <cell r="D5814">
            <v>2020</v>
          </cell>
          <cell r="E5814">
            <v>0</v>
          </cell>
          <cell r="F5814">
            <v>0</v>
          </cell>
          <cell r="G5814" t="str">
            <v>N/A</v>
          </cell>
          <cell r="H5814">
            <v>0</v>
          </cell>
          <cell r="I5814">
            <v>0</v>
          </cell>
          <cell r="J5814">
            <v>0</v>
          </cell>
          <cell r="K5814">
            <v>0</v>
          </cell>
          <cell r="M5814">
            <v>0</v>
          </cell>
          <cell r="N5814" t="str">
            <v>N/A</v>
          </cell>
          <cell r="O5814" t="str">
            <v/>
          </cell>
          <cell r="P5814"/>
          <cell r="Q5814">
            <v>0</v>
          </cell>
        </row>
        <row r="5815">
          <cell r="C5815" t="str">
            <v>Malden</v>
          </cell>
          <cell r="D5815">
            <v>2020</v>
          </cell>
          <cell r="E5815">
            <v>1</v>
          </cell>
          <cell r="F5815">
            <v>1</v>
          </cell>
          <cell r="G5815" t="str">
            <v>Yes</v>
          </cell>
          <cell r="H5815">
            <v>747388.36</v>
          </cell>
          <cell r="I5815">
            <v>2408.64</v>
          </cell>
          <cell r="J5815">
            <v>2371.6</v>
          </cell>
          <cell r="K5815">
            <v>742608.12</v>
          </cell>
          <cell r="M5815">
            <v>742608.12</v>
          </cell>
          <cell r="N5815" t="str">
            <v>FORM SUBMIT</v>
          </cell>
          <cell r="O5815">
            <v>44088</v>
          </cell>
          <cell r="P5815"/>
          <cell r="Q5815">
            <v>744979.72</v>
          </cell>
        </row>
        <row r="5816">
          <cell r="C5816" t="str">
            <v>Manchester By The Sea</v>
          </cell>
          <cell r="D5816">
            <v>2020</v>
          </cell>
          <cell r="E5816">
            <v>1.5</v>
          </cell>
          <cell r="F5816">
            <v>1.5</v>
          </cell>
          <cell r="G5816" t="str">
            <v>Yes</v>
          </cell>
          <cell r="H5816">
            <v>394045.3</v>
          </cell>
          <cell r="I5816">
            <v>1343.38</v>
          </cell>
          <cell r="J5816">
            <v>0</v>
          </cell>
          <cell r="K5816">
            <v>392701.92</v>
          </cell>
          <cell r="M5816">
            <v>392701.92</v>
          </cell>
          <cell r="N5816" t="str">
            <v>FORM SUBMIT</v>
          </cell>
          <cell r="O5816">
            <v>44089</v>
          </cell>
          <cell r="P5816"/>
          <cell r="Q5816">
            <v>392701.92</v>
          </cell>
        </row>
        <row r="5817">
          <cell r="C5817" t="str">
            <v>Mansfield</v>
          </cell>
          <cell r="D5817">
            <v>2020</v>
          </cell>
          <cell r="E5817">
            <v>0</v>
          </cell>
          <cell r="F5817">
            <v>0</v>
          </cell>
          <cell r="G5817" t="str">
            <v>N/A</v>
          </cell>
          <cell r="H5817">
            <v>0</v>
          </cell>
          <cell r="I5817">
            <v>0</v>
          </cell>
          <cell r="J5817">
            <v>0</v>
          </cell>
          <cell r="K5817">
            <v>0</v>
          </cell>
          <cell r="M5817">
            <v>0</v>
          </cell>
          <cell r="N5817" t="str">
            <v>N/A</v>
          </cell>
          <cell r="O5817" t="str">
            <v/>
          </cell>
          <cell r="P5817"/>
          <cell r="Q5817">
            <v>0</v>
          </cell>
        </row>
        <row r="5818">
          <cell r="C5818" t="str">
            <v>Marblehead</v>
          </cell>
          <cell r="D5818">
            <v>2020</v>
          </cell>
          <cell r="E5818">
            <v>0</v>
          </cell>
          <cell r="F5818">
            <v>0</v>
          </cell>
          <cell r="G5818" t="str">
            <v>N/A</v>
          </cell>
          <cell r="H5818">
            <v>0</v>
          </cell>
          <cell r="I5818">
            <v>0</v>
          </cell>
          <cell r="J5818">
            <v>0</v>
          </cell>
          <cell r="K5818">
            <v>0</v>
          </cell>
          <cell r="M5818">
            <v>0</v>
          </cell>
          <cell r="N5818" t="str">
            <v>N/A</v>
          </cell>
          <cell r="O5818" t="str">
            <v/>
          </cell>
          <cell r="P5818"/>
          <cell r="Q5818">
            <v>0</v>
          </cell>
        </row>
        <row r="5819">
          <cell r="C5819" t="str">
            <v>Marion</v>
          </cell>
          <cell r="D5819">
            <v>2020</v>
          </cell>
          <cell r="E5819">
            <v>2</v>
          </cell>
          <cell r="F5819">
            <v>2</v>
          </cell>
          <cell r="G5819" t="str">
            <v>Yes</v>
          </cell>
          <cell r="H5819">
            <v>336882.91</v>
          </cell>
          <cell r="I5819">
            <v>2598.94</v>
          </cell>
          <cell r="J5819">
            <v>0</v>
          </cell>
          <cell r="K5819">
            <v>334283.96999999997</v>
          </cell>
          <cell r="M5819">
            <v>334283.96999999997</v>
          </cell>
          <cell r="N5819" t="str">
            <v>FORM SUBMIT</v>
          </cell>
          <cell r="O5819">
            <v>44091</v>
          </cell>
          <cell r="P5819"/>
          <cell r="Q5819">
            <v>334283.96999999997</v>
          </cell>
        </row>
        <row r="5820">
          <cell r="C5820" t="str">
            <v>Marlborough</v>
          </cell>
          <cell r="D5820">
            <v>2020</v>
          </cell>
          <cell r="E5820">
            <v>0</v>
          </cell>
          <cell r="F5820">
            <v>0</v>
          </cell>
          <cell r="G5820" t="str">
            <v>N/A</v>
          </cell>
          <cell r="H5820">
            <v>0</v>
          </cell>
          <cell r="I5820">
            <v>0</v>
          </cell>
          <cell r="J5820">
            <v>0</v>
          </cell>
          <cell r="K5820">
            <v>0</v>
          </cell>
          <cell r="M5820">
            <v>0</v>
          </cell>
          <cell r="N5820" t="str">
            <v>N/A</v>
          </cell>
          <cell r="O5820" t="str">
            <v/>
          </cell>
          <cell r="P5820"/>
          <cell r="Q5820">
            <v>0</v>
          </cell>
        </row>
        <row r="5821">
          <cell r="C5821" t="str">
            <v>Marshfield</v>
          </cell>
          <cell r="D5821">
            <v>2020</v>
          </cell>
          <cell r="E5821">
            <v>3</v>
          </cell>
          <cell r="F5821">
            <v>3</v>
          </cell>
          <cell r="G5821" t="str">
            <v>Yes</v>
          </cell>
          <cell r="H5821">
            <v>1610655.8</v>
          </cell>
          <cell r="I5821">
            <v>15097.29</v>
          </cell>
          <cell r="J5821">
            <v>16.12</v>
          </cell>
          <cell r="K5821">
            <v>1595542.39</v>
          </cell>
          <cell r="M5821">
            <v>1595542.39</v>
          </cell>
          <cell r="N5821" t="str">
            <v>FORM SUBMIT</v>
          </cell>
          <cell r="O5821">
            <v>44088</v>
          </cell>
          <cell r="P5821"/>
          <cell r="Q5821">
            <v>1595558.51</v>
          </cell>
        </row>
        <row r="5822">
          <cell r="C5822" t="str">
            <v>Mashpee</v>
          </cell>
          <cell r="D5822">
            <v>2020</v>
          </cell>
          <cell r="E5822">
            <v>3</v>
          </cell>
          <cell r="F5822">
            <v>3</v>
          </cell>
          <cell r="G5822" t="str">
            <v>Yes</v>
          </cell>
          <cell r="H5822">
            <v>1485019.53</v>
          </cell>
          <cell r="I5822">
            <v>7064.9</v>
          </cell>
          <cell r="J5822">
            <v>0</v>
          </cell>
          <cell r="K5822">
            <v>1477954.6300000001</v>
          </cell>
          <cell r="M5822">
            <v>1477954.6300000001</v>
          </cell>
          <cell r="N5822" t="str">
            <v>FORM SUBMIT</v>
          </cell>
          <cell r="O5822">
            <v>43990</v>
          </cell>
          <cell r="P5822"/>
          <cell r="Q5822">
            <v>1477954.6300000001</v>
          </cell>
        </row>
        <row r="5823">
          <cell r="C5823" t="str">
            <v>Mattapoisett</v>
          </cell>
          <cell r="D5823">
            <v>2020</v>
          </cell>
          <cell r="E5823">
            <v>1</v>
          </cell>
          <cell r="F5823">
            <v>1</v>
          </cell>
          <cell r="G5823" t="str">
            <v>Yes</v>
          </cell>
          <cell r="H5823">
            <v>184050.49</v>
          </cell>
          <cell r="I5823">
            <v>534.41999999999996</v>
          </cell>
          <cell r="J5823">
            <v>452.91</v>
          </cell>
          <cell r="K5823">
            <v>183063.15999999997</v>
          </cell>
          <cell r="M5823">
            <v>183063.15999999997</v>
          </cell>
          <cell r="N5823" t="str">
            <v>FORM SUBMIT</v>
          </cell>
          <cell r="O5823">
            <v>44088</v>
          </cell>
          <cell r="P5823"/>
          <cell r="Q5823">
            <v>183516.06999999998</v>
          </cell>
        </row>
        <row r="5824">
          <cell r="C5824" t="str">
            <v>Maynard</v>
          </cell>
          <cell r="D5824">
            <v>2020</v>
          </cell>
          <cell r="E5824">
            <v>1.5</v>
          </cell>
          <cell r="F5824">
            <v>1.5</v>
          </cell>
          <cell r="G5824" t="str">
            <v>Yes</v>
          </cell>
          <cell r="H5824">
            <v>320693.03999999998</v>
          </cell>
          <cell r="I5824">
            <v>4192.55</v>
          </cell>
          <cell r="J5824">
            <v>0</v>
          </cell>
          <cell r="K5824">
            <v>316500.49</v>
          </cell>
          <cell r="M5824">
            <v>316500.49</v>
          </cell>
          <cell r="N5824" t="str">
            <v>FORM SUBMIT</v>
          </cell>
          <cell r="O5824">
            <v>44063</v>
          </cell>
          <cell r="P5824"/>
          <cell r="Q5824">
            <v>316500.49</v>
          </cell>
        </row>
        <row r="5825">
          <cell r="C5825" t="str">
            <v>Medfield</v>
          </cell>
          <cell r="D5825">
            <v>2020</v>
          </cell>
          <cell r="E5825">
            <v>0</v>
          </cell>
          <cell r="F5825">
            <v>0</v>
          </cell>
          <cell r="G5825" t="str">
            <v>N/A</v>
          </cell>
          <cell r="H5825">
            <v>0</v>
          </cell>
          <cell r="I5825">
            <v>0</v>
          </cell>
          <cell r="J5825">
            <v>0</v>
          </cell>
          <cell r="K5825">
            <v>0</v>
          </cell>
          <cell r="M5825">
            <v>0</v>
          </cell>
          <cell r="N5825" t="str">
            <v>N/A</v>
          </cell>
          <cell r="O5825" t="str">
            <v/>
          </cell>
          <cell r="P5825"/>
          <cell r="Q5825">
            <v>0</v>
          </cell>
        </row>
        <row r="5826">
          <cell r="C5826" t="str">
            <v>Medford</v>
          </cell>
          <cell r="D5826">
            <v>2020</v>
          </cell>
          <cell r="E5826">
            <v>1.5</v>
          </cell>
          <cell r="F5826">
            <v>1.5</v>
          </cell>
          <cell r="G5826" t="str">
            <v>Yes</v>
          </cell>
          <cell r="H5826">
            <v>1476495.81</v>
          </cell>
          <cell r="I5826">
            <v>2938.48</v>
          </cell>
          <cell r="J5826">
            <v>665.15</v>
          </cell>
          <cell r="K5826">
            <v>1472892.1800000002</v>
          </cell>
          <cell r="M5826">
            <v>1472892.1800000002</v>
          </cell>
          <cell r="N5826" t="str">
            <v>FORM SUBMIT</v>
          </cell>
          <cell r="O5826">
            <v>44088</v>
          </cell>
          <cell r="P5826"/>
          <cell r="Q5826">
            <v>1473557.33</v>
          </cell>
        </row>
        <row r="5827">
          <cell r="C5827" t="str">
            <v>Medway</v>
          </cell>
          <cell r="D5827">
            <v>2020</v>
          </cell>
          <cell r="E5827">
            <v>3</v>
          </cell>
          <cell r="F5827">
            <v>3</v>
          </cell>
          <cell r="G5827" t="str">
            <v>Yes</v>
          </cell>
          <cell r="H5827">
            <v>916047.86</v>
          </cell>
          <cell r="I5827">
            <v>7313</v>
          </cell>
          <cell r="J5827">
            <v>0</v>
          </cell>
          <cell r="K5827">
            <v>908734.86</v>
          </cell>
          <cell r="M5827">
            <v>908734.86</v>
          </cell>
          <cell r="N5827" t="str">
            <v>FORM SUBMIT</v>
          </cell>
          <cell r="O5827">
            <v>44089</v>
          </cell>
          <cell r="P5827"/>
          <cell r="Q5827">
            <v>908734.86</v>
          </cell>
        </row>
        <row r="5828">
          <cell r="C5828" t="str">
            <v>Melrose</v>
          </cell>
          <cell r="D5828">
            <v>2020</v>
          </cell>
          <cell r="E5828">
            <v>0</v>
          </cell>
          <cell r="F5828">
            <v>0</v>
          </cell>
          <cell r="G5828" t="str">
            <v>N/A</v>
          </cell>
          <cell r="H5828">
            <v>0</v>
          </cell>
          <cell r="I5828">
            <v>0</v>
          </cell>
          <cell r="J5828">
            <v>0</v>
          </cell>
          <cell r="K5828">
            <v>0</v>
          </cell>
          <cell r="M5828">
            <v>0</v>
          </cell>
          <cell r="N5828" t="str">
            <v>N/A</v>
          </cell>
          <cell r="O5828" t="str">
            <v/>
          </cell>
          <cell r="P5828"/>
          <cell r="Q5828">
            <v>0</v>
          </cell>
        </row>
        <row r="5829">
          <cell r="C5829" t="str">
            <v>Mendon</v>
          </cell>
          <cell r="D5829">
            <v>2020</v>
          </cell>
          <cell r="E5829">
            <v>3</v>
          </cell>
          <cell r="F5829">
            <v>3</v>
          </cell>
          <cell r="G5829" t="str">
            <v>Yes</v>
          </cell>
          <cell r="H5829">
            <v>362185.16</v>
          </cell>
          <cell r="I5829">
            <v>2898.85</v>
          </cell>
          <cell r="J5829">
            <v>0</v>
          </cell>
          <cell r="K5829">
            <v>359286.31</v>
          </cell>
          <cell r="M5829">
            <v>359286.31</v>
          </cell>
          <cell r="N5829" t="str">
            <v>FORM SUBMIT</v>
          </cell>
          <cell r="O5829">
            <v>44089</v>
          </cell>
          <cell r="P5829"/>
          <cell r="Q5829">
            <v>359286.31</v>
          </cell>
        </row>
        <row r="5830">
          <cell r="C5830" t="str">
            <v>Merrimac</v>
          </cell>
          <cell r="D5830">
            <v>2020</v>
          </cell>
          <cell r="E5830">
            <v>0</v>
          </cell>
          <cell r="F5830">
            <v>0</v>
          </cell>
          <cell r="G5830" t="str">
            <v>N/A</v>
          </cell>
          <cell r="H5830">
            <v>0</v>
          </cell>
          <cell r="I5830">
            <v>0</v>
          </cell>
          <cell r="J5830">
            <v>0</v>
          </cell>
          <cell r="K5830">
            <v>0</v>
          </cell>
          <cell r="M5830">
            <v>0</v>
          </cell>
          <cell r="N5830" t="str">
            <v>N/A</v>
          </cell>
          <cell r="O5830" t="str">
            <v/>
          </cell>
          <cell r="P5830"/>
          <cell r="Q5830">
            <v>0</v>
          </cell>
        </row>
        <row r="5831">
          <cell r="C5831" t="str">
            <v>Methuen</v>
          </cell>
          <cell r="D5831">
            <v>2020</v>
          </cell>
          <cell r="E5831">
            <v>0</v>
          </cell>
          <cell r="F5831">
            <v>0</v>
          </cell>
          <cell r="G5831" t="str">
            <v>N/A</v>
          </cell>
          <cell r="H5831">
            <v>0</v>
          </cell>
          <cell r="I5831">
            <v>0</v>
          </cell>
          <cell r="J5831">
            <v>0</v>
          </cell>
          <cell r="K5831">
            <v>0</v>
          </cell>
          <cell r="M5831">
            <v>0</v>
          </cell>
          <cell r="N5831" t="str">
            <v>N/A</v>
          </cell>
          <cell r="O5831" t="str">
            <v/>
          </cell>
          <cell r="P5831"/>
          <cell r="Q5831">
            <v>0</v>
          </cell>
        </row>
        <row r="5832">
          <cell r="C5832" t="str">
            <v>Middleborough</v>
          </cell>
          <cell r="D5832">
            <v>2020</v>
          </cell>
          <cell r="E5832">
            <v>1</v>
          </cell>
          <cell r="F5832">
            <v>1</v>
          </cell>
          <cell r="G5832" t="str">
            <v>Yes</v>
          </cell>
          <cell r="H5832">
            <v>328726.8</v>
          </cell>
          <cell r="I5832">
            <v>344.32</v>
          </cell>
          <cell r="J5832">
            <v>10.53</v>
          </cell>
          <cell r="K5832">
            <v>328371.94999999995</v>
          </cell>
          <cell r="M5832">
            <v>328371.94999999995</v>
          </cell>
          <cell r="N5832" t="str">
            <v>FORM SUBMIT</v>
          </cell>
          <cell r="O5832">
            <v>44061</v>
          </cell>
          <cell r="P5832"/>
          <cell r="Q5832">
            <v>328382.48</v>
          </cell>
        </row>
        <row r="5833">
          <cell r="C5833" t="str">
            <v>Middlefield</v>
          </cell>
          <cell r="D5833">
            <v>2020</v>
          </cell>
          <cell r="E5833">
            <v>0</v>
          </cell>
          <cell r="F5833">
            <v>0</v>
          </cell>
          <cell r="G5833" t="str">
            <v>N/A</v>
          </cell>
          <cell r="H5833">
            <v>0</v>
          </cell>
          <cell r="I5833">
            <v>0</v>
          </cell>
          <cell r="J5833">
            <v>0</v>
          </cell>
          <cell r="K5833">
            <v>0</v>
          </cell>
          <cell r="M5833">
            <v>0</v>
          </cell>
          <cell r="N5833" t="str">
            <v>N/A</v>
          </cell>
          <cell r="O5833" t="str">
            <v/>
          </cell>
          <cell r="P5833"/>
          <cell r="Q5833">
            <v>0</v>
          </cell>
        </row>
        <row r="5834">
          <cell r="C5834" t="str">
            <v>Middleton</v>
          </cell>
          <cell r="D5834">
            <v>2020</v>
          </cell>
          <cell r="E5834">
            <v>1</v>
          </cell>
          <cell r="F5834">
            <v>1</v>
          </cell>
          <cell r="G5834" t="str">
            <v>Yes</v>
          </cell>
          <cell r="H5834">
            <v>252724.15</v>
          </cell>
          <cell r="I5834">
            <v>1248.6400000000001</v>
          </cell>
          <cell r="J5834">
            <v>0</v>
          </cell>
          <cell r="K5834">
            <v>251475.50999999998</v>
          </cell>
          <cell r="M5834">
            <v>251475.50999999998</v>
          </cell>
          <cell r="N5834" t="str">
            <v>FORM SUBMIT</v>
          </cell>
          <cell r="O5834">
            <v>44032</v>
          </cell>
          <cell r="P5834"/>
          <cell r="Q5834">
            <v>251475.50999999998</v>
          </cell>
        </row>
        <row r="5835">
          <cell r="C5835" t="str">
            <v>Milford</v>
          </cell>
          <cell r="D5835">
            <v>2020</v>
          </cell>
          <cell r="E5835">
            <v>0</v>
          </cell>
          <cell r="F5835">
            <v>0</v>
          </cell>
          <cell r="G5835" t="str">
            <v>N/A</v>
          </cell>
          <cell r="H5835">
            <v>0</v>
          </cell>
          <cell r="I5835">
            <v>0</v>
          </cell>
          <cell r="J5835">
            <v>0</v>
          </cell>
          <cell r="K5835">
            <v>0</v>
          </cell>
          <cell r="M5835">
            <v>0</v>
          </cell>
          <cell r="N5835" t="str">
            <v>N/A</v>
          </cell>
          <cell r="O5835" t="str">
            <v/>
          </cell>
          <cell r="P5835"/>
          <cell r="Q5835">
            <v>0</v>
          </cell>
        </row>
        <row r="5836">
          <cell r="C5836" t="str">
            <v>Millbury</v>
          </cell>
          <cell r="D5836">
            <v>2020</v>
          </cell>
          <cell r="E5836">
            <v>0</v>
          </cell>
          <cell r="F5836">
            <v>0</v>
          </cell>
          <cell r="G5836" t="str">
            <v>N/A</v>
          </cell>
          <cell r="H5836">
            <v>0</v>
          </cell>
          <cell r="I5836">
            <v>0</v>
          </cell>
          <cell r="J5836">
            <v>0</v>
          </cell>
          <cell r="K5836">
            <v>0</v>
          </cell>
          <cell r="M5836">
            <v>0</v>
          </cell>
          <cell r="N5836" t="str">
            <v>N/A</v>
          </cell>
          <cell r="O5836" t="str">
            <v/>
          </cell>
          <cell r="P5836"/>
          <cell r="Q5836">
            <v>0</v>
          </cell>
        </row>
        <row r="5837">
          <cell r="C5837" t="str">
            <v>Millis</v>
          </cell>
          <cell r="D5837">
            <v>2020</v>
          </cell>
          <cell r="E5837">
            <v>1</v>
          </cell>
          <cell r="F5837">
            <v>1</v>
          </cell>
          <cell r="G5837" t="str">
            <v>Yes</v>
          </cell>
          <cell r="H5837">
            <v>192634.92</v>
          </cell>
          <cell r="I5837">
            <v>499.94</v>
          </cell>
          <cell r="J5837">
            <v>0</v>
          </cell>
          <cell r="K5837">
            <v>192134.98</v>
          </cell>
          <cell r="M5837">
            <v>192134.98</v>
          </cell>
          <cell r="N5837" t="str">
            <v>FORM SUBMIT</v>
          </cell>
          <cell r="O5837">
            <v>44077</v>
          </cell>
          <cell r="P5837"/>
          <cell r="Q5837">
            <v>192134.98</v>
          </cell>
        </row>
        <row r="5838">
          <cell r="C5838" t="str">
            <v>Millville</v>
          </cell>
          <cell r="D5838">
            <v>2020</v>
          </cell>
          <cell r="E5838">
            <v>0</v>
          </cell>
          <cell r="F5838">
            <v>0</v>
          </cell>
          <cell r="G5838" t="str">
            <v>N/A</v>
          </cell>
          <cell r="H5838">
            <v>0</v>
          </cell>
          <cell r="I5838">
            <v>0</v>
          </cell>
          <cell r="J5838">
            <v>0</v>
          </cell>
          <cell r="K5838">
            <v>0</v>
          </cell>
          <cell r="M5838">
            <v>0</v>
          </cell>
          <cell r="N5838" t="str">
            <v>N/A</v>
          </cell>
          <cell r="O5838" t="str">
            <v/>
          </cell>
          <cell r="P5838"/>
          <cell r="Q5838">
            <v>0</v>
          </cell>
        </row>
        <row r="5839">
          <cell r="C5839" t="str">
            <v>Milton</v>
          </cell>
          <cell r="D5839">
            <v>2020</v>
          </cell>
          <cell r="E5839">
            <v>0</v>
          </cell>
          <cell r="F5839">
            <v>0</v>
          </cell>
          <cell r="G5839" t="str">
            <v>N/A</v>
          </cell>
          <cell r="H5839">
            <v>0</v>
          </cell>
          <cell r="I5839">
            <v>0</v>
          </cell>
          <cell r="J5839">
            <v>0</v>
          </cell>
          <cell r="K5839">
            <v>0</v>
          </cell>
          <cell r="M5839">
            <v>0</v>
          </cell>
          <cell r="N5839" t="str">
            <v>N/A</v>
          </cell>
          <cell r="O5839" t="str">
            <v/>
          </cell>
          <cell r="P5839"/>
          <cell r="Q5839">
            <v>0</v>
          </cell>
        </row>
        <row r="5840">
          <cell r="C5840" t="str">
            <v>Monroe</v>
          </cell>
          <cell r="D5840">
            <v>2020</v>
          </cell>
          <cell r="E5840">
            <v>0</v>
          </cell>
          <cell r="F5840">
            <v>0</v>
          </cell>
          <cell r="G5840" t="str">
            <v>N/A</v>
          </cell>
          <cell r="H5840">
            <v>0</v>
          </cell>
          <cell r="I5840">
            <v>0</v>
          </cell>
          <cell r="J5840">
            <v>0</v>
          </cell>
          <cell r="K5840">
            <v>0</v>
          </cell>
          <cell r="M5840">
            <v>0</v>
          </cell>
          <cell r="N5840" t="str">
            <v>N/A</v>
          </cell>
          <cell r="O5840" t="str">
            <v/>
          </cell>
          <cell r="P5840"/>
          <cell r="Q5840">
            <v>0</v>
          </cell>
        </row>
        <row r="5841">
          <cell r="C5841" t="str">
            <v>Monson</v>
          </cell>
          <cell r="D5841">
            <v>2020</v>
          </cell>
          <cell r="E5841">
            <v>3</v>
          </cell>
          <cell r="F5841">
            <v>3</v>
          </cell>
          <cell r="G5841" t="str">
            <v>Yes</v>
          </cell>
          <cell r="H5841">
            <v>242949.2</v>
          </cell>
          <cell r="I5841">
            <v>2504.14</v>
          </cell>
          <cell r="J5841">
            <v>3.47</v>
          </cell>
          <cell r="K5841">
            <v>240441.59</v>
          </cell>
          <cell r="M5841">
            <v>240441.59</v>
          </cell>
          <cell r="N5841" t="str">
            <v>FORM SUBMIT</v>
          </cell>
          <cell r="O5841">
            <v>44076</v>
          </cell>
          <cell r="P5841"/>
          <cell r="Q5841">
            <v>240445.06</v>
          </cell>
        </row>
        <row r="5842">
          <cell r="C5842" t="str">
            <v>Montague</v>
          </cell>
          <cell r="D5842">
            <v>2020</v>
          </cell>
          <cell r="E5842">
            <v>0</v>
          </cell>
          <cell r="F5842">
            <v>0</v>
          </cell>
          <cell r="G5842" t="str">
            <v>N/A</v>
          </cell>
          <cell r="H5842">
            <v>0</v>
          </cell>
          <cell r="I5842">
            <v>0</v>
          </cell>
          <cell r="J5842">
            <v>0</v>
          </cell>
          <cell r="K5842">
            <v>0</v>
          </cell>
          <cell r="M5842">
            <v>0</v>
          </cell>
          <cell r="N5842" t="str">
            <v>N/A</v>
          </cell>
          <cell r="O5842" t="str">
            <v/>
          </cell>
          <cell r="P5842"/>
          <cell r="Q5842">
            <v>0</v>
          </cell>
        </row>
        <row r="5843">
          <cell r="C5843" t="str">
            <v>Monterey</v>
          </cell>
          <cell r="D5843">
            <v>2020</v>
          </cell>
          <cell r="E5843">
            <v>0</v>
          </cell>
          <cell r="F5843">
            <v>0</v>
          </cell>
          <cell r="G5843" t="str">
            <v>N/A</v>
          </cell>
          <cell r="H5843">
            <v>0</v>
          </cell>
          <cell r="I5843">
            <v>0</v>
          </cell>
          <cell r="J5843">
            <v>0</v>
          </cell>
          <cell r="K5843">
            <v>0</v>
          </cell>
          <cell r="M5843">
            <v>0</v>
          </cell>
          <cell r="N5843" t="str">
            <v>N/A</v>
          </cell>
          <cell r="O5843" t="str">
            <v/>
          </cell>
          <cell r="P5843"/>
          <cell r="Q5843">
            <v>0</v>
          </cell>
        </row>
        <row r="5844">
          <cell r="C5844" t="str">
            <v>Montgomery</v>
          </cell>
          <cell r="D5844">
            <v>2020</v>
          </cell>
          <cell r="E5844">
            <v>0</v>
          </cell>
          <cell r="F5844">
            <v>0</v>
          </cell>
          <cell r="G5844" t="str">
            <v>N/A</v>
          </cell>
          <cell r="H5844">
            <v>0</v>
          </cell>
          <cell r="I5844">
            <v>0</v>
          </cell>
          <cell r="J5844">
            <v>0</v>
          </cell>
          <cell r="K5844">
            <v>0</v>
          </cell>
          <cell r="M5844">
            <v>0</v>
          </cell>
          <cell r="N5844" t="str">
            <v>N/A</v>
          </cell>
          <cell r="O5844" t="str">
            <v/>
          </cell>
          <cell r="P5844"/>
          <cell r="Q5844">
            <v>0</v>
          </cell>
        </row>
        <row r="5845">
          <cell r="C5845" t="str">
            <v>Mount Washington</v>
          </cell>
          <cell r="D5845">
            <v>2020</v>
          </cell>
          <cell r="E5845">
            <v>0</v>
          </cell>
          <cell r="F5845">
            <v>0</v>
          </cell>
          <cell r="G5845" t="str">
            <v>N/A</v>
          </cell>
          <cell r="H5845">
            <v>0</v>
          </cell>
          <cell r="I5845">
            <v>0</v>
          </cell>
          <cell r="J5845">
            <v>0</v>
          </cell>
          <cell r="K5845">
            <v>0</v>
          </cell>
          <cell r="M5845">
            <v>0</v>
          </cell>
          <cell r="N5845" t="str">
            <v>N/A</v>
          </cell>
          <cell r="O5845" t="str">
            <v/>
          </cell>
          <cell r="P5845"/>
          <cell r="Q5845">
            <v>0</v>
          </cell>
        </row>
        <row r="5846">
          <cell r="C5846" t="str">
            <v>Nahant</v>
          </cell>
          <cell r="D5846">
            <v>2020</v>
          </cell>
          <cell r="E5846">
            <v>3</v>
          </cell>
          <cell r="F5846">
            <v>3</v>
          </cell>
          <cell r="G5846" t="str">
            <v>Yes</v>
          </cell>
          <cell r="H5846">
            <v>265886.34000000003</v>
          </cell>
          <cell r="I5846">
            <v>13408.55</v>
          </cell>
          <cell r="J5846">
            <v>12.24</v>
          </cell>
          <cell r="K5846">
            <v>252465.55000000005</v>
          </cell>
          <cell r="M5846">
            <v>252465.55000000005</v>
          </cell>
          <cell r="N5846" t="str">
            <v>FORM SUBMIT</v>
          </cell>
          <cell r="O5846">
            <v>44088</v>
          </cell>
          <cell r="P5846"/>
          <cell r="Q5846">
            <v>252477.79000000004</v>
          </cell>
        </row>
        <row r="5847">
          <cell r="C5847" t="str">
            <v>Nantucket</v>
          </cell>
          <cell r="D5847">
            <v>2020</v>
          </cell>
          <cell r="E5847">
            <v>3</v>
          </cell>
          <cell r="F5847">
            <v>3</v>
          </cell>
          <cell r="G5847" t="str">
            <v>Yes</v>
          </cell>
          <cell r="H5847">
            <v>2369843.25</v>
          </cell>
          <cell r="I5847">
            <v>5784.58</v>
          </cell>
          <cell r="J5847">
            <v>844.24</v>
          </cell>
          <cell r="K5847">
            <v>2363214.4299999997</v>
          </cell>
          <cell r="M5847">
            <v>2363214.4299999997</v>
          </cell>
          <cell r="N5847" t="str">
            <v>FORM SUBMIT</v>
          </cell>
          <cell r="O5847">
            <v>44089</v>
          </cell>
          <cell r="P5847"/>
          <cell r="Q5847">
            <v>2364058.67</v>
          </cell>
        </row>
        <row r="5848">
          <cell r="C5848" t="str">
            <v>Natick</v>
          </cell>
          <cell r="D5848">
            <v>2020</v>
          </cell>
          <cell r="E5848">
            <v>0</v>
          </cell>
          <cell r="F5848">
            <v>0</v>
          </cell>
          <cell r="G5848" t="str">
            <v>N/A</v>
          </cell>
          <cell r="H5848">
            <v>0</v>
          </cell>
          <cell r="I5848">
            <v>0</v>
          </cell>
          <cell r="J5848">
            <v>0</v>
          </cell>
          <cell r="K5848">
            <v>0</v>
          </cell>
          <cell r="M5848">
            <v>0</v>
          </cell>
          <cell r="N5848" t="str">
            <v>N/A</v>
          </cell>
          <cell r="O5848" t="str">
            <v/>
          </cell>
          <cell r="P5848"/>
          <cell r="Q5848">
            <v>0</v>
          </cell>
        </row>
        <row r="5849">
          <cell r="C5849" t="str">
            <v>Needham</v>
          </cell>
          <cell r="D5849">
            <v>2020</v>
          </cell>
          <cell r="E5849">
            <v>2</v>
          </cell>
          <cell r="F5849">
            <v>2</v>
          </cell>
          <cell r="G5849" t="str">
            <v>Yes</v>
          </cell>
          <cell r="H5849">
            <v>2647684.79</v>
          </cell>
          <cell r="I5849">
            <v>10189.299999999999</v>
          </cell>
          <cell r="J5849">
            <v>3300.56</v>
          </cell>
          <cell r="K5849">
            <v>2634194.9300000002</v>
          </cell>
          <cell r="M5849">
            <v>2634194.9300000002</v>
          </cell>
          <cell r="N5849" t="str">
            <v>FORM SUBMIT</v>
          </cell>
          <cell r="O5849">
            <v>44098</v>
          </cell>
          <cell r="P5849"/>
          <cell r="Q5849">
            <v>2637495.4900000002</v>
          </cell>
        </row>
        <row r="5850">
          <cell r="C5850" t="str">
            <v>New Ashford</v>
          </cell>
          <cell r="D5850">
            <v>2020</v>
          </cell>
          <cell r="E5850">
            <v>0</v>
          </cell>
          <cell r="F5850">
            <v>0</v>
          </cell>
          <cell r="G5850" t="str">
            <v>N/A</v>
          </cell>
          <cell r="H5850">
            <v>0</v>
          </cell>
          <cell r="I5850">
            <v>0</v>
          </cell>
          <cell r="J5850">
            <v>0</v>
          </cell>
          <cell r="K5850">
            <v>0</v>
          </cell>
          <cell r="M5850">
            <v>0</v>
          </cell>
          <cell r="N5850" t="str">
            <v>N/A</v>
          </cell>
          <cell r="O5850" t="str">
            <v/>
          </cell>
          <cell r="P5850"/>
          <cell r="Q5850">
            <v>0</v>
          </cell>
        </row>
        <row r="5851">
          <cell r="C5851" t="str">
            <v>New Bedford</v>
          </cell>
          <cell r="D5851">
            <v>2020</v>
          </cell>
          <cell r="E5851">
            <v>1.5</v>
          </cell>
          <cell r="F5851">
            <v>1.5</v>
          </cell>
          <cell r="G5851" t="str">
            <v>Yes</v>
          </cell>
          <cell r="H5851">
            <v>1174499.4099999999</v>
          </cell>
          <cell r="I5851">
            <v>17880.27</v>
          </cell>
          <cell r="J5851">
            <v>144.74</v>
          </cell>
          <cell r="K5851">
            <v>1156474.3999999999</v>
          </cell>
          <cell r="M5851">
            <v>1156474.3999999999</v>
          </cell>
          <cell r="N5851" t="str">
            <v>FORM SUBMIT</v>
          </cell>
          <cell r="O5851">
            <v>44089</v>
          </cell>
          <cell r="P5851"/>
          <cell r="Q5851">
            <v>1156619.1399999999</v>
          </cell>
        </row>
        <row r="5852">
          <cell r="C5852" t="str">
            <v>New Braintree</v>
          </cell>
          <cell r="D5852">
            <v>2020</v>
          </cell>
          <cell r="E5852">
            <v>0</v>
          </cell>
          <cell r="F5852">
            <v>0</v>
          </cell>
          <cell r="G5852" t="str">
            <v>N/A</v>
          </cell>
          <cell r="H5852">
            <v>0</v>
          </cell>
          <cell r="I5852">
            <v>0</v>
          </cell>
          <cell r="J5852">
            <v>0</v>
          </cell>
          <cell r="K5852">
            <v>0</v>
          </cell>
          <cell r="M5852">
            <v>0</v>
          </cell>
          <cell r="N5852" t="str">
            <v>N/A</v>
          </cell>
          <cell r="O5852" t="str">
            <v/>
          </cell>
          <cell r="P5852"/>
          <cell r="Q5852">
            <v>0</v>
          </cell>
        </row>
        <row r="5853">
          <cell r="C5853" t="str">
            <v>New Marlborough</v>
          </cell>
          <cell r="D5853">
            <v>2020</v>
          </cell>
          <cell r="E5853">
            <v>0</v>
          </cell>
          <cell r="F5853">
            <v>0</v>
          </cell>
          <cell r="G5853" t="str">
            <v>N/A</v>
          </cell>
          <cell r="H5853">
            <v>0</v>
          </cell>
          <cell r="I5853">
            <v>0</v>
          </cell>
          <cell r="J5853">
            <v>0</v>
          </cell>
          <cell r="K5853">
            <v>0</v>
          </cell>
          <cell r="M5853">
            <v>0</v>
          </cell>
          <cell r="N5853" t="str">
            <v>N/A</v>
          </cell>
          <cell r="O5853" t="str">
            <v/>
          </cell>
          <cell r="P5853"/>
          <cell r="Q5853">
            <v>0</v>
          </cell>
        </row>
        <row r="5854">
          <cell r="C5854" t="str">
            <v>New Salem</v>
          </cell>
          <cell r="D5854">
            <v>2020</v>
          </cell>
          <cell r="E5854">
            <v>0</v>
          </cell>
          <cell r="F5854">
            <v>0</v>
          </cell>
          <cell r="G5854" t="str">
            <v>N/A</v>
          </cell>
          <cell r="H5854">
            <v>0</v>
          </cell>
          <cell r="I5854">
            <v>0</v>
          </cell>
          <cell r="J5854">
            <v>0</v>
          </cell>
          <cell r="K5854">
            <v>0</v>
          </cell>
          <cell r="M5854">
            <v>0</v>
          </cell>
          <cell r="N5854" t="str">
            <v>N/A</v>
          </cell>
          <cell r="O5854" t="str">
            <v/>
          </cell>
          <cell r="P5854"/>
          <cell r="Q5854">
            <v>0</v>
          </cell>
        </row>
        <row r="5855">
          <cell r="C5855" t="str">
            <v>Newbury</v>
          </cell>
          <cell r="D5855">
            <v>2020</v>
          </cell>
          <cell r="E5855">
            <v>0</v>
          </cell>
          <cell r="F5855">
            <v>0</v>
          </cell>
          <cell r="G5855" t="str">
            <v>N/A</v>
          </cell>
          <cell r="H5855">
            <v>0</v>
          </cell>
          <cell r="I5855">
            <v>0</v>
          </cell>
          <cell r="J5855">
            <v>0</v>
          </cell>
          <cell r="K5855">
            <v>0</v>
          </cell>
          <cell r="M5855">
            <v>0</v>
          </cell>
          <cell r="N5855" t="str">
            <v>N/A</v>
          </cell>
          <cell r="O5855" t="str">
            <v/>
          </cell>
          <cell r="P5855"/>
          <cell r="Q5855">
            <v>0</v>
          </cell>
        </row>
        <row r="5856">
          <cell r="C5856" t="str">
            <v>Newburyport</v>
          </cell>
          <cell r="D5856">
            <v>2020</v>
          </cell>
          <cell r="E5856">
            <v>2</v>
          </cell>
          <cell r="F5856">
            <v>2</v>
          </cell>
          <cell r="G5856" t="str">
            <v>Yes</v>
          </cell>
          <cell r="H5856">
            <v>987778.12</v>
          </cell>
          <cell r="I5856">
            <v>10245.74</v>
          </cell>
          <cell r="J5856">
            <v>26.81</v>
          </cell>
          <cell r="K5856">
            <v>977505.57</v>
          </cell>
          <cell r="M5856">
            <v>977505.57</v>
          </cell>
          <cell r="N5856" t="str">
            <v>FORM SUBMIT</v>
          </cell>
          <cell r="O5856">
            <v>44084</v>
          </cell>
          <cell r="P5856"/>
          <cell r="Q5856">
            <v>977532.38</v>
          </cell>
        </row>
        <row r="5857">
          <cell r="C5857" t="str">
            <v>Newton</v>
          </cell>
          <cell r="D5857">
            <v>2020</v>
          </cell>
          <cell r="E5857">
            <v>1</v>
          </cell>
          <cell r="F5857">
            <v>1</v>
          </cell>
          <cell r="G5857" t="str">
            <v>Yes</v>
          </cell>
          <cell r="H5857">
            <v>3529146</v>
          </cell>
          <cell r="I5857">
            <v>3635</v>
          </cell>
          <cell r="J5857">
            <v>95</v>
          </cell>
          <cell r="K5857">
            <v>3525416</v>
          </cell>
          <cell r="M5857">
            <v>3525416</v>
          </cell>
          <cell r="N5857" t="str">
            <v>FORM SUBMIT</v>
          </cell>
          <cell r="O5857">
            <v>44076</v>
          </cell>
          <cell r="P5857"/>
          <cell r="Q5857">
            <v>3525511</v>
          </cell>
        </row>
        <row r="5858">
          <cell r="C5858" t="str">
            <v>Norfolk</v>
          </cell>
          <cell r="D5858">
            <v>2020</v>
          </cell>
          <cell r="E5858">
            <v>1</v>
          </cell>
          <cell r="F5858">
            <v>1</v>
          </cell>
          <cell r="G5858" t="str">
            <v>Yes</v>
          </cell>
          <cell r="H5858">
            <v>270827.90000000002</v>
          </cell>
          <cell r="I5858">
            <v>2451.09</v>
          </cell>
          <cell r="J5858">
            <v>0</v>
          </cell>
          <cell r="K5858">
            <v>268376.81</v>
          </cell>
          <cell r="M5858">
            <v>268376.81</v>
          </cell>
          <cell r="N5858" t="str">
            <v>FORM SUBMIT</v>
          </cell>
          <cell r="O5858">
            <v>44089</v>
          </cell>
          <cell r="P5858"/>
          <cell r="Q5858">
            <v>268376.81</v>
          </cell>
        </row>
        <row r="5859">
          <cell r="C5859" t="str">
            <v>North Adams</v>
          </cell>
          <cell r="D5859">
            <v>2020</v>
          </cell>
          <cell r="E5859">
            <v>0</v>
          </cell>
          <cell r="F5859">
            <v>0</v>
          </cell>
          <cell r="G5859" t="str">
            <v>N/A</v>
          </cell>
          <cell r="H5859">
            <v>0</v>
          </cell>
          <cell r="I5859">
            <v>0</v>
          </cell>
          <cell r="J5859">
            <v>0</v>
          </cell>
          <cell r="K5859">
            <v>0</v>
          </cell>
          <cell r="M5859">
            <v>0</v>
          </cell>
          <cell r="N5859" t="str">
            <v>N/A</v>
          </cell>
          <cell r="O5859" t="str">
            <v/>
          </cell>
          <cell r="P5859"/>
          <cell r="Q5859">
            <v>0</v>
          </cell>
        </row>
        <row r="5860">
          <cell r="C5860" t="str">
            <v>North Andover</v>
          </cell>
          <cell r="D5860">
            <v>2020</v>
          </cell>
          <cell r="E5860">
            <v>3</v>
          </cell>
          <cell r="F5860">
            <v>3</v>
          </cell>
          <cell r="G5860" t="str">
            <v>Yes</v>
          </cell>
          <cell r="H5860">
            <v>1836504.59</v>
          </cell>
          <cell r="I5860">
            <v>14869.3</v>
          </cell>
          <cell r="J5860">
            <v>1953.49</v>
          </cell>
          <cell r="K5860">
            <v>1819681.8</v>
          </cell>
          <cell r="M5860">
            <v>1819681.8</v>
          </cell>
          <cell r="N5860" t="str">
            <v>FORM SUBMIT</v>
          </cell>
          <cell r="O5860">
            <v>44069</v>
          </cell>
          <cell r="P5860"/>
          <cell r="Q5860">
            <v>1821635.29</v>
          </cell>
        </row>
        <row r="5861">
          <cell r="C5861" t="str">
            <v>North Attleborough</v>
          </cell>
          <cell r="D5861">
            <v>2020</v>
          </cell>
          <cell r="E5861">
            <v>0</v>
          </cell>
          <cell r="F5861">
            <v>0</v>
          </cell>
          <cell r="G5861" t="str">
            <v>N/A</v>
          </cell>
          <cell r="H5861">
            <v>0</v>
          </cell>
          <cell r="I5861">
            <v>0</v>
          </cell>
          <cell r="J5861">
            <v>0</v>
          </cell>
          <cell r="K5861">
            <v>0</v>
          </cell>
          <cell r="M5861">
            <v>0</v>
          </cell>
          <cell r="N5861" t="str">
            <v>N/A</v>
          </cell>
          <cell r="O5861" t="str">
            <v/>
          </cell>
          <cell r="P5861"/>
          <cell r="Q5861">
            <v>0</v>
          </cell>
        </row>
        <row r="5862">
          <cell r="C5862" t="str">
            <v>North Brookfield</v>
          </cell>
          <cell r="D5862">
            <v>2020</v>
          </cell>
          <cell r="E5862">
            <v>0</v>
          </cell>
          <cell r="F5862">
            <v>0</v>
          </cell>
          <cell r="G5862" t="str">
            <v>N/A</v>
          </cell>
          <cell r="H5862">
            <v>0</v>
          </cell>
          <cell r="I5862">
            <v>0</v>
          </cell>
          <cell r="J5862">
            <v>0</v>
          </cell>
          <cell r="K5862">
            <v>0</v>
          </cell>
          <cell r="M5862">
            <v>0</v>
          </cell>
          <cell r="N5862" t="str">
            <v>N/A</v>
          </cell>
          <cell r="O5862" t="str">
            <v/>
          </cell>
          <cell r="P5862"/>
          <cell r="Q5862">
            <v>0</v>
          </cell>
        </row>
        <row r="5863">
          <cell r="C5863" t="str">
            <v>North Reading</v>
          </cell>
          <cell r="D5863">
            <v>2020</v>
          </cell>
          <cell r="E5863">
            <v>0</v>
          </cell>
          <cell r="F5863">
            <v>0</v>
          </cell>
          <cell r="G5863" t="str">
            <v>N/A</v>
          </cell>
          <cell r="H5863">
            <v>0</v>
          </cell>
          <cell r="I5863">
            <v>0</v>
          </cell>
          <cell r="J5863">
            <v>0</v>
          </cell>
          <cell r="K5863">
            <v>0</v>
          </cell>
          <cell r="M5863">
            <v>0</v>
          </cell>
          <cell r="N5863" t="str">
            <v>N/A</v>
          </cell>
          <cell r="O5863" t="str">
            <v/>
          </cell>
          <cell r="P5863"/>
          <cell r="Q5863">
            <v>0</v>
          </cell>
        </row>
        <row r="5864">
          <cell r="C5864" t="str">
            <v>Northampton</v>
          </cell>
          <cell r="D5864">
            <v>2020</v>
          </cell>
          <cell r="E5864">
            <v>3</v>
          </cell>
          <cell r="F5864">
            <v>3</v>
          </cell>
          <cell r="G5864" t="str">
            <v>Yes</v>
          </cell>
          <cell r="H5864">
            <v>1358273.72</v>
          </cell>
          <cell r="I5864">
            <v>23728.83</v>
          </cell>
          <cell r="J5864">
            <v>0</v>
          </cell>
          <cell r="K5864">
            <v>1334544.8899999999</v>
          </cell>
          <cell r="M5864">
            <v>1334544.8899999999</v>
          </cell>
          <cell r="N5864" t="str">
            <v>FORM SUBMIT</v>
          </cell>
          <cell r="O5864">
            <v>44074</v>
          </cell>
          <cell r="P5864"/>
          <cell r="Q5864">
            <v>1334544.8899999999</v>
          </cell>
        </row>
        <row r="5865">
          <cell r="C5865" t="str">
            <v>Northborough</v>
          </cell>
          <cell r="D5865">
            <v>2020</v>
          </cell>
          <cell r="E5865">
            <v>1.5</v>
          </cell>
          <cell r="F5865">
            <v>1.5</v>
          </cell>
          <cell r="G5865" t="str">
            <v>Yes</v>
          </cell>
          <cell r="H5865">
            <v>636023.02</v>
          </cell>
          <cell r="I5865">
            <v>5347.17</v>
          </cell>
          <cell r="J5865">
            <v>0</v>
          </cell>
          <cell r="K5865">
            <v>630675.85</v>
          </cell>
          <cell r="M5865">
            <v>630675.85</v>
          </cell>
          <cell r="N5865" t="str">
            <v>FORM SUBMIT</v>
          </cell>
          <cell r="O5865">
            <v>44000</v>
          </cell>
          <cell r="P5865"/>
          <cell r="Q5865">
            <v>630675.85</v>
          </cell>
        </row>
        <row r="5866">
          <cell r="C5866" t="str">
            <v>Northbridge</v>
          </cell>
          <cell r="D5866">
            <v>2020</v>
          </cell>
          <cell r="E5866">
            <v>1</v>
          </cell>
          <cell r="F5866">
            <v>1</v>
          </cell>
          <cell r="G5866" t="str">
            <v>Yes</v>
          </cell>
          <cell r="H5866">
            <v>164854.60999999999</v>
          </cell>
          <cell r="I5866">
            <v>1227.31</v>
          </cell>
          <cell r="J5866">
            <v>0</v>
          </cell>
          <cell r="K5866">
            <v>163627.29999999999</v>
          </cell>
          <cell r="M5866">
            <v>163627.29999999999</v>
          </cell>
          <cell r="N5866" t="str">
            <v>FORM SUBMIT</v>
          </cell>
          <cell r="O5866">
            <v>44089</v>
          </cell>
          <cell r="P5866"/>
          <cell r="Q5866">
            <v>163627.29999999999</v>
          </cell>
        </row>
        <row r="5867">
          <cell r="C5867" t="str">
            <v>Northfield</v>
          </cell>
          <cell r="D5867">
            <v>2020</v>
          </cell>
          <cell r="E5867">
            <v>0.5</v>
          </cell>
          <cell r="F5867">
            <v>0.5</v>
          </cell>
          <cell r="G5867" t="str">
            <v>Yes</v>
          </cell>
          <cell r="H5867">
            <v>21946.42</v>
          </cell>
          <cell r="I5867">
            <v>331.4</v>
          </cell>
          <cell r="J5867">
            <v>0</v>
          </cell>
          <cell r="K5867">
            <v>21615.019999999997</v>
          </cell>
          <cell r="M5867">
            <v>21615.019999999997</v>
          </cell>
          <cell r="N5867" t="str">
            <v>FORM SUBMIT</v>
          </cell>
          <cell r="O5867">
            <v>44089</v>
          </cell>
          <cell r="P5867"/>
          <cell r="Q5867">
            <v>21615.019999999997</v>
          </cell>
        </row>
        <row r="5868">
          <cell r="C5868" t="str">
            <v>Norton</v>
          </cell>
          <cell r="D5868">
            <v>2020</v>
          </cell>
          <cell r="E5868">
            <v>0</v>
          </cell>
          <cell r="F5868">
            <v>0</v>
          </cell>
          <cell r="G5868" t="str">
            <v>N/A</v>
          </cell>
          <cell r="H5868">
            <v>0</v>
          </cell>
          <cell r="I5868">
            <v>0</v>
          </cell>
          <cell r="J5868">
            <v>0</v>
          </cell>
          <cell r="K5868">
            <v>0</v>
          </cell>
          <cell r="M5868">
            <v>0</v>
          </cell>
          <cell r="N5868" t="str">
            <v>N/A</v>
          </cell>
          <cell r="O5868" t="str">
            <v/>
          </cell>
          <cell r="P5868"/>
          <cell r="Q5868">
            <v>0</v>
          </cell>
        </row>
        <row r="5869">
          <cell r="C5869" t="str">
            <v>Norwell</v>
          </cell>
          <cell r="D5869">
            <v>2020</v>
          </cell>
          <cell r="E5869">
            <v>3</v>
          </cell>
          <cell r="F5869">
            <v>3</v>
          </cell>
          <cell r="G5869" t="str">
            <v>Yes</v>
          </cell>
          <cell r="H5869">
            <v>1165949.96</v>
          </cell>
          <cell r="I5869">
            <v>6675.1</v>
          </cell>
          <cell r="J5869">
            <v>332.52</v>
          </cell>
          <cell r="K5869">
            <v>1158942.3399999999</v>
          </cell>
          <cell r="M5869">
            <v>1158942.3399999999</v>
          </cell>
          <cell r="N5869" t="str">
            <v>FORM SUBMIT</v>
          </cell>
          <cell r="O5869">
            <v>44083</v>
          </cell>
          <cell r="P5869"/>
          <cell r="Q5869">
            <v>1159274.8599999999</v>
          </cell>
        </row>
        <row r="5870">
          <cell r="C5870" t="str">
            <v>Norwood</v>
          </cell>
          <cell r="D5870">
            <v>2020</v>
          </cell>
          <cell r="E5870">
            <v>1</v>
          </cell>
          <cell r="F5870">
            <v>1</v>
          </cell>
          <cell r="G5870" t="str">
            <v>Yes</v>
          </cell>
          <cell r="H5870">
            <v>707192</v>
          </cell>
          <cell r="I5870">
            <v>4681.74</v>
          </cell>
          <cell r="J5870">
            <v>1991.61</v>
          </cell>
          <cell r="K5870">
            <v>700518.65</v>
          </cell>
          <cell r="M5870">
            <v>700518.65</v>
          </cell>
          <cell r="N5870" t="str">
            <v>FORM SUBMIT</v>
          </cell>
          <cell r="O5870">
            <v>44089</v>
          </cell>
          <cell r="P5870"/>
          <cell r="Q5870">
            <v>702510.26</v>
          </cell>
        </row>
        <row r="5871">
          <cell r="C5871" t="str">
            <v>Oak Bluffs</v>
          </cell>
          <cell r="D5871">
            <v>2020</v>
          </cell>
          <cell r="E5871">
            <v>3</v>
          </cell>
          <cell r="F5871">
            <v>3</v>
          </cell>
          <cell r="G5871" t="str">
            <v>Yes</v>
          </cell>
          <cell r="H5871">
            <v>648344.04</v>
          </cell>
          <cell r="I5871">
            <v>5946.92</v>
          </cell>
          <cell r="J5871">
            <v>0</v>
          </cell>
          <cell r="K5871">
            <v>642397.12</v>
          </cell>
          <cell r="M5871">
            <v>642397.12</v>
          </cell>
          <cell r="N5871" t="str">
            <v>FORM SUBMIT</v>
          </cell>
          <cell r="O5871">
            <v>44088</v>
          </cell>
          <cell r="P5871"/>
          <cell r="Q5871">
            <v>642397.12</v>
          </cell>
        </row>
        <row r="5872">
          <cell r="C5872" t="str">
            <v>Oakham</v>
          </cell>
          <cell r="D5872">
            <v>2020</v>
          </cell>
          <cell r="E5872">
            <v>0</v>
          </cell>
          <cell r="F5872">
            <v>0</v>
          </cell>
          <cell r="G5872" t="str">
            <v>N/A</v>
          </cell>
          <cell r="H5872">
            <v>0</v>
          </cell>
          <cell r="I5872">
            <v>0</v>
          </cell>
          <cell r="J5872">
            <v>0</v>
          </cell>
          <cell r="K5872">
            <v>0</v>
          </cell>
          <cell r="M5872">
            <v>0</v>
          </cell>
          <cell r="N5872" t="str">
            <v>N/A</v>
          </cell>
          <cell r="O5872" t="str">
            <v/>
          </cell>
          <cell r="P5872"/>
          <cell r="Q5872">
            <v>0</v>
          </cell>
        </row>
        <row r="5873">
          <cell r="C5873" t="str">
            <v>Orange</v>
          </cell>
          <cell r="D5873">
            <v>2020</v>
          </cell>
          <cell r="E5873">
            <v>0</v>
          </cell>
          <cell r="F5873">
            <v>0</v>
          </cell>
          <cell r="G5873" t="str">
            <v>N/A</v>
          </cell>
          <cell r="H5873">
            <v>0</v>
          </cell>
          <cell r="I5873">
            <v>0</v>
          </cell>
          <cell r="J5873">
            <v>0</v>
          </cell>
          <cell r="K5873">
            <v>0</v>
          </cell>
          <cell r="M5873">
            <v>0</v>
          </cell>
          <cell r="N5873" t="str">
            <v>N/A</v>
          </cell>
          <cell r="O5873" t="str">
            <v/>
          </cell>
          <cell r="P5873"/>
          <cell r="Q5873">
            <v>0</v>
          </cell>
        </row>
        <row r="5874">
          <cell r="C5874" t="str">
            <v>Orleans</v>
          </cell>
          <cell r="D5874">
            <v>2020</v>
          </cell>
          <cell r="E5874">
            <v>3</v>
          </cell>
          <cell r="F5874">
            <v>3</v>
          </cell>
          <cell r="G5874" t="str">
            <v>Yes</v>
          </cell>
          <cell r="H5874">
            <v>940346.78</v>
          </cell>
          <cell r="I5874">
            <v>2411.8200000000002</v>
          </cell>
          <cell r="J5874">
            <v>0</v>
          </cell>
          <cell r="K5874">
            <v>937934.96000000008</v>
          </cell>
          <cell r="M5874">
            <v>937934.96000000008</v>
          </cell>
          <cell r="N5874" t="str">
            <v>FORM SUBMIT</v>
          </cell>
          <cell r="O5874">
            <v>44088</v>
          </cell>
          <cell r="P5874"/>
          <cell r="Q5874">
            <v>937934.96000000008</v>
          </cell>
        </row>
        <row r="5875">
          <cell r="C5875" t="str">
            <v>Otis</v>
          </cell>
          <cell r="D5875">
            <v>2020</v>
          </cell>
          <cell r="E5875">
            <v>0</v>
          </cell>
          <cell r="F5875">
            <v>0</v>
          </cell>
          <cell r="G5875" t="str">
            <v>N/A</v>
          </cell>
          <cell r="H5875">
            <v>0</v>
          </cell>
          <cell r="I5875">
            <v>0</v>
          </cell>
          <cell r="J5875">
            <v>0</v>
          </cell>
          <cell r="K5875">
            <v>0</v>
          </cell>
          <cell r="M5875">
            <v>0</v>
          </cell>
          <cell r="N5875" t="str">
            <v>N/A</v>
          </cell>
          <cell r="O5875" t="str">
            <v/>
          </cell>
          <cell r="P5875"/>
          <cell r="Q5875">
            <v>0</v>
          </cell>
        </row>
        <row r="5876">
          <cell r="C5876" t="str">
            <v>Oxford</v>
          </cell>
          <cell r="D5876">
            <v>2020</v>
          </cell>
          <cell r="E5876">
            <v>0</v>
          </cell>
          <cell r="F5876">
            <v>0</v>
          </cell>
          <cell r="G5876" t="str">
            <v>N/A</v>
          </cell>
          <cell r="H5876">
            <v>0</v>
          </cell>
          <cell r="I5876">
            <v>0</v>
          </cell>
          <cell r="J5876">
            <v>0</v>
          </cell>
          <cell r="K5876">
            <v>0</v>
          </cell>
          <cell r="M5876">
            <v>0</v>
          </cell>
          <cell r="N5876" t="str">
            <v>N/A</v>
          </cell>
          <cell r="O5876" t="str">
            <v/>
          </cell>
          <cell r="P5876"/>
          <cell r="Q5876">
            <v>0</v>
          </cell>
        </row>
        <row r="5877">
          <cell r="C5877" t="str">
            <v>Palmer</v>
          </cell>
          <cell r="D5877">
            <v>2020</v>
          </cell>
          <cell r="E5877">
            <v>0</v>
          </cell>
          <cell r="F5877">
            <v>0</v>
          </cell>
          <cell r="G5877" t="str">
            <v>N/A</v>
          </cell>
          <cell r="H5877">
            <v>0</v>
          </cell>
          <cell r="I5877">
            <v>0</v>
          </cell>
          <cell r="J5877">
            <v>0</v>
          </cell>
          <cell r="K5877">
            <v>0</v>
          </cell>
          <cell r="M5877">
            <v>0</v>
          </cell>
          <cell r="N5877" t="str">
            <v>N/A</v>
          </cell>
          <cell r="O5877" t="str">
            <v/>
          </cell>
          <cell r="P5877"/>
          <cell r="Q5877">
            <v>0</v>
          </cell>
        </row>
        <row r="5878">
          <cell r="C5878" t="str">
            <v>Paxton</v>
          </cell>
          <cell r="D5878">
            <v>2020</v>
          </cell>
          <cell r="E5878">
            <v>0</v>
          </cell>
          <cell r="F5878">
            <v>0</v>
          </cell>
          <cell r="G5878" t="str">
            <v>N/A</v>
          </cell>
          <cell r="H5878">
            <v>0</v>
          </cell>
          <cell r="I5878">
            <v>0</v>
          </cell>
          <cell r="J5878">
            <v>0</v>
          </cell>
          <cell r="K5878">
            <v>0</v>
          </cell>
          <cell r="M5878">
            <v>0</v>
          </cell>
          <cell r="N5878" t="str">
            <v>N/A</v>
          </cell>
          <cell r="O5878" t="str">
            <v/>
          </cell>
          <cell r="P5878"/>
          <cell r="Q5878">
            <v>0</v>
          </cell>
        </row>
        <row r="5879">
          <cell r="C5879" t="str">
            <v>Peabody</v>
          </cell>
          <cell r="D5879">
            <v>2020</v>
          </cell>
          <cell r="E5879">
            <v>1</v>
          </cell>
          <cell r="F5879">
            <v>1</v>
          </cell>
          <cell r="G5879" t="str">
            <v>Yes</v>
          </cell>
          <cell r="H5879">
            <v>918255.96</v>
          </cell>
          <cell r="I5879">
            <v>7021.39</v>
          </cell>
          <cell r="J5879">
            <v>287.86</v>
          </cell>
          <cell r="K5879">
            <v>910946.71</v>
          </cell>
          <cell r="M5879">
            <v>910946.71</v>
          </cell>
          <cell r="N5879" t="str">
            <v>FORM SUBMIT</v>
          </cell>
          <cell r="O5879">
            <v>44074</v>
          </cell>
          <cell r="P5879"/>
          <cell r="Q5879">
            <v>911234.57</v>
          </cell>
        </row>
        <row r="5880">
          <cell r="C5880" t="str">
            <v>Pelham</v>
          </cell>
          <cell r="D5880">
            <v>2020</v>
          </cell>
          <cell r="E5880">
            <v>3</v>
          </cell>
          <cell r="F5880">
            <v>3</v>
          </cell>
          <cell r="G5880" t="str">
            <v>Yes</v>
          </cell>
          <cell r="H5880">
            <v>74525.08</v>
          </cell>
          <cell r="I5880">
            <v>891.6</v>
          </cell>
          <cell r="J5880">
            <v>0</v>
          </cell>
          <cell r="K5880">
            <v>73633.48</v>
          </cell>
          <cell r="M5880">
            <v>73633.48</v>
          </cell>
          <cell r="N5880" t="str">
            <v>FORM SUBMIT</v>
          </cell>
          <cell r="O5880">
            <v>44076</v>
          </cell>
          <cell r="P5880"/>
          <cell r="Q5880">
            <v>73633.48</v>
          </cell>
        </row>
        <row r="5881">
          <cell r="C5881" t="str">
            <v>Pembroke</v>
          </cell>
          <cell r="D5881">
            <v>2020</v>
          </cell>
          <cell r="E5881">
            <v>1</v>
          </cell>
          <cell r="F5881">
            <v>1</v>
          </cell>
          <cell r="G5881" t="str">
            <v>Yes</v>
          </cell>
          <cell r="H5881">
            <v>331065.05</v>
          </cell>
          <cell r="I5881">
            <v>0</v>
          </cell>
          <cell r="J5881">
            <v>2865.62</v>
          </cell>
          <cell r="K5881">
            <v>328199.43</v>
          </cell>
          <cell r="M5881">
            <v>328199.43</v>
          </cell>
          <cell r="N5881" t="str">
            <v>FORM SUBMIT</v>
          </cell>
          <cell r="O5881">
            <v>44074</v>
          </cell>
          <cell r="P5881"/>
          <cell r="Q5881">
            <v>331065.05</v>
          </cell>
        </row>
        <row r="5882">
          <cell r="C5882" t="str">
            <v>Pepperell</v>
          </cell>
          <cell r="D5882">
            <v>2020</v>
          </cell>
          <cell r="E5882">
            <v>0</v>
          </cell>
          <cell r="F5882">
            <v>0</v>
          </cell>
          <cell r="G5882" t="str">
            <v>N/A</v>
          </cell>
          <cell r="H5882">
            <v>0</v>
          </cell>
          <cell r="I5882">
            <v>0</v>
          </cell>
          <cell r="J5882">
            <v>0</v>
          </cell>
          <cell r="K5882">
            <v>0</v>
          </cell>
          <cell r="M5882">
            <v>0</v>
          </cell>
          <cell r="N5882" t="str">
            <v>N/A</v>
          </cell>
          <cell r="O5882" t="str">
            <v/>
          </cell>
          <cell r="P5882"/>
          <cell r="Q5882">
            <v>0</v>
          </cell>
        </row>
        <row r="5883">
          <cell r="C5883" t="str">
            <v>Peru</v>
          </cell>
          <cell r="D5883">
            <v>2020</v>
          </cell>
          <cell r="E5883">
            <v>0</v>
          </cell>
          <cell r="F5883">
            <v>0</v>
          </cell>
          <cell r="G5883" t="str">
            <v>N/A</v>
          </cell>
          <cell r="H5883">
            <v>0</v>
          </cell>
          <cell r="I5883">
            <v>0</v>
          </cell>
          <cell r="J5883">
            <v>0</v>
          </cell>
          <cell r="K5883">
            <v>0</v>
          </cell>
          <cell r="M5883">
            <v>0</v>
          </cell>
          <cell r="N5883" t="str">
            <v>N/A</v>
          </cell>
          <cell r="O5883" t="str">
            <v/>
          </cell>
          <cell r="P5883"/>
          <cell r="Q5883">
            <v>0</v>
          </cell>
        </row>
        <row r="5884">
          <cell r="C5884" t="str">
            <v>Petersham</v>
          </cell>
          <cell r="D5884">
            <v>2020</v>
          </cell>
          <cell r="E5884">
            <v>0</v>
          </cell>
          <cell r="F5884">
            <v>0</v>
          </cell>
          <cell r="G5884" t="str">
            <v>N/A</v>
          </cell>
          <cell r="H5884">
            <v>0</v>
          </cell>
          <cell r="I5884">
            <v>0</v>
          </cell>
          <cell r="J5884">
            <v>0</v>
          </cell>
          <cell r="K5884">
            <v>0</v>
          </cell>
          <cell r="M5884">
            <v>0</v>
          </cell>
          <cell r="N5884" t="str">
            <v>N/A</v>
          </cell>
          <cell r="O5884" t="str">
            <v/>
          </cell>
          <cell r="P5884"/>
          <cell r="Q5884">
            <v>0</v>
          </cell>
        </row>
        <row r="5885">
          <cell r="C5885" t="str">
            <v>Phillipston</v>
          </cell>
          <cell r="D5885">
            <v>2020</v>
          </cell>
          <cell r="E5885">
            <v>3</v>
          </cell>
          <cell r="F5885">
            <v>3</v>
          </cell>
          <cell r="G5885" t="str">
            <v>Yes</v>
          </cell>
          <cell r="H5885">
            <v>58292.25</v>
          </cell>
          <cell r="I5885">
            <v>1923.19</v>
          </cell>
          <cell r="J5885">
            <v>0</v>
          </cell>
          <cell r="K5885">
            <v>56369.06</v>
          </cell>
          <cell r="M5885">
            <v>56369.06</v>
          </cell>
          <cell r="N5885" t="str">
            <v>FORM SUBMIT</v>
          </cell>
          <cell r="O5885">
            <v>44076</v>
          </cell>
          <cell r="P5885"/>
          <cell r="Q5885">
            <v>56369.06</v>
          </cell>
        </row>
        <row r="5886">
          <cell r="C5886" t="str">
            <v>Pittsfield</v>
          </cell>
          <cell r="D5886">
            <v>2020</v>
          </cell>
          <cell r="E5886">
            <v>1</v>
          </cell>
          <cell r="F5886">
            <v>1</v>
          </cell>
          <cell r="G5886" t="str">
            <v>Yes</v>
          </cell>
          <cell r="H5886">
            <v>465323.59</v>
          </cell>
          <cell r="I5886">
            <v>3741.84</v>
          </cell>
          <cell r="J5886">
            <v>10.96</v>
          </cell>
          <cell r="K5886">
            <v>461570.79</v>
          </cell>
          <cell r="M5886">
            <v>461570.79</v>
          </cell>
          <cell r="N5886" t="str">
            <v>FORM SUBMIT</v>
          </cell>
          <cell r="O5886">
            <v>44085</v>
          </cell>
          <cell r="P5886"/>
          <cell r="Q5886">
            <v>461581.75</v>
          </cell>
        </row>
        <row r="5887">
          <cell r="C5887" t="str">
            <v>Plainfield</v>
          </cell>
          <cell r="D5887">
            <v>2020</v>
          </cell>
          <cell r="E5887">
            <v>0</v>
          </cell>
          <cell r="F5887">
            <v>0</v>
          </cell>
          <cell r="G5887" t="str">
            <v>N/A</v>
          </cell>
          <cell r="H5887">
            <v>0</v>
          </cell>
          <cell r="I5887">
            <v>0</v>
          </cell>
          <cell r="J5887">
            <v>0</v>
          </cell>
          <cell r="K5887">
            <v>0</v>
          </cell>
          <cell r="M5887">
            <v>0</v>
          </cell>
          <cell r="N5887" t="str">
            <v>N/A</v>
          </cell>
          <cell r="O5887" t="str">
            <v/>
          </cell>
          <cell r="P5887"/>
          <cell r="Q5887">
            <v>0</v>
          </cell>
        </row>
        <row r="5888">
          <cell r="C5888" t="str">
            <v>Plainville</v>
          </cell>
          <cell r="D5888">
            <v>2020</v>
          </cell>
          <cell r="E5888">
            <v>1</v>
          </cell>
          <cell r="F5888">
            <v>1</v>
          </cell>
          <cell r="G5888" t="str">
            <v>Yes</v>
          </cell>
          <cell r="H5888">
            <v>179888.59</v>
          </cell>
          <cell r="I5888">
            <v>954.54</v>
          </cell>
          <cell r="J5888">
            <v>0</v>
          </cell>
          <cell r="K5888">
            <v>178934.05</v>
          </cell>
          <cell r="M5888">
            <v>178934.05</v>
          </cell>
          <cell r="N5888" t="str">
            <v>FORM SUBMIT</v>
          </cell>
          <cell r="O5888">
            <v>44088</v>
          </cell>
          <cell r="P5888"/>
          <cell r="Q5888">
            <v>178934.05</v>
          </cell>
        </row>
        <row r="5889">
          <cell r="C5889" t="str">
            <v>Plymouth</v>
          </cell>
          <cell r="D5889">
            <v>2020</v>
          </cell>
          <cell r="E5889">
            <v>1.5</v>
          </cell>
          <cell r="F5889">
            <v>1.5</v>
          </cell>
          <cell r="G5889" t="str">
            <v>Yes</v>
          </cell>
          <cell r="H5889">
            <v>2658117.41</v>
          </cell>
          <cell r="I5889">
            <v>12309.27</v>
          </cell>
          <cell r="J5889">
            <v>630.54</v>
          </cell>
          <cell r="K5889">
            <v>2645177.6</v>
          </cell>
          <cell r="M5889">
            <v>2645177.6</v>
          </cell>
          <cell r="N5889" t="str">
            <v>FORM SUBMIT</v>
          </cell>
          <cell r="O5889">
            <v>44089</v>
          </cell>
          <cell r="P5889"/>
          <cell r="Q5889">
            <v>2645808.14</v>
          </cell>
        </row>
        <row r="5890">
          <cell r="C5890" t="str">
            <v>Plympton</v>
          </cell>
          <cell r="D5890">
            <v>2020</v>
          </cell>
          <cell r="E5890">
            <v>1.5</v>
          </cell>
          <cell r="F5890">
            <v>1.5</v>
          </cell>
          <cell r="G5890" t="str">
            <v>Yes</v>
          </cell>
          <cell r="H5890">
            <v>100723.89</v>
          </cell>
          <cell r="I5890">
            <v>677.26</v>
          </cell>
          <cell r="J5890">
            <v>0</v>
          </cell>
          <cell r="K5890">
            <v>100046.63</v>
          </cell>
          <cell r="M5890">
            <v>100046.63</v>
          </cell>
          <cell r="N5890" t="str">
            <v>FORM SUBMIT</v>
          </cell>
          <cell r="O5890">
            <v>44095</v>
          </cell>
          <cell r="P5890"/>
          <cell r="Q5890">
            <v>100046.63</v>
          </cell>
        </row>
        <row r="5891">
          <cell r="C5891" t="str">
            <v>Princeton</v>
          </cell>
          <cell r="D5891">
            <v>2020</v>
          </cell>
          <cell r="E5891">
            <v>0</v>
          </cell>
          <cell r="F5891">
            <v>0</v>
          </cell>
          <cell r="G5891" t="str">
            <v>N/A</v>
          </cell>
          <cell r="H5891">
            <v>0</v>
          </cell>
          <cell r="I5891">
            <v>0</v>
          </cell>
          <cell r="J5891">
            <v>0</v>
          </cell>
          <cell r="K5891">
            <v>0</v>
          </cell>
          <cell r="M5891">
            <v>0</v>
          </cell>
          <cell r="N5891" t="str">
            <v>N/A</v>
          </cell>
          <cell r="O5891" t="str">
            <v/>
          </cell>
          <cell r="P5891"/>
          <cell r="Q5891">
            <v>0</v>
          </cell>
        </row>
        <row r="5892">
          <cell r="C5892" t="str">
            <v>Provincetown</v>
          </cell>
          <cell r="D5892">
            <v>2020</v>
          </cell>
          <cell r="E5892">
            <v>3</v>
          </cell>
          <cell r="F5892">
            <v>3</v>
          </cell>
          <cell r="G5892" t="str">
            <v>Yes</v>
          </cell>
          <cell r="H5892">
            <v>557913.51</v>
          </cell>
          <cell r="I5892">
            <v>4620.95</v>
          </cell>
          <cell r="J5892">
            <v>0</v>
          </cell>
          <cell r="K5892">
            <v>553292.56000000006</v>
          </cell>
          <cell r="M5892">
            <v>553292.56000000006</v>
          </cell>
          <cell r="N5892" t="str">
            <v>FORM SUBMIT</v>
          </cell>
          <cell r="O5892">
            <v>44088</v>
          </cell>
          <cell r="P5892"/>
          <cell r="Q5892">
            <v>553292.56000000006</v>
          </cell>
        </row>
        <row r="5893">
          <cell r="C5893" t="str">
            <v>Quincy</v>
          </cell>
          <cell r="D5893">
            <v>2020</v>
          </cell>
          <cell r="E5893">
            <v>1</v>
          </cell>
          <cell r="F5893">
            <v>1</v>
          </cell>
          <cell r="G5893" t="str">
            <v>Yes</v>
          </cell>
          <cell r="H5893">
            <v>2003195.53</v>
          </cell>
          <cell r="I5893">
            <v>9385.9500000000007</v>
          </cell>
          <cell r="J5893">
            <v>6986.69</v>
          </cell>
          <cell r="K5893">
            <v>1986822.8900000001</v>
          </cell>
          <cell r="M5893">
            <v>1986822.8900000001</v>
          </cell>
          <cell r="N5893" t="str">
            <v>FORM SUBMIT</v>
          </cell>
          <cell r="O5893">
            <v>44069</v>
          </cell>
          <cell r="P5893"/>
          <cell r="Q5893">
            <v>1993809.58</v>
          </cell>
        </row>
        <row r="5894">
          <cell r="C5894" t="str">
            <v>Randolph</v>
          </cell>
          <cell r="D5894">
            <v>2020</v>
          </cell>
          <cell r="E5894">
            <v>2</v>
          </cell>
          <cell r="F5894">
            <v>2</v>
          </cell>
          <cell r="G5894" t="str">
            <v>Yes</v>
          </cell>
          <cell r="H5894">
            <v>969646.3</v>
          </cell>
          <cell r="I5894">
            <v>6250.63</v>
          </cell>
          <cell r="J5894">
            <v>0</v>
          </cell>
          <cell r="K5894">
            <v>963395.67</v>
          </cell>
          <cell r="M5894">
            <v>963395.67</v>
          </cell>
          <cell r="N5894" t="str">
            <v>FORM SUBMIT</v>
          </cell>
          <cell r="O5894">
            <v>44075</v>
          </cell>
          <cell r="P5894"/>
          <cell r="Q5894">
            <v>963395.67</v>
          </cell>
        </row>
        <row r="5895">
          <cell r="C5895" t="str">
            <v>Raynham</v>
          </cell>
          <cell r="D5895">
            <v>2020</v>
          </cell>
          <cell r="E5895">
            <v>0</v>
          </cell>
          <cell r="F5895">
            <v>0</v>
          </cell>
          <cell r="G5895" t="str">
            <v>N/A</v>
          </cell>
          <cell r="H5895">
            <v>0</v>
          </cell>
          <cell r="I5895">
            <v>0</v>
          </cell>
          <cell r="J5895">
            <v>0</v>
          </cell>
          <cell r="K5895">
            <v>0</v>
          </cell>
          <cell r="M5895">
            <v>0</v>
          </cell>
          <cell r="N5895" t="str">
            <v>N/A</v>
          </cell>
          <cell r="O5895" t="str">
            <v/>
          </cell>
          <cell r="P5895"/>
          <cell r="Q5895">
            <v>0</v>
          </cell>
        </row>
        <row r="5896">
          <cell r="C5896" t="str">
            <v>Reading</v>
          </cell>
          <cell r="D5896">
            <v>2020</v>
          </cell>
          <cell r="E5896">
            <v>0</v>
          </cell>
          <cell r="F5896">
            <v>0</v>
          </cell>
          <cell r="G5896" t="str">
            <v>N/A</v>
          </cell>
          <cell r="H5896">
            <v>0</v>
          </cell>
          <cell r="I5896">
            <v>0</v>
          </cell>
          <cell r="J5896">
            <v>0</v>
          </cell>
          <cell r="K5896">
            <v>0</v>
          </cell>
          <cell r="M5896">
            <v>0</v>
          </cell>
          <cell r="N5896" t="str">
            <v>N/A</v>
          </cell>
          <cell r="O5896" t="str">
            <v/>
          </cell>
          <cell r="P5896"/>
          <cell r="Q5896">
            <v>0</v>
          </cell>
        </row>
        <row r="5897">
          <cell r="C5897" t="str">
            <v>Rehoboth</v>
          </cell>
          <cell r="D5897">
            <v>2020</v>
          </cell>
          <cell r="E5897">
            <v>1</v>
          </cell>
          <cell r="F5897">
            <v>1</v>
          </cell>
          <cell r="G5897" t="str">
            <v>Yes</v>
          </cell>
          <cell r="H5897">
            <v>252846.03</v>
          </cell>
          <cell r="I5897">
            <v>5073.9399999999996</v>
          </cell>
          <cell r="J5897">
            <v>0.18</v>
          </cell>
          <cell r="K5897">
            <v>247771.91</v>
          </cell>
          <cell r="M5897">
            <v>247771.91</v>
          </cell>
          <cell r="N5897" t="str">
            <v>FORM SUBMIT</v>
          </cell>
          <cell r="O5897">
            <v>44088</v>
          </cell>
          <cell r="P5897"/>
          <cell r="Q5897">
            <v>247772.09</v>
          </cell>
        </row>
        <row r="5898">
          <cell r="C5898" t="str">
            <v>Revere</v>
          </cell>
          <cell r="D5898">
            <v>2020</v>
          </cell>
          <cell r="E5898">
            <v>0</v>
          </cell>
          <cell r="F5898">
            <v>0</v>
          </cell>
          <cell r="G5898" t="str">
            <v>N/A</v>
          </cell>
          <cell r="H5898">
            <v>0</v>
          </cell>
          <cell r="I5898">
            <v>0</v>
          </cell>
          <cell r="J5898">
            <v>0</v>
          </cell>
          <cell r="K5898">
            <v>0</v>
          </cell>
          <cell r="M5898">
            <v>0</v>
          </cell>
          <cell r="N5898" t="str">
            <v>N/A</v>
          </cell>
          <cell r="O5898" t="str">
            <v/>
          </cell>
          <cell r="P5898"/>
          <cell r="Q5898">
            <v>0</v>
          </cell>
        </row>
        <row r="5899">
          <cell r="C5899" t="str">
            <v>Richmond</v>
          </cell>
          <cell r="D5899">
            <v>2020</v>
          </cell>
          <cell r="E5899">
            <v>0</v>
          </cell>
          <cell r="F5899">
            <v>0</v>
          </cell>
          <cell r="G5899" t="str">
            <v>N/A</v>
          </cell>
          <cell r="H5899">
            <v>0</v>
          </cell>
          <cell r="I5899">
            <v>0</v>
          </cell>
          <cell r="J5899">
            <v>0</v>
          </cell>
          <cell r="K5899">
            <v>0</v>
          </cell>
          <cell r="M5899">
            <v>0</v>
          </cell>
          <cell r="N5899" t="str">
            <v>N/A</v>
          </cell>
          <cell r="O5899" t="str">
            <v/>
          </cell>
          <cell r="P5899"/>
          <cell r="Q5899">
            <v>0</v>
          </cell>
        </row>
        <row r="5900">
          <cell r="C5900" t="str">
            <v>Rochester</v>
          </cell>
          <cell r="D5900">
            <v>2020</v>
          </cell>
          <cell r="E5900">
            <v>0</v>
          </cell>
          <cell r="F5900">
            <v>0</v>
          </cell>
          <cell r="G5900" t="str">
            <v>N/A</v>
          </cell>
          <cell r="H5900">
            <v>0</v>
          </cell>
          <cell r="I5900">
            <v>0</v>
          </cell>
          <cell r="J5900">
            <v>0</v>
          </cell>
          <cell r="K5900">
            <v>0</v>
          </cell>
          <cell r="M5900">
            <v>0</v>
          </cell>
          <cell r="N5900" t="str">
            <v>N/A</v>
          </cell>
          <cell r="O5900" t="str">
            <v/>
          </cell>
          <cell r="P5900"/>
          <cell r="Q5900">
            <v>0</v>
          </cell>
        </row>
        <row r="5901">
          <cell r="C5901" t="str">
            <v>Rockland</v>
          </cell>
          <cell r="D5901">
            <v>2020</v>
          </cell>
          <cell r="E5901">
            <v>1.5</v>
          </cell>
          <cell r="F5901">
            <v>1.5</v>
          </cell>
          <cell r="G5901" t="str">
            <v>Yes</v>
          </cell>
          <cell r="H5901">
            <v>433713.31</v>
          </cell>
          <cell r="I5901">
            <v>4574.42</v>
          </cell>
          <cell r="J5901">
            <v>6</v>
          </cell>
          <cell r="K5901">
            <v>429132.89</v>
          </cell>
          <cell r="M5901">
            <v>429132.89</v>
          </cell>
          <cell r="N5901" t="str">
            <v>FORM SUBMIT</v>
          </cell>
          <cell r="O5901">
            <v>44088</v>
          </cell>
          <cell r="P5901"/>
          <cell r="Q5901">
            <v>429138.89</v>
          </cell>
        </row>
        <row r="5902">
          <cell r="C5902" t="str">
            <v>Rockport</v>
          </cell>
          <cell r="D5902">
            <v>2020</v>
          </cell>
          <cell r="E5902">
            <v>3</v>
          </cell>
          <cell r="F5902">
            <v>3</v>
          </cell>
          <cell r="G5902" t="str">
            <v>Yes</v>
          </cell>
          <cell r="H5902">
            <v>577179.94999999995</v>
          </cell>
          <cell r="I5902">
            <v>3276.06</v>
          </cell>
          <cell r="J5902">
            <v>0</v>
          </cell>
          <cell r="K5902">
            <v>573903.8899999999</v>
          </cell>
          <cell r="M5902">
            <v>573903.8899999999</v>
          </cell>
          <cell r="N5902" t="str">
            <v>FORM SUBMIT</v>
          </cell>
          <cell r="O5902">
            <v>44088</v>
          </cell>
          <cell r="P5902"/>
          <cell r="Q5902">
            <v>573903.8899999999</v>
          </cell>
        </row>
        <row r="5903">
          <cell r="C5903" t="str">
            <v>Rowe</v>
          </cell>
          <cell r="D5903">
            <v>2020</v>
          </cell>
          <cell r="E5903">
            <v>0</v>
          </cell>
          <cell r="F5903">
            <v>0</v>
          </cell>
          <cell r="G5903" t="str">
            <v>N/A</v>
          </cell>
          <cell r="H5903">
            <v>0</v>
          </cell>
          <cell r="I5903">
            <v>0</v>
          </cell>
          <cell r="J5903">
            <v>0</v>
          </cell>
          <cell r="K5903">
            <v>0</v>
          </cell>
          <cell r="M5903">
            <v>0</v>
          </cell>
          <cell r="N5903" t="str">
            <v>N/A</v>
          </cell>
          <cell r="O5903" t="str">
            <v/>
          </cell>
          <cell r="P5903"/>
          <cell r="Q5903">
            <v>0</v>
          </cell>
        </row>
        <row r="5904">
          <cell r="C5904" t="str">
            <v>Rowley</v>
          </cell>
          <cell r="D5904">
            <v>2020</v>
          </cell>
          <cell r="E5904">
            <v>3</v>
          </cell>
          <cell r="F5904">
            <v>3</v>
          </cell>
          <cell r="G5904" t="str">
            <v>Yes</v>
          </cell>
          <cell r="H5904">
            <v>519386.52</v>
          </cell>
          <cell r="I5904">
            <v>7727.93</v>
          </cell>
          <cell r="J5904">
            <v>0</v>
          </cell>
          <cell r="K5904">
            <v>511658.59</v>
          </cell>
          <cell r="M5904">
            <v>511658.59</v>
          </cell>
          <cell r="N5904" t="str">
            <v>FORM SUBMIT</v>
          </cell>
          <cell r="O5904">
            <v>44068</v>
          </cell>
          <cell r="P5904"/>
          <cell r="Q5904">
            <v>511658.59</v>
          </cell>
        </row>
        <row r="5905">
          <cell r="C5905" t="str">
            <v>Royalston</v>
          </cell>
          <cell r="D5905">
            <v>2020</v>
          </cell>
          <cell r="E5905">
            <v>3</v>
          </cell>
          <cell r="F5905">
            <v>3</v>
          </cell>
          <cell r="G5905" t="str">
            <v>Yes</v>
          </cell>
          <cell r="H5905">
            <v>25707.45</v>
          </cell>
          <cell r="I5905">
            <v>833.48</v>
          </cell>
          <cell r="J5905">
            <v>0</v>
          </cell>
          <cell r="K5905">
            <v>24873.97</v>
          </cell>
          <cell r="M5905">
            <v>24873.97</v>
          </cell>
          <cell r="N5905" t="str">
            <v>FORM SUBMIT</v>
          </cell>
          <cell r="O5905">
            <v>44086</v>
          </cell>
          <cell r="P5905"/>
          <cell r="Q5905">
            <v>24873.97</v>
          </cell>
        </row>
        <row r="5906">
          <cell r="C5906" t="str">
            <v>Russell</v>
          </cell>
          <cell r="D5906">
            <v>2020</v>
          </cell>
          <cell r="E5906">
            <v>0</v>
          </cell>
          <cell r="F5906">
            <v>0</v>
          </cell>
          <cell r="G5906" t="str">
            <v>N/A</v>
          </cell>
          <cell r="H5906">
            <v>0</v>
          </cell>
          <cell r="I5906">
            <v>0</v>
          </cell>
          <cell r="J5906">
            <v>0</v>
          </cell>
          <cell r="K5906">
            <v>0</v>
          </cell>
          <cell r="M5906">
            <v>0</v>
          </cell>
          <cell r="N5906" t="str">
            <v>N/A</v>
          </cell>
          <cell r="O5906" t="str">
            <v/>
          </cell>
          <cell r="P5906"/>
          <cell r="Q5906">
            <v>0</v>
          </cell>
        </row>
        <row r="5907">
          <cell r="C5907" t="str">
            <v>Rutland</v>
          </cell>
          <cell r="D5907">
            <v>2020</v>
          </cell>
          <cell r="E5907">
            <v>0</v>
          </cell>
          <cell r="F5907">
            <v>0</v>
          </cell>
          <cell r="G5907" t="str">
            <v>N/A</v>
          </cell>
          <cell r="H5907">
            <v>0</v>
          </cell>
          <cell r="I5907">
            <v>0</v>
          </cell>
          <cell r="J5907">
            <v>0</v>
          </cell>
          <cell r="K5907">
            <v>0</v>
          </cell>
          <cell r="M5907">
            <v>0</v>
          </cell>
          <cell r="N5907" t="str">
            <v>N/A</v>
          </cell>
          <cell r="O5907" t="str">
            <v/>
          </cell>
          <cell r="P5907"/>
          <cell r="Q5907">
            <v>0</v>
          </cell>
        </row>
        <row r="5908">
          <cell r="C5908" t="str">
            <v>Salem</v>
          </cell>
          <cell r="D5908">
            <v>2020</v>
          </cell>
          <cell r="E5908">
            <v>1</v>
          </cell>
          <cell r="F5908">
            <v>1</v>
          </cell>
          <cell r="G5908" t="str">
            <v>Yes</v>
          </cell>
          <cell r="H5908">
            <v>724110.38</v>
          </cell>
          <cell r="I5908">
            <v>5968.38</v>
          </cell>
          <cell r="J5908">
            <v>0</v>
          </cell>
          <cell r="K5908">
            <v>718142</v>
          </cell>
          <cell r="M5908">
            <v>718142</v>
          </cell>
          <cell r="N5908" t="str">
            <v>FORM SUBMIT</v>
          </cell>
          <cell r="O5908">
            <v>44089</v>
          </cell>
          <cell r="P5908"/>
          <cell r="Q5908">
            <v>718142</v>
          </cell>
        </row>
        <row r="5909">
          <cell r="C5909" t="str">
            <v>Salisbury</v>
          </cell>
          <cell r="D5909">
            <v>2020</v>
          </cell>
          <cell r="E5909">
            <v>0</v>
          </cell>
          <cell r="F5909">
            <v>0</v>
          </cell>
          <cell r="G5909" t="str">
            <v>N/A</v>
          </cell>
          <cell r="H5909">
            <v>0</v>
          </cell>
          <cell r="I5909">
            <v>0</v>
          </cell>
          <cell r="J5909">
            <v>0</v>
          </cell>
          <cell r="K5909">
            <v>0</v>
          </cell>
          <cell r="M5909">
            <v>0</v>
          </cell>
          <cell r="N5909" t="str">
            <v>N/A</v>
          </cell>
          <cell r="O5909" t="str">
            <v/>
          </cell>
          <cell r="P5909"/>
          <cell r="Q5909">
            <v>0</v>
          </cell>
        </row>
        <row r="5910">
          <cell r="C5910" t="str">
            <v>Sandisfield</v>
          </cell>
          <cell r="D5910">
            <v>2020</v>
          </cell>
          <cell r="E5910">
            <v>0</v>
          </cell>
          <cell r="F5910">
            <v>0</v>
          </cell>
          <cell r="G5910" t="str">
            <v>N/A</v>
          </cell>
          <cell r="H5910">
            <v>0</v>
          </cell>
          <cell r="I5910">
            <v>0</v>
          </cell>
          <cell r="J5910">
            <v>0</v>
          </cell>
          <cell r="K5910">
            <v>0</v>
          </cell>
          <cell r="M5910">
            <v>0</v>
          </cell>
          <cell r="N5910" t="str">
            <v>N/A</v>
          </cell>
          <cell r="O5910" t="str">
            <v/>
          </cell>
          <cell r="P5910"/>
          <cell r="Q5910">
            <v>0</v>
          </cell>
        </row>
        <row r="5911">
          <cell r="C5911" t="str">
            <v>Sandwich</v>
          </cell>
          <cell r="D5911">
            <v>2020</v>
          </cell>
          <cell r="E5911">
            <v>3</v>
          </cell>
          <cell r="F5911">
            <v>3</v>
          </cell>
          <cell r="G5911" t="str">
            <v>Yes</v>
          </cell>
          <cell r="H5911">
            <v>1856632.68</v>
          </cell>
          <cell r="I5911">
            <v>8964.81</v>
          </cell>
          <cell r="J5911">
            <v>169.19</v>
          </cell>
          <cell r="K5911">
            <v>1847498.68</v>
          </cell>
          <cell r="M5911">
            <v>1847498.68</v>
          </cell>
          <cell r="N5911" t="str">
            <v>FORM SUBMIT</v>
          </cell>
          <cell r="O5911">
            <v>44088</v>
          </cell>
          <cell r="P5911"/>
          <cell r="Q5911">
            <v>1847667.8699999999</v>
          </cell>
        </row>
        <row r="5912">
          <cell r="C5912" t="str">
            <v>Saugus</v>
          </cell>
          <cell r="D5912">
            <v>2020</v>
          </cell>
          <cell r="E5912">
            <v>0</v>
          </cell>
          <cell r="F5912">
            <v>0</v>
          </cell>
          <cell r="G5912" t="str">
            <v>N/A</v>
          </cell>
          <cell r="H5912">
            <v>0</v>
          </cell>
          <cell r="I5912">
            <v>0</v>
          </cell>
          <cell r="J5912">
            <v>0</v>
          </cell>
          <cell r="K5912">
            <v>0</v>
          </cell>
          <cell r="M5912">
            <v>0</v>
          </cell>
          <cell r="N5912" t="str">
            <v>N/A</v>
          </cell>
          <cell r="O5912" t="str">
            <v/>
          </cell>
          <cell r="P5912"/>
          <cell r="Q5912">
            <v>0</v>
          </cell>
        </row>
        <row r="5913">
          <cell r="C5913" t="str">
            <v>Savoy</v>
          </cell>
          <cell r="D5913">
            <v>2020</v>
          </cell>
          <cell r="E5913">
            <v>0</v>
          </cell>
          <cell r="F5913">
            <v>0</v>
          </cell>
          <cell r="G5913" t="str">
            <v>N/A</v>
          </cell>
          <cell r="H5913">
            <v>0</v>
          </cell>
          <cell r="I5913">
            <v>0</v>
          </cell>
          <cell r="J5913">
            <v>0</v>
          </cell>
          <cell r="K5913">
            <v>0</v>
          </cell>
          <cell r="M5913">
            <v>0</v>
          </cell>
          <cell r="N5913" t="str">
            <v>N/A</v>
          </cell>
          <cell r="O5913" t="str">
            <v/>
          </cell>
          <cell r="P5913"/>
          <cell r="Q5913">
            <v>0</v>
          </cell>
        </row>
        <row r="5914">
          <cell r="C5914" t="str">
            <v>Scituate</v>
          </cell>
          <cell r="D5914">
            <v>2020</v>
          </cell>
          <cell r="E5914">
            <v>3</v>
          </cell>
          <cell r="F5914">
            <v>3</v>
          </cell>
          <cell r="G5914" t="str">
            <v>Yes</v>
          </cell>
          <cell r="H5914">
            <v>1609323.15</v>
          </cell>
          <cell r="I5914">
            <v>16786.97</v>
          </cell>
          <cell r="J5914">
            <v>0</v>
          </cell>
          <cell r="K5914">
            <v>1592536.18</v>
          </cell>
          <cell r="M5914">
            <v>1592536.18</v>
          </cell>
          <cell r="N5914" t="str">
            <v>FORM SUBMIT</v>
          </cell>
          <cell r="O5914">
            <v>44068</v>
          </cell>
          <cell r="P5914"/>
          <cell r="Q5914">
            <v>1592536.18</v>
          </cell>
        </row>
        <row r="5915">
          <cell r="C5915" t="str">
            <v>Seekonk</v>
          </cell>
          <cell r="D5915">
            <v>2020</v>
          </cell>
          <cell r="E5915">
            <v>1.25</v>
          </cell>
          <cell r="F5915">
            <v>1.25</v>
          </cell>
          <cell r="G5915" t="str">
            <v>Yes</v>
          </cell>
          <cell r="H5915">
            <v>416667.91</v>
          </cell>
          <cell r="I5915">
            <v>3666.57</v>
          </cell>
          <cell r="J5915">
            <v>154.97</v>
          </cell>
          <cell r="K5915">
            <v>412846.37</v>
          </cell>
          <cell r="M5915">
            <v>412846.37</v>
          </cell>
          <cell r="N5915" t="str">
            <v>FORM SUBMIT</v>
          </cell>
          <cell r="O5915">
            <v>44054</v>
          </cell>
          <cell r="P5915"/>
          <cell r="Q5915">
            <v>413001.33999999997</v>
          </cell>
        </row>
        <row r="5916">
          <cell r="C5916" t="str">
            <v>Sharon</v>
          </cell>
          <cell r="D5916">
            <v>2020</v>
          </cell>
          <cell r="E5916">
            <v>1</v>
          </cell>
          <cell r="F5916">
            <v>1</v>
          </cell>
          <cell r="G5916" t="str">
            <v>Yes</v>
          </cell>
          <cell r="H5916">
            <v>566144.15</v>
          </cell>
          <cell r="I5916">
            <v>2432.9299999999998</v>
          </cell>
          <cell r="J5916">
            <v>498.62</v>
          </cell>
          <cell r="K5916">
            <v>563212.6</v>
          </cell>
          <cell r="M5916">
            <v>563212.6</v>
          </cell>
          <cell r="N5916" t="str">
            <v>FORM SUBMIT</v>
          </cell>
          <cell r="O5916">
            <v>44063</v>
          </cell>
          <cell r="P5916"/>
          <cell r="Q5916">
            <v>563711.22</v>
          </cell>
        </row>
        <row r="5917">
          <cell r="C5917" t="str">
            <v>Sheffield</v>
          </cell>
          <cell r="D5917">
            <v>2020</v>
          </cell>
          <cell r="E5917">
            <v>0</v>
          </cell>
          <cell r="F5917">
            <v>0</v>
          </cell>
          <cell r="G5917" t="str">
            <v>N/A</v>
          </cell>
          <cell r="H5917">
            <v>0</v>
          </cell>
          <cell r="I5917">
            <v>0</v>
          </cell>
          <cell r="J5917">
            <v>0</v>
          </cell>
          <cell r="K5917">
            <v>0</v>
          </cell>
          <cell r="M5917">
            <v>0</v>
          </cell>
          <cell r="N5917" t="str">
            <v>N/A</v>
          </cell>
          <cell r="O5917" t="str">
            <v/>
          </cell>
          <cell r="P5917"/>
          <cell r="Q5917">
            <v>0</v>
          </cell>
        </row>
        <row r="5918">
          <cell r="C5918" t="str">
            <v>Shelburne</v>
          </cell>
          <cell r="D5918">
            <v>2020</v>
          </cell>
          <cell r="E5918">
            <v>0</v>
          </cell>
          <cell r="F5918">
            <v>0</v>
          </cell>
          <cell r="G5918" t="str">
            <v>N/A</v>
          </cell>
          <cell r="H5918">
            <v>0</v>
          </cell>
          <cell r="I5918">
            <v>0</v>
          </cell>
          <cell r="J5918">
            <v>0</v>
          </cell>
          <cell r="K5918">
            <v>0</v>
          </cell>
          <cell r="M5918">
            <v>0</v>
          </cell>
          <cell r="N5918" t="str">
            <v>N/A</v>
          </cell>
          <cell r="O5918" t="str">
            <v/>
          </cell>
          <cell r="P5918"/>
          <cell r="Q5918">
            <v>0</v>
          </cell>
        </row>
        <row r="5919">
          <cell r="C5919" t="str">
            <v>Sherborn</v>
          </cell>
          <cell r="D5919">
            <v>2020</v>
          </cell>
          <cell r="E5919">
            <v>0</v>
          </cell>
          <cell r="F5919">
            <v>0</v>
          </cell>
          <cell r="G5919" t="str">
            <v>Yes</v>
          </cell>
          <cell r="H5919">
            <v>0</v>
          </cell>
          <cell r="I5919">
            <v>0</v>
          </cell>
          <cell r="J5919">
            <v>0</v>
          </cell>
          <cell r="K5919">
            <v>0</v>
          </cell>
          <cell r="M5919">
            <v>0</v>
          </cell>
          <cell r="N5919" t="str">
            <v>FORM ENTERED</v>
          </cell>
          <cell r="O5919">
            <v>43675</v>
          </cell>
          <cell r="P5919"/>
          <cell r="Q5919">
            <v>0</v>
          </cell>
        </row>
        <row r="5920">
          <cell r="C5920" t="str">
            <v>Shirley</v>
          </cell>
          <cell r="D5920">
            <v>2020</v>
          </cell>
          <cell r="E5920">
            <v>0</v>
          </cell>
          <cell r="F5920">
            <v>0</v>
          </cell>
          <cell r="G5920" t="str">
            <v>N/A</v>
          </cell>
          <cell r="H5920">
            <v>0</v>
          </cell>
          <cell r="I5920">
            <v>0</v>
          </cell>
          <cell r="J5920">
            <v>0</v>
          </cell>
          <cell r="K5920">
            <v>0</v>
          </cell>
          <cell r="M5920">
            <v>0</v>
          </cell>
          <cell r="N5920" t="str">
            <v>N/A</v>
          </cell>
          <cell r="O5920" t="str">
            <v/>
          </cell>
          <cell r="P5920"/>
          <cell r="Q5920">
            <v>0</v>
          </cell>
        </row>
        <row r="5921">
          <cell r="C5921" t="str">
            <v>Shrewsbury</v>
          </cell>
          <cell r="D5921">
            <v>2020</v>
          </cell>
          <cell r="E5921">
            <v>0</v>
          </cell>
          <cell r="F5921">
            <v>0</v>
          </cell>
          <cell r="G5921" t="str">
            <v>N/A</v>
          </cell>
          <cell r="H5921">
            <v>0</v>
          </cell>
          <cell r="I5921">
            <v>0</v>
          </cell>
          <cell r="J5921">
            <v>0</v>
          </cell>
          <cell r="K5921">
            <v>0</v>
          </cell>
          <cell r="M5921">
            <v>0</v>
          </cell>
          <cell r="N5921" t="str">
            <v>N/A</v>
          </cell>
          <cell r="O5921" t="str">
            <v/>
          </cell>
          <cell r="P5921"/>
          <cell r="Q5921">
            <v>0</v>
          </cell>
        </row>
        <row r="5922">
          <cell r="C5922" t="str">
            <v>Shutesbury</v>
          </cell>
          <cell r="D5922">
            <v>2020</v>
          </cell>
          <cell r="E5922">
            <v>1.5</v>
          </cell>
          <cell r="F5922">
            <v>1.5</v>
          </cell>
          <cell r="G5922" t="str">
            <v>Yes</v>
          </cell>
          <cell r="H5922">
            <v>45745.94</v>
          </cell>
          <cell r="I5922">
            <v>407.66</v>
          </cell>
          <cell r="J5922">
            <v>0</v>
          </cell>
          <cell r="K5922">
            <v>45338.28</v>
          </cell>
          <cell r="M5922">
            <v>45338.28</v>
          </cell>
          <cell r="N5922" t="str">
            <v>FORM SUBMIT</v>
          </cell>
          <cell r="O5922">
            <v>44053</v>
          </cell>
          <cell r="P5922"/>
          <cell r="Q5922">
            <v>45338.28</v>
          </cell>
        </row>
        <row r="5923">
          <cell r="C5923" t="str">
            <v>Somerset</v>
          </cell>
          <cell r="D5923">
            <v>2020</v>
          </cell>
          <cell r="E5923">
            <v>1</v>
          </cell>
          <cell r="F5923">
            <v>1</v>
          </cell>
          <cell r="G5923" t="str">
            <v>Yes</v>
          </cell>
          <cell r="H5923">
            <v>260060.11</v>
          </cell>
          <cell r="I5923">
            <v>8353.67</v>
          </cell>
          <cell r="J5923">
            <v>0</v>
          </cell>
          <cell r="K5923">
            <v>251706.43999999997</v>
          </cell>
          <cell r="M5923">
            <v>251706.43999999997</v>
          </cell>
          <cell r="N5923" t="str">
            <v>FORM SUBMIT</v>
          </cell>
          <cell r="O5923">
            <v>44088</v>
          </cell>
          <cell r="P5923"/>
          <cell r="Q5923">
            <v>251706.43999999997</v>
          </cell>
        </row>
        <row r="5924">
          <cell r="C5924" t="str">
            <v>Somerville</v>
          </cell>
          <cell r="D5924">
            <v>2020</v>
          </cell>
          <cell r="E5924">
            <v>1.5</v>
          </cell>
          <cell r="F5924">
            <v>1.5</v>
          </cell>
          <cell r="G5924" t="str">
            <v>Yes</v>
          </cell>
          <cell r="H5924">
            <v>2170603.0099999998</v>
          </cell>
          <cell r="I5924">
            <v>17302.830000000002</v>
          </cell>
          <cell r="J5924">
            <v>1161.54</v>
          </cell>
          <cell r="K5924">
            <v>2152138.6399999997</v>
          </cell>
          <cell r="M5924">
            <v>2152138.6399999997</v>
          </cell>
          <cell r="N5924" t="str">
            <v>FORM SUBMIT</v>
          </cell>
          <cell r="O5924">
            <v>44084</v>
          </cell>
          <cell r="P5924"/>
          <cell r="Q5924">
            <v>2153300.1799999997</v>
          </cell>
        </row>
        <row r="5925">
          <cell r="C5925" t="str">
            <v>South Hadley</v>
          </cell>
          <cell r="D5925">
            <v>2020</v>
          </cell>
          <cell r="E5925">
            <v>0</v>
          </cell>
          <cell r="F5925">
            <v>0</v>
          </cell>
          <cell r="G5925" t="str">
            <v>N/A</v>
          </cell>
          <cell r="H5925">
            <v>0</v>
          </cell>
          <cell r="I5925">
            <v>0</v>
          </cell>
          <cell r="J5925">
            <v>0</v>
          </cell>
          <cell r="K5925">
            <v>0</v>
          </cell>
          <cell r="M5925">
            <v>0</v>
          </cell>
          <cell r="N5925" t="str">
            <v>N/A</v>
          </cell>
          <cell r="O5925" t="str">
            <v/>
          </cell>
          <cell r="P5925"/>
          <cell r="Q5925">
            <v>0</v>
          </cell>
        </row>
        <row r="5926">
          <cell r="C5926" t="str">
            <v>Southampton</v>
          </cell>
          <cell r="D5926">
            <v>2020</v>
          </cell>
          <cell r="E5926">
            <v>3</v>
          </cell>
          <cell r="F5926">
            <v>3</v>
          </cell>
          <cell r="G5926" t="str">
            <v>Yes</v>
          </cell>
          <cell r="H5926">
            <v>256241.41</v>
          </cell>
          <cell r="I5926">
            <v>1994.36</v>
          </cell>
          <cell r="J5926">
            <v>0</v>
          </cell>
          <cell r="K5926">
            <v>254247.05000000002</v>
          </cell>
          <cell r="M5926">
            <v>254247.05000000002</v>
          </cell>
          <cell r="N5926" t="str">
            <v>FORM SUBMIT</v>
          </cell>
          <cell r="O5926">
            <v>44530</v>
          </cell>
          <cell r="P5926"/>
          <cell r="Q5926">
            <v>254247.05000000002</v>
          </cell>
        </row>
        <row r="5927">
          <cell r="C5927" t="str">
            <v>Southborough</v>
          </cell>
          <cell r="D5927">
            <v>2020</v>
          </cell>
          <cell r="E5927">
            <v>1</v>
          </cell>
          <cell r="F5927">
            <v>1</v>
          </cell>
          <cell r="G5927" t="str">
            <v>Yes</v>
          </cell>
          <cell r="H5927">
            <v>366159.24</v>
          </cell>
          <cell r="I5927">
            <v>1034.06</v>
          </cell>
          <cell r="J5927">
            <v>0</v>
          </cell>
          <cell r="K5927">
            <v>365125.18</v>
          </cell>
          <cell r="M5927">
            <v>365125.18</v>
          </cell>
          <cell r="N5927" t="str">
            <v>FORM SUBMIT</v>
          </cell>
          <cell r="O5927">
            <v>44012</v>
          </cell>
          <cell r="P5927"/>
          <cell r="Q5927">
            <v>365125.18</v>
          </cell>
        </row>
        <row r="5928">
          <cell r="C5928" t="str">
            <v>Southbridge</v>
          </cell>
          <cell r="D5928">
            <v>2020</v>
          </cell>
          <cell r="E5928">
            <v>0</v>
          </cell>
          <cell r="F5928">
            <v>0</v>
          </cell>
          <cell r="G5928" t="str">
            <v>N/A</v>
          </cell>
          <cell r="H5928">
            <v>0</v>
          </cell>
          <cell r="I5928">
            <v>0</v>
          </cell>
          <cell r="J5928">
            <v>0</v>
          </cell>
          <cell r="K5928">
            <v>0</v>
          </cell>
          <cell r="M5928">
            <v>0</v>
          </cell>
          <cell r="N5928" t="str">
            <v>N/A</v>
          </cell>
          <cell r="O5928" t="str">
            <v/>
          </cell>
          <cell r="P5928"/>
          <cell r="Q5928">
            <v>0</v>
          </cell>
        </row>
        <row r="5929">
          <cell r="C5929" t="str">
            <v>Southwick</v>
          </cell>
          <cell r="D5929">
            <v>2020</v>
          </cell>
          <cell r="E5929">
            <v>3</v>
          </cell>
          <cell r="F5929">
            <v>3</v>
          </cell>
          <cell r="G5929" t="str">
            <v>Yes</v>
          </cell>
          <cell r="H5929">
            <v>366583.09</v>
          </cell>
          <cell r="I5929">
            <v>3748.8</v>
          </cell>
          <cell r="J5929">
            <v>3703.56</v>
          </cell>
          <cell r="K5929">
            <v>359130.73000000004</v>
          </cell>
          <cell r="M5929">
            <v>359130.73000000004</v>
          </cell>
          <cell r="N5929" t="str">
            <v>FORM SUBMIT</v>
          </cell>
          <cell r="O5929">
            <v>44060</v>
          </cell>
          <cell r="P5929"/>
          <cell r="Q5929">
            <v>362834.29000000004</v>
          </cell>
        </row>
        <row r="5930">
          <cell r="C5930" t="str">
            <v>Spencer</v>
          </cell>
          <cell r="D5930">
            <v>2020</v>
          </cell>
          <cell r="E5930">
            <v>0</v>
          </cell>
          <cell r="F5930">
            <v>0</v>
          </cell>
          <cell r="G5930" t="str">
            <v>N/A</v>
          </cell>
          <cell r="H5930">
            <v>0</v>
          </cell>
          <cell r="I5930">
            <v>0</v>
          </cell>
          <cell r="J5930">
            <v>0</v>
          </cell>
          <cell r="K5930">
            <v>0</v>
          </cell>
          <cell r="M5930">
            <v>0</v>
          </cell>
          <cell r="N5930" t="str">
            <v>N/A</v>
          </cell>
          <cell r="O5930" t="str">
            <v/>
          </cell>
          <cell r="P5930"/>
          <cell r="Q5930">
            <v>0</v>
          </cell>
        </row>
        <row r="5931">
          <cell r="C5931" t="str">
            <v>Springfield</v>
          </cell>
          <cell r="D5931">
            <v>2020</v>
          </cell>
          <cell r="E5931">
            <v>1.5</v>
          </cell>
          <cell r="F5931">
            <v>1.5</v>
          </cell>
          <cell r="G5931" t="str">
            <v>Yes</v>
          </cell>
          <cell r="H5931">
            <v>1579050</v>
          </cell>
          <cell r="I5931">
            <v>8084</v>
          </cell>
          <cell r="J5931">
            <v>1185</v>
          </cell>
          <cell r="K5931">
            <v>1569781</v>
          </cell>
          <cell r="M5931">
            <v>1569781</v>
          </cell>
          <cell r="N5931" t="str">
            <v>FORM SUBMIT</v>
          </cell>
          <cell r="O5931">
            <v>44074</v>
          </cell>
          <cell r="P5931"/>
          <cell r="Q5931">
            <v>1570966</v>
          </cell>
        </row>
        <row r="5932">
          <cell r="C5932" t="str">
            <v>Sterling</v>
          </cell>
          <cell r="D5932">
            <v>2020</v>
          </cell>
          <cell r="E5932">
            <v>0</v>
          </cell>
          <cell r="F5932">
            <v>0</v>
          </cell>
          <cell r="G5932" t="str">
            <v>N/A</v>
          </cell>
          <cell r="H5932">
            <v>0</v>
          </cell>
          <cell r="I5932">
            <v>0</v>
          </cell>
          <cell r="J5932">
            <v>0</v>
          </cell>
          <cell r="K5932">
            <v>0</v>
          </cell>
          <cell r="M5932">
            <v>0</v>
          </cell>
          <cell r="N5932" t="str">
            <v>N/A</v>
          </cell>
          <cell r="O5932" t="str">
            <v/>
          </cell>
          <cell r="P5932"/>
          <cell r="Q5932">
            <v>0</v>
          </cell>
        </row>
        <row r="5933">
          <cell r="C5933" t="str">
            <v>Stockbridge</v>
          </cell>
          <cell r="D5933">
            <v>2020</v>
          </cell>
          <cell r="E5933">
            <v>3</v>
          </cell>
          <cell r="F5933">
            <v>3</v>
          </cell>
          <cell r="G5933" t="str">
            <v>Yes</v>
          </cell>
          <cell r="H5933">
            <v>211187.4</v>
          </cell>
          <cell r="I5933">
            <v>1021.53</v>
          </cell>
          <cell r="J5933">
            <v>0</v>
          </cell>
          <cell r="K5933">
            <v>210165.87</v>
          </cell>
          <cell r="M5933">
            <v>210165.87</v>
          </cell>
          <cell r="N5933" t="str">
            <v>FORM SUBMIT</v>
          </cell>
          <cell r="O5933">
            <v>44082</v>
          </cell>
          <cell r="P5933"/>
          <cell r="Q5933">
            <v>210165.87</v>
          </cell>
        </row>
        <row r="5934">
          <cell r="C5934" t="str">
            <v>Stoneham</v>
          </cell>
          <cell r="D5934">
            <v>2020</v>
          </cell>
          <cell r="E5934">
            <v>0</v>
          </cell>
          <cell r="F5934">
            <v>0</v>
          </cell>
          <cell r="G5934" t="str">
            <v>N/A</v>
          </cell>
          <cell r="H5934">
            <v>0</v>
          </cell>
          <cell r="I5934">
            <v>0</v>
          </cell>
          <cell r="J5934">
            <v>0</v>
          </cell>
          <cell r="K5934">
            <v>0</v>
          </cell>
          <cell r="M5934">
            <v>0</v>
          </cell>
          <cell r="N5934" t="str">
            <v>N/A</v>
          </cell>
          <cell r="O5934" t="str">
            <v/>
          </cell>
          <cell r="P5934"/>
          <cell r="Q5934">
            <v>0</v>
          </cell>
        </row>
        <row r="5935">
          <cell r="C5935" t="str">
            <v>Stoughton</v>
          </cell>
          <cell r="D5935">
            <v>2020</v>
          </cell>
          <cell r="E5935">
            <v>1.5</v>
          </cell>
          <cell r="F5935">
            <v>1.5</v>
          </cell>
          <cell r="G5935" t="str">
            <v>Yes</v>
          </cell>
          <cell r="H5935">
            <v>837089.72</v>
          </cell>
          <cell r="I5935">
            <v>3617.38</v>
          </cell>
          <cell r="J5935">
            <v>3273.12</v>
          </cell>
          <cell r="K5935">
            <v>830199.22</v>
          </cell>
          <cell r="M5935">
            <v>830199.22</v>
          </cell>
          <cell r="N5935" t="str">
            <v>FORM SUBMIT</v>
          </cell>
          <cell r="O5935">
            <v>44089</v>
          </cell>
          <cell r="P5935"/>
          <cell r="Q5935">
            <v>833472.34</v>
          </cell>
        </row>
        <row r="5936">
          <cell r="C5936" t="str">
            <v>Stow</v>
          </cell>
          <cell r="D5936">
            <v>2020</v>
          </cell>
          <cell r="E5936">
            <v>3</v>
          </cell>
          <cell r="F5936">
            <v>3</v>
          </cell>
          <cell r="G5936" t="str">
            <v>Yes</v>
          </cell>
          <cell r="H5936">
            <v>667397.63</v>
          </cell>
          <cell r="I5936">
            <v>8206.07</v>
          </cell>
          <cell r="J5936">
            <v>0</v>
          </cell>
          <cell r="K5936">
            <v>659191.56000000006</v>
          </cell>
          <cell r="M5936">
            <v>659191.56000000006</v>
          </cell>
          <cell r="N5936" t="str">
            <v>FORM SUBMIT</v>
          </cell>
          <cell r="O5936">
            <v>44089</v>
          </cell>
          <cell r="P5936"/>
          <cell r="Q5936">
            <v>659191.56000000006</v>
          </cell>
        </row>
        <row r="5937">
          <cell r="C5937" t="str">
            <v>Sturbridge</v>
          </cell>
          <cell r="D5937">
            <v>2020</v>
          </cell>
          <cell r="E5937">
            <v>3</v>
          </cell>
          <cell r="F5937">
            <v>3</v>
          </cell>
          <cell r="G5937" t="str">
            <v>Yes</v>
          </cell>
          <cell r="H5937">
            <v>535733.5</v>
          </cell>
          <cell r="I5937">
            <v>2094.77</v>
          </cell>
          <cell r="J5937">
            <v>166.38</v>
          </cell>
          <cell r="K5937">
            <v>533472.35</v>
          </cell>
          <cell r="M5937">
            <v>533472.35</v>
          </cell>
          <cell r="N5937" t="str">
            <v>FORM SUBMIT</v>
          </cell>
          <cell r="O5937">
            <v>44084</v>
          </cell>
          <cell r="P5937"/>
          <cell r="Q5937">
            <v>533638.73</v>
          </cell>
        </row>
        <row r="5938">
          <cell r="C5938" t="str">
            <v>Sudbury</v>
          </cell>
          <cell r="D5938">
            <v>2020</v>
          </cell>
          <cell r="E5938">
            <v>3</v>
          </cell>
          <cell r="F5938">
            <v>3</v>
          </cell>
          <cell r="G5938" t="str">
            <v>Yes</v>
          </cell>
          <cell r="H5938">
            <v>2131601.27</v>
          </cell>
          <cell r="I5938">
            <v>34606.6</v>
          </cell>
          <cell r="J5938">
            <v>134.59</v>
          </cell>
          <cell r="K5938">
            <v>2096860.0799999998</v>
          </cell>
          <cell r="M5938">
            <v>2096860.0799999998</v>
          </cell>
          <cell r="N5938" t="str">
            <v>FORM SUBMIT</v>
          </cell>
          <cell r="O5938">
            <v>44076</v>
          </cell>
          <cell r="P5938"/>
          <cell r="Q5938">
            <v>2096994.67</v>
          </cell>
        </row>
        <row r="5939">
          <cell r="C5939" t="str">
            <v>Sunderland</v>
          </cell>
          <cell r="D5939">
            <v>2020</v>
          </cell>
          <cell r="E5939">
            <v>3</v>
          </cell>
          <cell r="F5939">
            <v>3</v>
          </cell>
          <cell r="G5939" t="str">
            <v>Yes</v>
          </cell>
          <cell r="H5939">
            <v>145748.53</v>
          </cell>
          <cell r="I5939">
            <v>857.26</v>
          </cell>
          <cell r="J5939">
            <v>0</v>
          </cell>
          <cell r="K5939">
            <v>144891.26999999999</v>
          </cell>
          <cell r="M5939">
            <v>144891.26999999999</v>
          </cell>
          <cell r="N5939" t="str">
            <v>FORM SUBMIT</v>
          </cell>
          <cell r="O5939">
            <v>44088</v>
          </cell>
          <cell r="P5939"/>
          <cell r="Q5939">
            <v>144891.26999999999</v>
          </cell>
        </row>
        <row r="5940">
          <cell r="C5940" t="str">
            <v>Sutton</v>
          </cell>
          <cell r="D5940">
            <v>2020</v>
          </cell>
          <cell r="E5940">
            <v>0</v>
          </cell>
          <cell r="F5940">
            <v>0</v>
          </cell>
          <cell r="G5940" t="str">
            <v>N/A</v>
          </cell>
          <cell r="H5940">
            <v>0</v>
          </cell>
          <cell r="I5940">
            <v>0</v>
          </cell>
          <cell r="J5940">
            <v>0</v>
          </cell>
          <cell r="K5940">
            <v>0</v>
          </cell>
          <cell r="M5940">
            <v>0</v>
          </cell>
          <cell r="N5940" t="str">
            <v>N/A</v>
          </cell>
          <cell r="O5940" t="str">
            <v/>
          </cell>
          <cell r="P5940"/>
          <cell r="Q5940">
            <v>0</v>
          </cell>
        </row>
        <row r="5941">
          <cell r="C5941" t="str">
            <v>Swampscott</v>
          </cell>
          <cell r="D5941">
            <v>2020</v>
          </cell>
          <cell r="E5941">
            <v>0</v>
          </cell>
          <cell r="F5941">
            <v>0</v>
          </cell>
          <cell r="G5941" t="str">
            <v>N/A</v>
          </cell>
          <cell r="H5941">
            <v>0</v>
          </cell>
          <cell r="I5941">
            <v>0</v>
          </cell>
          <cell r="J5941">
            <v>0</v>
          </cell>
          <cell r="K5941">
            <v>0</v>
          </cell>
          <cell r="M5941">
            <v>0</v>
          </cell>
          <cell r="N5941" t="str">
            <v>N/A</v>
          </cell>
          <cell r="O5941" t="str">
            <v/>
          </cell>
          <cell r="P5941"/>
          <cell r="Q5941">
            <v>0</v>
          </cell>
        </row>
        <row r="5942">
          <cell r="C5942" t="str">
            <v>Swansea</v>
          </cell>
          <cell r="D5942">
            <v>2020</v>
          </cell>
          <cell r="E5942">
            <v>1.5</v>
          </cell>
          <cell r="F5942">
            <v>1.5</v>
          </cell>
          <cell r="G5942" t="str">
            <v>Yes</v>
          </cell>
          <cell r="H5942">
            <v>363854.69</v>
          </cell>
          <cell r="I5942">
            <v>5612.61</v>
          </cell>
          <cell r="J5942">
            <v>532.74</v>
          </cell>
          <cell r="K5942">
            <v>357709.34</v>
          </cell>
          <cell r="M5942">
            <v>357709.34</v>
          </cell>
          <cell r="N5942" t="str">
            <v>FORM SUBMIT</v>
          </cell>
          <cell r="O5942">
            <v>44050</v>
          </cell>
          <cell r="P5942"/>
          <cell r="Q5942">
            <v>358242.08</v>
          </cell>
        </row>
        <row r="5943">
          <cell r="C5943" t="str">
            <v>Taunton</v>
          </cell>
          <cell r="D5943">
            <v>2020</v>
          </cell>
          <cell r="E5943">
            <v>0</v>
          </cell>
          <cell r="F5943">
            <v>0</v>
          </cell>
          <cell r="G5943" t="str">
            <v>N/A</v>
          </cell>
          <cell r="H5943">
            <v>0</v>
          </cell>
          <cell r="I5943">
            <v>0</v>
          </cell>
          <cell r="J5943">
            <v>0</v>
          </cell>
          <cell r="K5943">
            <v>0</v>
          </cell>
          <cell r="M5943">
            <v>0</v>
          </cell>
          <cell r="N5943" t="str">
            <v>N/A</v>
          </cell>
          <cell r="O5943" t="str">
            <v/>
          </cell>
          <cell r="P5943"/>
          <cell r="Q5943">
            <v>0</v>
          </cell>
        </row>
        <row r="5944">
          <cell r="C5944" t="str">
            <v>Templeton</v>
          </cell>
          <cell r="D5944">
            <v>2020</v>
          </cell>
          <cell r="E5944">
            <v>3</v>
          </cell>
          <cell r="F5944">
            <v>3</v>
          </cell>
          <cell r="G5944" t="str">
            <v>Yes</v>
          </cell>
          <cell r="H5944">
            <v>204599.49</v>
          </cell>
          <cell r="I5944">
            <v>11185.43</v>
          </cell>
          <cell r="J5944">
            <v>0</v>
          </cell>
          <cell r="K5944">
            <v>193414.06</v>
          </cell>
          <cell r="M5944">
            <v>193414.06</v>
          </cell>
          <cell r="N5944" t="str">
            <v>FORM SUBMIT</v>
          </cell>
          <cell r="O5944">
            <v>44076</v>
          </cell>
          <cell r="P5944"/>
          <cell r="Q5944">
            <v>193414.06</v>
          </cell>
        </row>
        <row r="5945">
          <cell r="C5945" t="str">
            <v>Tewksbury</v>
          </cell>
          <cell r="D5945">
            <v>2020</v>
          </cell>
          <cell r="E5945">
            <v>1.5</v>
          </cell>
          <cell r="F5945">
            <v>1.5</v>
          </cell>
          <cell r="G5945" t="str">
            <v>Yes</v>
          </cell>
          <cell r="H5945">
            <v>1053200.57</v>
          </cell>
          <cell r="I5945">
            <v>5634.43</v>
          </cell>
          <cell r="J5945">
            <v>0</v>
          </cell>
          <cell r="K5945">
            <v>1047566.14</v>
          </cell>
          <cell r="M5945">
            <v>1047566.14</v>
          </cell>
          <cell r="N5945" t="str">
            <v>FORM SUBMIT</v>
          </cell>
          <cell r="O5945">
            <v>44070</v>
          </cell>
          <cell r="P5945"/>
          <cell r="Q5945">
            <v>1047566.14</v>
          </cell>
        </row>
        <row r="5946">
          <cell r="C5946" t="str">
            <v>Tisbury</v>
          </cell>
          <cell r="D5946">
            <v>2020</v>
          </cell>
          <cell r="E5946">
            <v>3</v>
          </cell>
          <cell r="F5946">
            <v>3</v>
          </cell>
          <cell r="G5946" t="str">
            <v>Yes</v>
          </cell>
          <cell r="H5946">
            <v>693242.44</v>
          </cell>
          <cell r="I5946">
            <v>6156.52</v>
          </cell>
          <cell r="J5946">
            <v>757.88</v>
          </cell>
          <cell r="K5946">
            <v>686328.03999999992</v>
          </cell>
          <cell r="M5946">
            <v>686328.03999999992</v>
          </cell>
          <cell r="N5946" t="str">
            <v>FORM SUBMIT</v>
          </cell>
          <cell r="O5946">
            <v>44088</v>
          </cell>
          <cell r="P5946"/>
          <cell r="Q5946">
            <v>687085.91999999993</v>
          </cell>
        </row>
        <row r="5947">
          <cell r="C5947" t="str">
            <v>Tolland</v>
          </cell>
          <cell r="D5947">
            <v>2020</v>
          </cell>
          <cell r="E5947">
            <v>0</v>
          </cell>
          <cell r="F5947">
            <v>0</v>
          </cell>
          <cell r="G5947" t="str">
            <v>N/A</v>
          </cell>
          <cell r="H5947">
            <v>0</v>
          </cell>
          <cell r="I5947">
            <v>0</v>
          </cell>
          <cell r="J5947">
            <v>0</v>
          </cell>
          <cell r="K5947">
            <v>0</v>
          </cell>
          <cell r="M5947">
            <v>0</v>
          </cell>
          <cell r="N5947" t="str">
            <v>N/A</v>
          </cell>
          <cell r="O5947" t="str">
            <v/>
          </cell>
          <cell r="P5947"/>
          <cell r="Q5947">
            <v>0</v>
          </cell>
        </row>
        <row r="5948">
          <cell r="C5948" t="str">
            <v>Topsfield</v>
          </cell>
          <cell r="D5948">
            <v>2020</v>
          </cell>
          <cell r="E5948">
            <v>0</v>
          </cell>
          <cell r="F5948">
            <v>0</v>
          </cell>
          <cell r="G5948" t="str">
            <v>N/A</v>
          </cell>
          <cell r="H5948">
            <v>0</v>
          </cell>
          <cell r="I5948">
            <v>0</v>
          </cell>
          <cell r="J5948">
            <v>0</v>
          </cell>
          <cell r="K5948">
            <v>0</v>
          </cell>
          <cell r="M5948">
            <v>0</v>
          </cell>
          <cell r="N5948" t="str">
            <v>N/A</v>
          </cell>
          <cell r="O5948" t="str">
            <v/>
          </cell>
          <cell r="P5948"/>
          <cell r="Q5948">
            <v>0</v>
          </cell>
        </row>
        <row r="5949">
          <cell r="C5949" t="str">
            <v>Townsend</v>
          </cell>
          <cell r="D5949">
            <v>2020</v>
          </cell>
          <cell r="E5949">
            <v>0</v>
          </cell>
          <cell r="F5949">
            <v>0</v>
          </cell>
          <cell r="G5949" t="str">
            <v>N/A</v>
          </cell>
          <cell r="H5949">
            <v>0</v>
          </cell>
          <cell r="I5949">
            <v>0</v>
          </cell>
          <cell r="J5949">
            <v>0</v>
          </cell>
          <cell r="K5949">
            <v>0</v>
          </cell>
          <cell r="M5949">
            <v>0</v>
          </cell>
          <cell r="N5949" t="str">
            <v>N/A</v>
          </cell>
          <cell r="O5949" t="str">
            <v/>
          </cell>
          <cell r="P5949"/>
          <cell r="Q5949">
            <v>0</v>
          </cell>
        </row>
        <row r="5950">
          <cell r="C5950" t="str">
            <v>Truro</v>
          </cell>
          <cell r="D5950">
            <v>2020</v>
          </cell>
          <cell r="E5950">
            <v>3</v>
          </cell>
          <cell r="F5950">
            <v>3</v>
          </cell>
          <cell r="G5950" t="str">
            <v>Yes</v>
          </cell>
          <cell r="H5950">
            <v>486049.6</v>
          </cell>
          <cell r="I5950">
            <v>2009.56</v>
          </cell>
          <cell r="J5950">
            <v>0</v>
          </cell>
          <cell r="K5950">
            <v>484040.04</v>
          </cell>
          <cell r="M5950">
            <v>484040.04</v>
          </cell>
          <cell r="N5950" t="str">
            <v>FORM SUBMIT</v>
          </cell>
          <cell r="O5950">
            <v>44083</v>
          </cell>
          <cell r="P5950"/>
          <cell r="Q5950">
            <v>484040.04</v>
          </cell>
        </row>
        <row r="5951">
          <cell r="C5951" t="str">
            <v>Tyngsborough</v>
          </cell>
          <cell r="D5951">
            <v>2020</v>
          </cell>
          <cell r="E5951">
            <v>3</v>
          </cell>
          <cell r="F5951">
            <v>3</v>
          </cell>
          <cell r="G5951" t="str">
            <v>Yes</v>
          </cell>
          <cell r="H5951">
            <v>640012.43999999994</v>
          </cell>
          <cell r="I5951">
            <v>10529.72</v>
          </cell>
          <cell r="J5951">
            <v>0</v>
          </cell>
          <cell r="K5951">
            <v>629482.72</v>
          </cell>
          <cell r="M5951">
            <v>629482.72</v>
          </cell>
          <cell r="N5951" t="str">
            <v>FORM SUBMIT</v>
          </cell>
          <cell r="O5951">
            <v>44068</v>
          </cell>
          <cell r="P5951"/>
          <cell r="Q5951">
            <v>629482.72</v>
          </cell>
        </row>
        <row r="5952">
          <cell r="C5952" t="str">
            <v>Tyringham</v>
          </cell>
          <cell r="D5952">
            <v>2020</v>
          </cell>
          <cell r="E5952">
            <v>0</v>
          </cell>
          <cell r="F5952">
            <v>0</v>
          </cell>
          <cell r="G5952" t="str">
            <v>N/A</v>
          </cell>
          <cell r="H5952">
            <v>0</v>
          </cell>
          <cell r="I5952">
            <v>0</v>
          </cell>
          <cell r="J5952">
            <v>0</v>
          </cell>
          <cell r="K5952">
            <v>0</v>
          </cell>
          <cell r="M5952">
            <v>0</v>
          </cell>
          <cell r="N5952" t="str">
            <v>N/A</v>
          </cell>
          <cell r="O5952" t="str">
            <v/>
          </cell>
          <cell r="P5952"/>
          <cell r="Q5952">
            <v>0</v>
          </cell>
        </row>
        <row r="5953">
          <cell r="C5953" t="str">
            <v>Upton</v>
          </cell>
          <cell r="D5953">
            <v>2020</v>
          </cell>
          <cell r="E5953">
            <v>3</v>
          </cell>
          <cell r="F5953">
            <v>3</v>
          </cell>
          <cell r="G5953" t="str">
            <v>Yes</v>
          </cell>
          <cell r="H5953">
            <v>474978.39</v>
          </cell>
          <cell r="I5953">
            <v>1140.17</v>
          </cell>
          <cell r="J5953">
            <v>146.04</v>
          </cell>
          <cell r="K5953">
            <v>473692.18000000005</v>
          </cell>
          <cell r="M5953">
            <v>473692.18000000005</v>
          </cell>
          <cell r="N5953" t="str">
            <v>FORM SUBMIT</v>
          </cell>
          <cell r="O5953">
            <v>44077</v>
          </cell>
          <cell r="P5953"/>
          <cell r="Q5953">
            <v>473838.22000000003</v>
          </cell>
        </row>
        <row r="5954">
          <cell r="C5954" t="str">
            <v>Uxbridge</v>
          </cell>
          <cell r="D5954">
            <v>2020</v>
          </cell>
          <cell r="E5954">
            <v>0</v>
          </cell>
          <cell r="F5954">
            <v>0</v>
          </cell>
          <cell r="G5954" t="str">
            <v>N/A</v>
          </cell>
          <cell r="H5954">
            <v>0</v>
          </cell>
          <cell r="I5954">
            <v>0</v>
          </cell>
          <cell r="J5954">
            <v>0</v>
          </cell>
          <cell r="K5954">
            <v>0</v>
          </cell>
          <cell r="M5954">
            <v>0</v>
          </cell>
          <cell r="N5954" t="str">
            <v>N/A</v>
          </cell>
          <cell r="O5954" t="str">
            <v/>
          </cell>
          <cell r="P5954"/>
          <cell r="Q5954">
            <v>0</v>
          </cell>
        </row>
        <row r="5955">
          <cell r="C5955" t="str">
            <v>Wakefield</v>
          </cell>
          <cell r="D5955">
            <v>2020</v>
          </cell>
          <cell r="E5955">
            <v>0</v>
          </cell>
          <cell r="F5955">
            <v>0</v>
          </cell>
          <cell r="G5955" t="str">
            <v>N/A</v>
          </cell>
          <cell r="H5955">
            <v>0</v>
          </cell>
          <cell r="I5955">
            <v>0</v>
          </cell>
          <cell r="J5955">
            <v>0</v>
          </cell>
          <cell r="K5955">
            <v>0</v>
          </cell>
          <cell r="M5955">
            <v>0</v>
          </cell>
          <cell r="N5955" t="str">
            <v>N/A</v>
          </cell>
          <cell r="O5955" t="str">
            <v/>
          </cell>
          <cell r="P5955"/>
          <cell r="Q5955">
            <v>0</v>
          </cell>
        </row>
        <row r="5956">
          <cell r="C5956" t="str">
            <v>Wales</v>
          </cell>
          <cell r="D5956">
            <v>2020</v>
          </cell>
          <cell r="E5956">
            <v>0</v>
          </cell>
          <cell r="F5956">
            <v>0</v>
          </cell>
          <cell r="G5956" t="str">
            <v>N/A</v>
          </cell>
          <cell r="H5956">
            <v>0</v>
          </cell>
          <cell r="I5956">
            <v>0</v>
          </cell>
          <cell r="J5956">
            <v>0</v>
          </cell>
          <cell r="K5956">
            <v>0</v>
          </cell>
          <cell r="M5956">
            <v>0</v>
          </cell>
          <cell r="N5956" t="str">
            <v>N/A</v>
          </cell>
          <cell r="O5956" t="str">
            <v/>
          </cell>
          <cell r="P5956"/>
          <cell r="Q5956">
            <v>0</v>
          </cell>
        </row>
        <row r="5957">
          <cell r="C5957" t="str">
            <v>Walpole</v>
          </cell>
          <cell r="D5957">
            <v>2020</v>
          </cell>
          <cell r="E5957">
            <v>0</v>
          </cell>
          <cell r="F5957">
            <v>0</v>
          </cell>
          <cell r="G5957" t="str">
            <v>N/A</v>
          </cell>
          <cell r="H5957">
            <v>0</v>
          </cell>
          <cell r="I5957">
            <v>0</v>
          </cell>
          <cell r="J5957">
            <v>0</v>
          </cell>
          <cell r="K5957">
            <v>0</v>
          </cell>
          <cell r="M5957">
            <v>0</v>
          </cell>
          <cell r="N5957" t="str">
            <v>N/A</v>
          </cell>
          <cell r="O5957" t="str">
            <v/>
          </cell>
          <cell r="P5957"/>
          <cell r="Q5957">
            <v>0</v>
          </cell>
        </row>
        <row r="5958">
          <cell r="C5958" t="str">
            <v>Waltham</v>
          </cell>
          <cell r="D5958">
            <v>2020</v>
          </cell>
          <cell r="E5958">
            <v>2</v>
          </cell>
          <cell r="F5958">
            <v>2</v>
          </cell>
          <cell r="G5958" t="str">
            <v>Yes</v>
          </cell>
          <cell r="H5958">
            <v>3212766.04</v>
          </cell>
          <cell r="I5958">
            <v>23830.34</v>
          </cell>
          <cell r="J5958">
            <v>0</v>
          </cell>
          <cell r="K5958">
            <v>3188935.7</v>
          </cell>
          <cell r="M5958">
            <v>3188935.7</v>
          </cell>
          <cell r="N5958" t="str">
            <v>FORM SUBMIT</v>
          </cell>
          <cell r="O5958">
            <v>44088</v>
          </cell>
          <cell r="P5958"/>
          <cell r="Q5958">
            <v>3188935.7</v>
          </cell>
        </row>
        <row r="5959">
          <cell r="C5959" t="str">
            <v>Ware</v>
          </cell>
          <cell r="D5959">
            <v>2020</v>
          </cell>
          <cell r="E5959">
            <v>0</v>
          </cell>
          <cell r="F5959">
            <v>0</v>
          </cell>
          <cell r="G5959" t="str">
            <v>N/A</v>
          </cell>
          <cell r="H5959">
            <v>0</v>
          </cell>
          <cell r="I5959">
            <v>0</v>
          </cell>
          <cell r="J5959">
            <v>0</v>
          </cell>
          <cell r="K5959">
            <v>0</v>
          </cell>
          <cell r="M5959">
            <v>0</v>
          </cell>
          <cell r="N5959" t="str">
            <v>N/A</v>
          </cell>
          <cell r="O5959" t="str">
            <v/>
          </cell>
          <cell r="P5959"/>
          <cell r="Q5959">
            <v>0</v>
          </cell>
        </row>
        <row r="5960">
          <cell r="C5960" t="str">
            <v>Wareham</v>
          </cell>
          <cell r="D5960">
            <v>2020</v>
          </cell>
          <cell r="E5960">
            <v>3</v>
          </cell>
          <cell r="F5960">
            <v>3</v>
          </cell>
          <cell r="G5960" t="str">
            <v>Yes</v>
          </cell>
          <cell r="H5960">
            <v>857741.4</v>
          </cell>
          <cell r="I5960">
            <v>5992.38</v>
          </cell>
          <cell r="J5960">
            <v>0</v>
          </cell>
          <cell r="K5960">
            <v>851749.02</v>
          </cell>
          <cell r="M5960">
            <v>851749.02</v>
          </cell>
          <cell r="N5960" t="str">
            <v>FORM SUBMIT</v>
          </cell>
          <cell r="O5960">
            <v>44089</v>
          </cell>
          <cell r="P5960"/>
          <cell r="Q5960">
            <v>851749.02</v>
          </cell>
        </row>
        <row r="5961">
          <cell r="C5961" t="str">
            <v>Warren</v>
          </cell>
          <cell r="D5961">
            <v>2020</v>
          </cell>
          <cell r="E5961">
            <v>0</v>
          </cell>
          <cell r="F5961">
            <v>0</v>
          </cell>
          <cell r="G5961" t="str">
            <v>N/A</v>
          </cell>
          <cell r="H5961">
            <v>0</v>
          </cell>
          <cell r="I5961">
            <v>0</v>
          </cell>
          <cell r="J5961">
            <v>0</v>
          </cell>
          <cell r="K5961">
            <v>0</v>
          </cell>
          <cell r="M5961">
            <v>0</v>
          </cell>
          <cell r="N5961" t="str">
            <v>N/A</v>
          </cell>
          <cell r="O5961" t="str">
            <v/>
          </cell>
          <cell r="P5961"/>
          <cell r="Q5961">
            <v>0</v>
          </cell>
        </row>
        <row r="5962">
          <cell r="C5962" t="str">
            <v>Warwick</v>
          </cell>
          <cell r="D5962">
            <v>2020</v>
          </cell>
          <cell r="E5962">
            <v>0</v>
          </cell>
          <cell r="F5962">
            <v>0</v>
          </cell>
          <cell r="G5962" t="str">
            <v>N/A</v>
          </cell>
          <cell r="H5962">
            <v>0</v>
          </cell>
          <cell r="I5962">
            <v>0</v>
          </cell>
          <cell r="J5962">
            <v>0</v>
          </cell>
          <cell r="K5962">
            <v>0</v>
          </cell>
          <cell r="M5962">
            <v>0</v>
          </cell>
          <cell r="N5962" t="str">
            <v>N/A</v>
          </cell>
          <cell r="O5962" t="str">
            <v/>
          </cell>
          <cell r="P5962"/>
          <cell r="Q5962">
            <v>0</v>
          </cell>
        </row>
        <row r="5963">
          <cell r="C5963" t="str">
            <v>Washington</v>
          </cell>
          <cell r="D5963">
            <v>2020</v>
          </cell>
          <cell r="E5963">
            <v>0</v>
          </cell>
          <cell r="F5963">
            <v>0</v>
          </cell>
          <cell r="G5963" t="str">
            <v>N/A</v>
          </cell>
          <cell r="H5963">
            <v>0</v>
          </cell>
          <cell r="I5963">
            <v>0</v>
          </cell>
          <cell r="J5963">
            <v>0</v>
          </cell>
          <cell r="K5963">
            <v>0</v>
          </cell>
          <cell r="M5963">
            <v>0</v>
          </cell>
          <cell r="N5963" t="str">
            <v>N/A</v>
          </cell>
          <cell r="O5963" t="str">
            <v/>
          </cell>
          <cell r="P5963"/>
          <cell r="Q5963">
            <v>0</v>
          </cell>
        </row>
        <row r="5964">
          <cell r="C5964" t="str">
            <v>Watertown</v>
          </cell>
          <cell r="D5964">
            <v>2020</v>
          </cell>
          <cell r="E5964">
            <v>2</v>
          </cell>
          <cell r="F5964">
            <v>2</v>
          </cell>
          <cell r="G5964" t="str">
            <v>Yes</v>
          </cell>
          <cell r="H5964">
            <v>2198369</v>
          </cell>
          <cell r="I5964">
            <v>14940</v>
          </cell>
          <cell r="J5964">
            <v>0</v>
          </cell>
          <cell r="K5964">
            <v>2183429</v>
          </cell>
          <cell r="M5964">
            <v>2183429</v>
          </cell>
          <cell r="N5964" t="str">
            <v>FORM SUBMIT</v>
          </cell>
          <cell r="O5964">
            <v>44088</v>
          </cell>
          <cell r="P5964"/>
          <cell r="Q5964">
            <v>2183429</v>
          </cell>
        </row>
        <row r="5965">
          <cell r="C5965" t="str">
            <v>Wayland</v>
          </cell>
          <cell r="D5965">
            <v>2020</v>
          </cell>
          <cell r="E5965">
            <v>1.5</v>
          </cell>
          <cell r="F5965">
            <v>1.5</v>
          </cell>
          <cell r="G5965" t="str">
            <v>Yes</v>
          </cell>
          <cell r="H5965">
            <v>920587.59</v>
          </cell>
          <cell r="I5965">
            <v>5078.45</v>
          </cell>
          <cell r="J5965">
            <v>0</v>
          </cell>
          <cell r="K5965">
            <v>915509.14</v>
          </cell>
          <cell r="M5965">
            <v>915509.14</v>
          </cell>
          <cell r="N5965" t="str">
            <v>FORM SUBMIT</v>
          </cell>
          <cell r="O5965">
            <v>44106</v>
          </cell>
          <cell r="P5965"/>
          <cell r="Q5965">
            <v>915509.14</v>
          </cell>
        </row>
        <row r="5966">
          <cell r="C5966" t="str">
            <v>Webster</v>
          </cell>
          <cell r="D5966">
            <v>2020</v>
          </cell>
          <cell r="E5966">
            <v>0</v>
          </cell>
          <cell r="F5966">
            <v>0</v>
          </cell>
          <cell r="G5966" t="str">
            <v>N/A</v>
          </cell>
          <cell r="H5966">
            <v>0</v>
          </cell>
          <cell r="I5966">
            <v>0</v>
          </cell>
          <cell r="J5966">
            <v>0</v>
          </cell>
          <cell r="K5966">
            <v>0</v>
          </cell>
          <cell r="M5966">
            <v>0</v>
          </cell>
          <cell r="N5966" t="str">
            <v>N/A</v>
          </cell>
          <cell r="O5966" t="str">
            <v/>
          </cell>
          <cell r="P5966"/>
          <cell r="Q5966">
            <v>0</v>
          </cell>
        </row>
        <row r="5967">
          <cell r="C5967" t="str">
            <v>Wellesley</v>
          </cell>
          <cell r="D5967">
            <v>2020</v>
          </cell>
          <cell r="E5967">
            <v>1</v>
          </cell>
          <cell r="F5967">
            <v>1</v>
          </cell>
          <cell r="G5967" t="str">
            <v>Yes</v>
          </cell>
          <cell r="H5967">
            <v>1339705.49</v>
          </cell>
          <cell r="I5967">
            <v>2005.92</v>
          </cell>
          <cell r="J5967">
            <v>0</v>
          </cell>
          <cell r="K5967">
            <v>1337699.57</v>
          </cell>
          <cell r="M5967">
            <v>1337699.57</v>
          </cell>
          <cell r="N5967" t="str">
            <v>FORM SUBMIT</v>
          </cell>
          <cell r="O5967">
            <v>44088</v>
          </cell>
          <cell r="P5967"/>
          <cell r="Q5967">
            <v>1337699.57</v>
          </cell>
        </row>
        <row r="5968">
          <cell r="C5968" t="str">
            <v>Wellfleet</v>
          </cell>
          <cell r="D5968">
            <v>2020</v>
          </cell>
          <cell r="E5968">
            <v>3</v>
          </cell>
          <cell r="F5968">
            <v>3</v>
          </cell>
          <cell r="G5968" t="str">
            <v>Yes</v>
          </cell>
          <cell r="H5968">
            <v>545913.24</v>
          </cell>
          <cell r="I5968">
            <v>1198.69</v>
          </cell>
          <cell r="J5968">
            <v>1249.47</v>
          </cell>
          <cell r="K5968">
            <v>543465.08000000007</v>
          </cell>
          <cell r="M5968">
            <v>543465.08000000007</v>
          </cell>
          <cell r="N5968" t="str">
            <v>FORM SUBMIT</v>
          </cell>
          <cell r="O5968">
            <v>44085</v>
          </cell>
          <cell r="P5968"/>
          <cell r="Q5968">
            <v>544714.55000000005</v>
          </cell>
        </row>
        <row r="5969">
          <cell r="C5969" t="str">
            <v>Wendell</v>
          </cell>
          <cell r="D5969">
            <v>2020</v>
          </cell>
          <cell r="E5969">
            <v>0</v>
          </cell>
          <cell r="F5969">
            <v>0</v>
          </cell>
          <cell r="G5969" t="str">
            <v>N/A</v>
          </cell>
          <cell r="H5969">
            <v>0</v>
          </cell>
          <cell r="I5969">
            <v>0</v>
          </cell>
          <cell r="J5969">
            <v>0</v>
          </cell>
          <cell r="K5969">
            <v>0</v>
          </cell>
          <cell r="M5969">
            <v>0</v>
          </cell>
          <cell r="N5969" t="str">
            <v>N/A</v>
          </cell>
          <cell r="O5969" t="str">
            <v/>
          </cell>
          <cell r="P5969"/>
          <cell r="Q5969">
            <v>0</v>
          </cell>
        </row>
        <row r="5970">
          <cell r="C5970" t="str">
            <v>Wenham</v>
          </cell>
          <cell r="D5970">
            <v>2020</v>
          </cell>
          <cell r="E5970">
            <v>3</v>
          </cell>
          <cell r="F5970">
            <v>3</v>
          </cell>
          <cell r="G5970" t="str">
            <v>Yes</v>
          </cell>
          <cell r="H5970">
            <v>420314.66</v>
          </cell>
          <cell r="I5970">
            <v>8526.9</v>
          </cell>
          <cell r="J5970">
            <v>239.03</v>
          </cell>
          <cell r="K5970">
            <v>411548.72999999992</v>
          </cell>
          <cell r="M5970">
            <v>411548.72999999992</v>
          </cell>
          <cell r="N5970" t="str">
            <v>FORM SUBMIT</v>
          </cell>
          <cell r="O5970">
            <v>44088</v>
          </cell>
          <cell r="P5970"/>
          <cell r="Q5970">
            <v>411787.75999999995</v>
          </cell>
        </row>
        <row r="5971">
          <cell r="C5971" t="str">
            <v>West Boylston</v>
          </cell>
          <cell r="D5971">
            <v>2020</v>
          </cell>
          <cell r="E5971">
            <v>2</v>
          </cell>
          <cell r="F5971">
            <v>2</v>
          </cell>
          <cell r="G5971" t="str">
            <v>Yes</v>
          </cell>
          <cell r="H5971">
            <v>253724.94</v>
          </cell>
          <cell r="I5971">
            <v>3052.51</v>
          </cell>
          <cell r="J5971">
            <v>0</v>
          </cell>
          <cell r="K5971">
            <v>250672.43</v>
          </cell>
          <cell r="M5971">
            <v>250672.43</v>
          </cell>
          <cell r="N5971" t="str">
            <v>FORM SUBMIT</v>
          </cell>
          <cell r="O5971">
            <v>44082</v>
          </cell>
          <cell r="P5971"/>
          <cell r="Q5971">
            <v>250672.43</v>
          </cell>
        </row>
        <row r="5972">
          <cell r="C5972" t="str">
            <v>West Bridgewater</v>
          </cell>
          <cell r="D5972">
            <v>2020</v>
          </cell>
          <cell r="E5972">
            <v>1</v>
          </cell>
          <cell r="F5972">
            <v>1</v>
          </cell>
          <cell r="G5972" t="str">
            <v>Yes</v>
          </cell>
          <cell r="H5972">
            <v>201525.62</v>
          </cell>
          <cell r="I5972">
            <v>1452.93</v>
          </cell>
          <cell r="J5972">
            <v>183.16</v>
          </cell>
          <cell r="K5972">
            <v>199889.53</v>
          </cell>
          <cell r="M5972">
            <v>199889.53</v>
          </cell>
          <cell r="N5972" t="str">
            <v>FORM SUBMIT</v>
          </cell>
          <cell r="O5972">
            <v>44050</v>
          </cell>
          <cell r="P5972"/>
          <cell r="Q5972">
            <v>200072.69</v>
          </cell>
        </row>
        <row r="5973">
          <cell r="C5973" t="str">
            <v>West Brookfield</v>
          </cell>
          <cell r="D5973">
            <v>2020</v>
          </cell>
          <cell r="E5973">
            <v>0</v>
          </cell>
          <cell r="F5973">
            <v>0</v>
          </cell>
          <cell r="G5973" t="str">
            <v>N/A</v>
          </cell>
          <cell r="H5973">
            <v>0</v>
          </cell>
          <cell r="I5973">
            <v>0</v>
          </cell>
          <cell r="J5973">
            <v>0</v>
          </cell>
          <cell r="K5973">
            <v>0</v>
          </cell>
          <cell r="M5973">
            <v>0</v>
          </cell>
          <cell r="N5973" t="str">
            <v>N/A</v>
          </cell>
          <cell r="O5973" t="str">
            <v/>
          </cell>
          <cell r="P5973"/>
          <cell r="Q5973">
            <v>0</v>
          </cell>
        </row>
        <row r="5974">
          <cell r="C5974" t="str">
            <v>West Newbury</v>
          </cell>
          <cell r="D5974">
            <v>2020</v>
          </cell>
          <cell r="E5974">
            <v>3</v>
          </cell>
          <cell r="F5974">
            <v>3</v>
          </cell>
          <cell r="G5974" t="str">
            <v>Yes</v>
          </cell>
          <cell r="H5974">
            <v>342848.2</v>
          </cell>
          <cell r="I5974">
            <v>2196.21</v>
          </cell>
          <cell r="J5974">
            <v>0</v>
          </cell>
          <cell r="K5974">
            <v>340651.99</v>
          </cell>
          <cell r="M5974">
            <v>340651.99</v>
          </cell>
          <cell r="N5974" t="str">
            <v>FORM SUBMIT</v>
          </cell>
          <cell r="O5974">
            <v>44088</v>
          </cell>
          <cell r="P5974"/>
          <cell r="Q5974">
            <v>340651.99</v>
          </cell>
        </row>
        <row r="5975">
          <cell r="C5975" t="str">
            <v>West Springfield</v>
          </cell>
          <cell r="D5975">
            <v>2020</v>
          </cell>
          <cell r="E5975">
            <v>1</v>
          </cell>
          <cell r="F5975">
            <v>1</v>
          </cell>
          <cell r="G5975" t="str">
            <v>Yes</v>
          </cell>
          <cell r="H5975">
            <v>399732.38</v>
          </cell>
          <cell r="I5975">
            <v>4594.32</v>
          </cell>
          <cell r="J5975">
            <v>6354.35</v>
          </cell>
          <cell r="K5975">
            <v>388783.71</v>
          </cell>
          <cell r="M5975">
            <v>388783.71</v>
          </cell>
          <cell r="N5975" t="str">
            <v>FORM SUBMIT</v>
          </cell>
          <cell r="O5975">
            <v>44089</v>
          </cell>
          <cell r="P5975"/>
          <cell r="Q5975">
            <v>395138.06</v>
          </cell>
        </row>
        <row r="5976">
          <cell r="C5976" t="str">
            <v>West Stockbridge</v>
          </cell>
          <cell r="D5976">
            <v>2020</v>
          </cell>
          <cell r="E5976">
            <v>0</v>
          </cell>
          <cell r="F5976">
            <v>2</v>
          </cell>
          <cell r="G5976" t="str">
            <v>No</v>
          </cell>
          <cell r="H5976">
            <v>0</v>
          </cell>
          <cell r="I5976">
            <v>0</v>
          </cell>
          <cell r="J5976">
            <v>0</v>
          </cell>
          <cell r="K5976">
            <v>0</v>
          </cell>
          <cell r="M5976">
            <v>0</v>
          </cell>
          <cell r="N5976" t="str">
            <v>FORM ENTERED</v>
          </cell>
          <cell r="O5976">
            <v>44088</v>
          </cell>
          <cell r="P5976"/>
          <cell r="Q5976">
            <v>0</v>
          </cell>
        </row>
        <row r="5977">
          <cell r="C5977" t="str">
            <v>West Tisbury</v>
          </cell>
          <cell r="D5977">
            <v>2020</v>
          </cell>
          <cell r="E5977">
            <v>3</v>
          </cell>
          <cell r="F5977">
            <v>3</v>
          </cell>
          <cell r="G5977" t="str">
            <v>Yes</v>
          </cell>
          <cell r="H5977">
            <v>463954.03</v>
          </cell>
          <cell r="I5977">
            <v>1842.85</v>
          </cell>
          <cell r="J5977">
            <v>509.26</v>
          </cell>
          <cell r="K5977">
            <v>461601.92000000004</v>
          </cell>
          <cell r="M5977">
            <v>461601.92000000004</v>
          </cell>
          <cell r="N5977" t="str">
            <v>FORM SUBMIT</v>
          </cell>
          <cell r="O5977">
            <v>44089</v>
          </cell>
          <cell r="P5977"/>
          <cell r="Q5977">
            <v>462111.18000000005</v>
          </cell>
        </row>
        <row r="5978">
          <cell r="C5978" t="str">
            <v>Westborough</v>
          </cell>
          <cell r="D5978">
            <v>2020</v>
          </cell>
          <cell r="E5978">
            <v>0</v>
          </cell>
          <cell r="F5978">
            <v>0</v>
          </cell>
          <cell r="G5978" t="str">
            <v>N/A</v>
          </cell>
          <cell r="H5978">
            <v>0</v>
          </cell>
          <cell r="I5978">
            <v>0</v>
          </cell>
          <cell r="J5978">
            <v>0</v>
          </cell>
          <cell r="K5978">
            <v>0</v>
          </cell>
          <cell r="M5978">
            <v>0</v>
          </cell>
          <cell r="N5978" t="str">
            <v>N/A</v>
          </cell>
          <cell r="O5978" t="str">
            <v/>
          </cell>
          <cell r="P5978"/>
          <cell r="Q5978">
            <v>0</v>
          </cell>
        </row>
        <row r="5979">
          <cell r="C5979" t="str">
            <v>Westfield</v>
          </cell>
          <cell r="D5979">
            <v>2020</v>
          </cell>
          <cell r="E5979">
            <v>1</v>
          </cell>
          <cell r="F5979">
            <v>1</v>
          </cell>
          <cell r="G5979" t="str">
            <v>Yes</v>
          </cell>
          <cell r="H5979">
            <v>495631.69</v>
          </cell>
          <cell r="I5979">
            <v>3386.75</v>
          </cell>
          <cell r="J5979">
            <v>7.36</v>
          </cell>
          <cell r="K5979">
            <v>492237.58</v>
          </cell>
          <cell r="M5979">
            <v>492237.58</v>
          </cell>
          <cell r="N5979" t="str">
            <v>FORM SUBMIT</v>
          </cell>
          <cell r="O5979">
            <v>44088</v>
          </cell>
          <cell r="P5979"/>
          <cell r="Q5979">
            <v>492244.94</v>
          </cell>
        </row>
        <row r="5980">
          <cell r="C5980" t="str">
            <v>Westford</v>
          </cell>
          <cell r="D5980">
            <v>2020</v>
          </cell>
          <cell r="E5980">
            <v>3</v>
          </cell>
          <cell r="F5980">
            <v>3</v>
          </cell>
          <cell r="G5980" t="str">
            <v>Yes</v>
          </cell>
          <cell r="H5980">
            <v>2013033.31</v>
          </cell>
          <cell r="I5980">
            <v>28897.37</v>
          </cell>
          <cell r="J5980">
            <v>2209.41</v>
          </cell>
          <cell r="K5980">
            <v>1981926.53</v>
          </cell>
          <cell r="M5980">
            <v>1981926.53</v>
          </cell>
          <cell r="N5980" t="str">
            <v>FORM SUBMIT</v>
          </cell>
          <cell r="O5980">
            <v>44088</v>
          </cell>
          <cell r="P5980"/>
          <cell r="Q5980">
            <v>1984135.94</v>
          </cell>
        </row>
        <row r="5981">
          <cell r="C5981" t="str">
            <v>Westhampton</v>
          </cell>
          <cell r="D5981">
            <v>2020</v>
          </cell>
          <cell r="E5981">
            <v>0</v>
          </cell>
          <cell r="F5981">
            <v>0</v>
          </cell>
          <cell r="G5981" t="str">
            <v>N/A</v>
          </cell>
          <cell r="H5981">
            <v>0</v>
          </cell>
          <cell r="I5981">
            <v>0</v>
          </cell>
          <cell r="J5981">
            <v>0</v>
          </cell>
          <cell r="K5981">
            <v>0</v>
          </cell>
          <cell r="M5981">
            <v>0</v>
          </cell>
          <cell r="N5981" t="str">
            <v>N/A</v>
          </cell>
          <cell r="O5981" t="str">
            <v/>
          </cell>
          <cell r="P5981"/>
          <cell r="Q5981">
            <v>0</v>
          </cell>
        </row>
        <row r="5982">
          <cell r="C5982" t="str">
            <v>Westminster</v>
          </cell>
          <cell r="D5982">
            <v>2020</v>
          </cell>
          <cell r="E5982">
            <v>0</v>
          </cell>
          <cell r="F5982">
            <v>0</v>
          </cell>
          <cell r="G5982" t="str">
            <v>N/A</v>
          </cell>
          <cell r="H5982">
            <v>0</v>
          </cell>
          <cell r="I5982">
            <v>0</v>
          </cell>
          <cell r="J5982">
            <v>0</v>
          </cell>
          <cell r="K5982">
            <v>0</v>
          </cell>
          <cell r="M5982">
            <v>0</v>
          </cell>
          <cell r="N5982" t="str">
            <v>N/A</v>
          </cell>
          <cell r="O5982" t="str">
            <v/>
          </cell>
          <cell r="P5982"/>
          <cell r="Q5982">
            <v>0</v>
          </cell>
        </row>
        <row r="5983">
          <cell r="C5983" t="str">
            <v>Weston</v>
          </cell>
          <cell r="D5983">
            <v>2020</v>
          </cell>
          <cell r="E5983">
            <v>3</v>
          </cell>
          <cell r="F5983">
            <v>3</v>
          </cell>
          <cell r="G5983" t="str">
            <v>Yes</v>
          </cell>
          <cell r="H5983">
            <v>2235651.9</v>
          </cell>
          <cell r="I5983">
            <v>11887.03</v>
          </cell>
          <cell r="J5983">
            <v>1886.32</v>
          </cell>
          <cell r="K5983">
            <v>2221878.5500000003</v>
          </cell>
          <cell r="M5983">
            <v>2221878.5500000003</v>
          </cell>
          <cell r="N5983" t="str">
            <v>FORM SUBMIT</v>
          </cell>
          <cell r="O5983">
            <v>44090</v>
          </cell>
          <cell r="P5983"/>
          <cell r="Q5983">
            <v>2223764.87</v>
          </cell>
        </row>
        <row r="5984">
          <cell r="C5984" t="str">
            <v>Westport</v>
          </cell>
          <cell r="D5984">
            <v>2020</v>
          </cell>
          <cell r="E5984">
            <v>2</v>
          </cell>
          <cell r="F5984">
            <v>2</v>
          </cell>
          <cell r="G5984" t="str">
            <v>Yes</v>
          </cell>
          <cell r="H5984">
            <v>577464.82999999996</v>
          </cell>
          <cell r="I5984">
            <v>3011.3</v>
          </cell>
          <cell r="J5984">
            <v>1912.2</v>
          </cell>
          <cell r="K5984">
            <v>572541.32999999996</v>
          </cell>
          <cell r="M5984">
            <v>572541.32999999996</v>
          </cell>
          <cell r="N5984" t="str">
            <v>FORM SUBMIT</v>
          </cell>
          <cell r="O5984">
            <v>44088</v>
          </cell>
          <cell r="P5984"/>
          <cell r="Q5984">
            <v>574453.52999999991</v>
          </cell>
        </row>
        <row r="5985">
          <cell r="C5985" t="str">
            <v>Westwood</v>
          </cell>
          <cell r="D5985">
            <v>2020</v>
          </cell>
          <cell r="E5985">
            <v>0</v>
          </cell>
          <cell r="F5985">
            <v>0</v>
          </cell>
          <cell r="G5985" t="str">
            <v>N/A</v>
          </cell>
          <cell r="H5985">
            <v>0</v>
          </cell>
          <cell r="I5985">
            <v>0</v>
          </cell>
          <cell r="J5985">
            <v>0</v>
          </cell>
          <cell r="K5985">
            <v>0</v>
          </cell>
          <cell r="M5985">
            <v>0</v>
          </cell>
          <cell r="N5985" t="str">
            <v>N/A</v>
          </cell>
          <cell r="O5985" t="str">
            <v/>
          </cell>
          <cell r="P5985"/>
          <cell r="Q5985">
            <v>0</v>
          </cell>
        </row>
        <row r="5986">
          <cell r="C5986" t="str">
            <v>Weymouth</v>
          </cell>
          <cell r="D5986">
            <v>2020</v>
          </cell>
          <cell r="E5986">
            <v>1</v>
          </cell>
          <cell r="F5986">
            <v>1</v>
          </cell>
          <cell r="G5986" t="str">
            <v>Yes</v>
          </cell>
          <cell r="H5986">
            <v>866089</v>
          </cell>
          <cell r="I5986">
            <v>5668</v>
          </cell>
          <cell r="J5986">
            <v>918</v>
          </cell>
          <cell r="K5986">
            <v>859503</v>
          </cell>
          <cell r="M5986">
            <v>859503</v>
          </cell>
          <cell r="N5986" t="str">
            <v>FORM SUBMIT</v>
          </cell>
          <cell r="O5986">
            <v>44088</v>
          </cell>
          <cell r="P5986"/>
          <cell r="Q5986">
            <v>860421</v>
          </cell>
        </row>
        <row r="5987">
          <cell r="C5987" t="str">
            <v>Whately</v>
          </cell>
          <cell r="D5987">
            <v>2020</v>
          </cell>
          <cell r="E5987">
            <v>3</v>
          </cell>
          <cell r="F5987">
            <v>3</v>
          </cell>
          <cell r="G5987" t="str">
            <v>Yes</v>
          </cell>
          <cell r="H5987">
            <v>89990.99</v>
          </cell>
          <cell r="I5987">
            <v>435.95</v>
          </cell>
          <cell r="J5987">
            <v>89.8</v>
          </cell>
          <cell r="K5987">
            <v>89465.24</v>
          </cell>
          <cell r="M5987">
            <v>89465.24</v>
          </cell>
          <cell r="N5987" t="str">
            <v>FORM SUBMIT</v>
          </cell>
          <cell r="O5987">
            <v>44089</v>
          </cell>
          <cell r="P5987"/>
          <cell r="Q5987">
            <v>89555.040000000008</v>
          </cell>
        </row>
        <row r="5988">
          <cell r="C5988" t="str">
            <v>Whitman</v>
          </cell>
          <cell r="D5988">
            <v>2020</v>
          </cell>
          <cell r="E5988">
            <v>0</v>
          </cell>
          <cell r="F5988">
            <v>0</v>
          </cell>
          <cell r="G5988" t="str">
            <v>N/A</v>
          </cell>
          <cell r="H5988">
            <v>0</v>
          </cell>
          <cell r="I5988">
            <v>0</v>
          </cell>
          <cell r="J5988">
            <v>0</v>
          </cell>
          <cell r="K5988">
            <v>0</v>
          </cell>
          <cell r="M5988">
            <v>0</v>
          </cell>
          <cell r="N5988" t="str">
            <v>N/A</v>
          </cell>
          <cell r="O5988" t="str">
            <v/>
          </cell>
          <cell r="P5988"/>
          <cell r="Q5988">
            <v>0</v>
          </cell>
        </row>
        <row r="5989">
          <cell r="C5989" t="str">
            <v>Wilbraham</v>
          </cell>
          <cell r="D5989">
            <v>2020</v>
          </cell>
          <cell r="E5989">
            <v>1.5</v>
          </cell>
          <cell r="F5989">
            <v>1.5</v>
          </cell>
          <cell r="G5989" t="str">
            <v>Yes</v>
          </cell>
          <cell r="H5989">
            <v>397329.43</v>
          </cell>
          <cell r="I5989">
            <v>2612.0500000000002</v>
          </cell>
          <cell r="J5989">
            <v>0</v>
          </cell>
          <cell r="K5989">
            <v>394717.38</v>
          </cell>
          <cell r="M5989">
            <v>394717.38</v>
          </cell>
          <cell r="N5989" t="str">
            <v>FORM SUBMIT</v>
          </cell>
          <cell r="O5989">
            <v>44082</v>
          </cell>
          <cell r="P5989"/>
          <cell r="Q5989">
            <v>394717.38</v>
          </cell>
        </row>
        <row r="5990">
          <cell r="C5990" t="str">
            <v>Williamsburg</v>
          </cell>
          <cell r="D5990">
            <v>2020</v>
          </cell>
          <cell r="E5990">
            <v>0</v>
          </cell>
          <cell r="F5990">
            <v>0</v>
          </cell>
          <cell r="G5990" t="str">
            <v>N/A</v>
          </cell>
          <cell r="H5990">
            <v>0</v>
          </cell>
          <cell r="I5990">
            <v>0</v>
          </cell>
          <cell r="J5990">
            <v>0</v>
          </cell>
          <cell r="K5990">
            <v>0</v>
          </cell>
          <cell r="M5990">
            <v>0</v>
          </cell>
          <cell r="N5990" t="str">
            <v>N/A</v>
          </cell>
          <cell r="O5990" t="str">
            <v/>
          </cell>
          <cell r="P5990"/>
          <cell r="Q5990">
            <v>0</v>
          </cell>
        </row>
        <row r="5991">
          <cell r="C5991" t="str">
            <v>Williamstown</v>
          </cell>
          <cell r="D5991">
            <v>2020</v>
          </cell>
          <cell r="E5991">
            <v>2</v>
          </cell>
          <cell r="F5991">
            <v>2</v>
          </cell>
          <cell r="G5991" t="str">
            <v>Yes</v>
          </cell>
          <cell r="H5991">
            <v>262249.46000000002</v>
          </cell>
          <cell r="I5991">
            <v>530.94000000000005</v>
          </cell>
          <cell r="J5991">
            <v>62</v>
          </cell>
          <cell r="K5991">
            <v>261656.52000000002</v>
          </cell>
          <cell r="M5991">
            <v>261656.52000000002</v>
          </cell>
          <cell r="N5991" t="str">
            <v>FORM SUBMIT</v>
          </cell>
          <cell r="O5991">
            <v>44069</v>
          </cell>
          <cell r="P5991"/>
          <cell r="Q5991">
            <v>261718.52000000002</v>
          </cell>
        </row>
        <row r="5992">
          <cell r="C5992" t="str">
            <v>Wilmington</v>
          </cell>
          <cell r="D5992">
            <v>2020</v>
          </cell>
          <cell r="E5992">
            <v>0</v>
          </cell>
          <cell r="F5992">
            <v>0</v>
          </cell>
          <cell r="G5992" t="str">
            <v>N/A</v>
          </cell>
          <cell r="H5992">
            <v>0</v>
          </cell>
          <cell r="I5992">
            <v>0</v>
          </cell>
          <cell r="J5992">
            <v>0</v>
          </cell>
          <cell r="K5992">
            <v>0</v>
          </cell>
          <cell r="M5992">
            <v>0</v>
          </cell>
          <cell r="N5992" t="str">
            <v>N/A</v>
          </cell>
          <cell r="O5992" t="str">
            <v/>
          </cell>
          <cell r="P5992"/>
          <cell r="Q5992">
            <v>0</v>
          </cell>
        </row>
        <row r="5993">
          <cell r="C5993" t="str">
            <v>Winchendon</v>
          </cell>
          <cell r="D5993">
            <v>2020</v>
          </cell>
          <cell r="E5993">
            <v>0</v>
          </cell>
          <cell r="F5993">
            <v>0</v>
          </cell>
          <cell r="G5993" t="str">
            <v>N/A</v>
          </cell>
          <cell r="H5993">
            <v>0</v>
          </cell>
          <cell r="I5993">
            <v>0</v>
          </cell>
          <cell r="J5993">
            <v>0</v>
          </cell>
          <cell r="K5993">
            <v>0</v>
          </cell>
          <cell r="M5993">
            <v>0</v>
          </cell>
          <cell r="N5993" t="str">
            <v>N/A</v>
          </cell>
          <cell r="O5993" t="str">
            <v/>
          </cell>
          <cell r="P5993"/>
          <cell r="Q5993">
            <v>0</v>
          </cell>
        </row>
        <row r="5994">
          <cell r="C5994" t="str">
            <v>Winchester</v>
          </cell>
          <cell r="D5994">
            <v>2020</v>
          </cell>
          <cell r="E5994">
            <v>0</v>
          </cell>
          <cell r="F5994">
            <v>0</v>
          </cell>
          <cell r="G5994" t="str">
            <v>N/A</v>
          </cell>
          <cell r="H5994">
            <v>0</v>
          </cell>
          <cell r="I5994">
            <v>0</v>
          </cell>
          <cell r="J5994">
            <v>0</v>
          </cell>
          <cell r="K5994">
            <v>0</v>
          </cell>
          <cell r="M5994">
            <v>0</v>
          </cell>
          <cell r="N5994" t="str">
            <v>N/A</v>
          </cell>
          <cell r="O5994" t="str">
            <v/>
          </cell>
          <cell r="P5994"/>
          <cell r="Q5994">
            <v>0</v>
          </cell>
        </row>
        <row r="5995">
          <cell r="C5995" t="str">
            <v>Windsor</v>
          </cell>
          <cell r="D5995">
            <v>2020</v>
          </cell>
          <cell r="E5995">
            <v>0</v>
          </cell>
          <cell r="F5995">
            <v>0</v>
          </cell>
          <cell r="G5995" t="str">
            <v>N/A</v>
          </cell>
          <cell r="H5995">
            <v>0</v>
          </cell>
          <cell r="I5995">
            <v>0</v>
          </cell>
          <cell r="J5995">
            <v>0</v>
          </cell>
          <cell r="K5995">
            <v>0</v>
          </cell>
          <cell r="M5995">
            <v>0</v>
          </cell>
          <cell r="N5995" t="str">
            <v>N/A</v>
          </cell>
          <cell r="O5995" t="str">
            <v/>
          </cell>
          <cell r="P5995"/>
          <cell r="Q5995">
            <v>0</v>
          </cell>
        </row>
        <row r="5996">
          <cell r="C5996" t="str">
            <v>Winthrop</v>
          </cell>
          <cell r="D5996">
            <v>2020</v>
          </cell>
          <cell r="E5996">
            <v>0</v>
          </cell>
          <cell r="F5996">
            <v>0</v>
          </cell>
          <cell r="G5996" t="str">
            <v>N/A</v>
          </cell>
          <cell r="H5996">
            <v>0</v>
          </cell>
          <cell r="I5996">
            <v>0</v>
          </cell>
          <cell r="J5996">
            <v>0</v>
          </cell>
          <cell r="K5996">
            <v>0</v>
          </cell>
          <cell r="M5996">
            <v>0</v>
          </cell>
          <cell r="N5996" t="str">
            <v>N/A</v>
          </cell>
          <cell r="O5996" t="str">
            <v/>
          </cell>
          <cell r="P5996"/>
          <cell r="Q5996">
            <v>0</v>
          </cell>
        </row>
        <row r="5997">
          <cell r="C5997" t="str">
            <v>Woburn</v>
          </cell>
          <cell r="D5997">
            <v>2020</v>
          </cell>
          <cell r="E5997">
            <v>0</v>
          </cell>
          <cell r="F5997">
            <v>0</v>
          </cell>
          <cell r="G5997" t="str">
            <v>N/A</v>
          </cell>
          <cell r="H5997">
            <v>0</v>
          </cell>
          <cell r="I5997">
            <v>0</v>
          </cell>
          <cell r="J5997">
            <v>0</v>
          </cell>
          <cell r="K5997">
            <v>0</v>
          </cell>
          <cell r="M5997">
            <v>0</v>
          </cell>
          <cell r="N5997" t="str">
            <v>N/A</v>
          </cell>
          <cell r="O5997" t="str">
            <v/>
          </cell>
          <cell r="P5997"/>
          <cell r="Q5997">
            <v>0</v>
          </cell>
        </row>
        <row r="5998">
          <cell r="C5998" t="str">
            <v>Worcester</v>
          </cell>
          <cell r="D5998">
            <v>2020</v>
          </cell>
          <cell r="E5998">
            <v>0</v>
          </cell>
          <cell r="F5998">
            <v>0</v>
          </cell>
          <cell r="G5998" t="str">
            <v>N/A</v>
          </cell>
          <cell r="H5998">
            <v>0</v>
          </cell>
          <cell r="I5998">
            <v>0</v>
          </cell>
          <cell r="J5998">
            <v>0</v>
          </cell>
          <cell r="K5998">
            <v>0</v>
          </cell>
          <cell r="M5998">
            <v>0</v>
          </cell>
          <cell r="N5998" t="str">
            <v>N/A</v>
          </cell>
          <cell r="O5998" t="str">
            <v/>
          </cell>
          <cell r="P5998"/>
          <cell r="Q5998">
            <v>0</v>
          </cell>
        </row>
        <row r="5999">
          <cell r="C5999" t="str">
            <v>Worthington</v>
          </cell>
          <cell r="D5999">
            <v>2020</v>
          </cell>
          <cell r="E5999">
            <v>0</v>
          </cell>
          <cell r="F5999">
            <v>0</v>
          </cell>
          <cell r="G5999" t="str">
            <v>N/A</v>
          </cell>
          <cell r="H5999">
            <v>0</v>
          </cell>
          <cell r="I5999">
            <v>0</v>
          </cell>
          <cell r="J5999">
            <v>0</v>
          </cell>
          <cell r="K5999">
            <v>0</v>
          </cell>
          <cell r="M5999">
            <v>0</v>
          </cell>
          <cell r="N5999" t="str">
            <v>N/A</v>
          </cell>
          <cell r="O5999" t="str">
            <v/>
          </cell>
          <cell r="P5999"/>
          <cell r="Q5999">
            <v>0</v>
          </cell>
        </row>
        <row r="6000">
          <cell r="C6000" t="str">
            <v>Wrentham</v>
          </cell>
          <cell r="D6000">
            <v>2020</v>
          </cell>
          <cell r="E6000">
            <v>1</v>
          </cell>
          <cell r="F6000">
            <v>1</v>
          </cell>
          <cell r="G6000" t="str">
            <v>Yes</v>
          </cell>
          <cell r="H6000">
            <v>277052.78000000003</v>
          </cell>
          <cell r="I6000">
            <v>643.66999999999996</v>
          </cell>
          <cell r="J6000">
            <v>0</v>
          </cell>
          <cell r="K6000">
            <v>276409.11000000004</v>
          </cell>
          <cell r="M6000">
            <v>276409.11000000004</v>
          </cell>
          <cell r="N6000" t="str">
            <v>FORM SUBMIT</v>
          </cell>
          <cell r="O6000">
            <v>44084</v>
          </cell>
          <cell r="P6000"/>
          <cell r="Q6000">
            <v>276409.11000000004</v>
          </cell>
        </row>
        <row r="6001">
          <cell r="C6001" t="str">
            <v>Yarmouth</v>
          </cell>
          <cell r="D6001">
            <v>2020</v>
          </cell>
          <cell r="E6001">
            <v>3</v>
          </cell>
          <cell r="F6001">
            <v>3</v>
          </cell>
          <cell r="G6001" t="str">
            <v>Yes</v>
          </cell>
          <cell r="H6001">
            <v>1884451.99</v>
          </cell>
          <cell r="I6001">
            <v>11289.11</v>
          </cell>
          <cell r="J6001">
            <v>0</v>
          </cell>
          <cell r="K6001">
            <v>1873162.88</v>
          </cell>
          <cell r="L6001"/>
          <cell r="M6001">
            <v>1873162.88</v>
          </cell>
          <cell r="N6001" t="str">
            <v>FORM SUBMIT</v>
          </cell>
          <cell r="O6001">
            <v>44074</v>
          </cell>
          <cell r="P6001"/>
          <cell r="Q6001">
            <v>1873162.88</v>
          </cell>
        </row>
        <row r="6004">
          <cell r="C6004" t="str">
            <v>Abington</v>
          </cell>
          <cell r="D6004">
            <v>2021</v>
          </cell>
          <cell r="E6004">
            <v>1.5</v>
          </cell>
          <cell r="F6004">
            <v>1.5</v>
          </cell>
          <cell r="G6004" t="str">
            <v>Yes</v>
          </cell>
          <cell r="H6004">
            <v>434308.23</v>
          </cell>
          <cell r="I6004">
            <v>4996.76</v>
          </cell>
          <cell r="J6004">
            <v>0</v>
          </cell>
          <cell r="K6004">
            <v>429311.47</v>
          </cell>
          <cell r="M6004">
            <v>429311.47</v>
          </cell>
          <cell r="N6004" t="str">
            <v>FORM SUBMIT</v>
          </cell>
          <cell r="O6004">
            <v>44463</v>
          </cell>
          <cell r="P6004"/>
          <cell r="Q6004">
            <v>429311.47</v>
          </cell>
        </row>
        <row r="6005">
          <cell r="C6005" t="str">
            <v>Acton</v>
          </cell>
          <cell r="D6005">
            <v>2021</v>
          </cell>
          <cell r="E6005">
            <v>1.5</v>
          </cell>
          <cell r="F6005">
            <v>1.5</v>
          </cell>
          <cell r="G6005" t="str">
            <v>Yes</v>
          </cell>
          <cell r="H6005">
            <v>1170834.67</v>
          </cell>
          <cell r="I6005">
            <v>9536.7900000000009</v>
          </cell>
          <cell r="J6005">
            <v>253.92</v>
          </cell>
          <cell r="K6005">
            <v>1161043.96</v>
          </cell>
          <cell r="M6005">
            <v>1161043.96</v>
          </cell>
          <cell r="N6005" t="str">
            <v>FORM SUBMIT</v>
          </cell>
          <cell r="O6005">
            <v>44455</v>
          </cell>
          <cell r="P6005"/>
          <cell r="Q6005">
            <v>1161297.8799999999</v>
          </cell>
        </row>
        <row r="6006">
          <cell r="C6006" t="str">
            <v>Acushnet</v>
          </cell>
          <cell r="D6006">
            <v>2021</v>
          </cell>
          <cell r="E6006">
            <v>1.5</v>
          </cell>
          <cell r="F6006">
            <v>1.5</v>
          </cell>
          <cell r="G6006" t="str">
            <v>Yes</v>
          </cell>
          <cell r="H6006">
            <v>179509.39</v>
          </cell>
          <cell r="I6006">
            <v>1141.9000000000001</v>
          </cell>
          <cell r="J6006">
            <v>0</v>
          </cell>
          <cell r="K6006">
            <v>178367.49000000002</v>
          </cell>
          <cell r="M6006">
            <v>178367.49000000002</v>
          </cell>
          <cell r="N6006" t="str">
            <v>FORM SUBMIT</v>
          </cell>
          <cell r="O6006">
            <v>44453</v>
          </cell>
          <cell r="P6006"/>
          <cell r="Q6006">
            <v>178367.49000000002</v>
          </cell>
        </row>
        <row r="6007">
          <cell r="C6007" t="str">
            <v>Adams</v>
          </cell>
          <cell r="D6007">
            <v>2021</v>
          </cell>
          <cell r="E6007">
            <v>0</v>
          </cell>
          <cell r="F6007">
            <v>0</v>
          </cell>
          <cell r="G6007" t="str">
            <v>N/A</v>
          </cell>
          <cell r="H6007">
            <v>0</v>
          </cell>
          <cell r="I6007">
            <v>0</v>
          </cell>
          <cell r="J6007">
            <v>0</v>
          </cell>
          <cell r="K6007">
            <v>0</v>
          </cell>
          <cell r="M6007">
            <v>0</v>
          </cell>
          <cell r="N6007" t="str">
            <v>N/A</v>
          </cell>
          <cell r="O6007" t="str">
            <v/>
          </cell>
          <cell r="P6007"/>
          <cell r="Q6007">
            <v>0</v>
          </cell>
        </row>
        <row r="6008">
          <cell r="C6008" t="str">
            <v>Agawam</v>
          </cell>
          <cell r="D6008">
            <v>2021</v>
          </cell>
          <cell r="E6008">
            <v>1</v>
          </cell>
          <cell r="F6008">
            <v>1</v>
          </cell>
          <cell r="G6008" t="str">
            <v>Yes</v>
          </cell>
          <cell r="H6008">
            <v>549469.26</v>
          </cell>
          <cell r="I6008">
            <v>3468</v>
          </cell>
          <cell r="J6008">
            <v>382.76</v>
          </cell>
          <cell r="K6008">
            <v>545618.5</v>
          </cell>
          <cell r="M6008">
            <v>545618.5</v>
          </cell>
          <cell r="N6008" t="str">
            <v>FORM SUBMIT</v>
          </cell>
          <cell r="O6008">
            <v>44439</v>
          </cell>
          <cell r="P6008"/>
          <cell r="Q6008">
            <v>546001.26</v>
          </cell>
        </row>
        <row r="6009">
          <cell r="C6009" t="str">
            <v>Alford</v>
          </cell>
          <cell r="D6009">
            <v>2021</v>
          </cell>
          <cell r="E6009">
            <v>0</v>
          </cell>
          <cell r="F6009">
            <v>0</v>
          </cell>
          <cell r="G6009" t="str">
            <v>N/A</v>
          </cell>
          <cell r="H6009">
            <v>0</v>
          </cell>
          <cell r="I6009">
            <v>0</v>
          </cell>
          <cell r="J6009">
            <v>0</v>
          </cell>
          <cell r="K6009">
            <v>0</v>
          </cell>
          <cell r="M6009">
            <v>0</v>
          </cell>
          <cell r="N6009" t="str">
            <v>N/A</v>
          </cell>
          <cell r="O6009" t="str">
            <v/>
          </cell>
          <cell r="P6009"/>
          <cell r="Q6009">
            <v>0</v>
          </cell>
        </row>
        <row r="6010">
          <cell r="C6010" t="str">
            <v>Amesbury</v>
          </cell>
          <cell r="D6010">
            <v>2021</v>
          </cell>
          <cell r="E6010">
            <v>0</v>
          </cell>
          <cell r="F6010">
            <v>0</v>
          </cell>
          <cell r="G6010" t="str">
            <v>N/A</v>
          </cell>
          <cell r="H6010">
            <v>0</v>
          </cell>
          <cell r="I6010">
            <v>0</v>
          </cell>
          <cell r="J6010">
            <v>0</v>
          </cell>
          <cell r="K6010">
            <v>0</v>
          </cell>
          <cell r="M6010">
            <v>0</v>
          </cell>
          <cell r="N6010" t="str">
            <v>N/A</v>
          </cell>
          <cell r="O6010" t="str">
            <v/>
          </cell>
          <cell r="P6010"/>
          <cell r="Q6010">
            <v>0</v>
          </cell>
        </row>
        <row r="6011">
          <cell r="C6011" t="str">
            <v>Amherst</v>
          </cell>
          <cell r="D6011">
            <v>2021</v>
          </cell>
          <cell r="E6011">
            <v>3</v>
          </cell>
          <cell r="F6011">
            <v>3</v>
          </cell>
          <cell r="G6011" t="str">
            <v>Yes</v>
          </cell>
          <cell r="H6011">
            <v>1248422.8700000001</v>
          </cell>
          <cell r="I6011">
            <v>3583.45</v>
          </cell>
          <cell r="J6011">
            <v>0</v>
          </cell>
          <cell r="K6011">
            <v>1244839.4200000002</v>
          </cell>
          <cell r="M6011">
            <v>1244839.4200000002</v>
          </cell>
          <cell r="N6011" t="str">
            <v>FORM SUBMIT</v>
          </cell>
          <cell r="O6011">
            <v>44729</v>
          </cell>
          <cell r="P6011"/>
          <cell r="Q6011">
            <v>1244839.4200000002</v>
          </cell>
        </row>
        <row r="6012">
          <cell r="C6012" t="str">
            <v>Andover</v>
          </cell>
          <cell r="D6012">
            <v>2021</v>
          </cell>
          <cell r="E6012">
            <v>0</v>
          </cell>
          <cell r="F6012">
            <v>0</v>
          </cell>
          <cell r="G6012" t="str">
            <v>N/A</v>
          </cell>
          <cell r="H6012">
            <v>0</v>
          </cell>
          <cell r="I6012">
            <v>0</v>
          </cell>
          <cell r="J6012">
            <v>0</v>
          </cell>
          <cell r="K6012">
            <v>0</v>
          </cell>
          <cell r="M6012">
            <v>0</v>
          </cell>
          <cell r="N6012" t="str">
            <v>N/A</v>
          </cell>
          <cell r="O6012" t="str">
            <v/>
          </cell>
          <cell r="P6012"/>
          <cell r="Q6012">
            <v>0</v>
          </cell>
        </row>
        <row r="6013">
          <cell r="C6013" t="str">
            <v>Arlington</v>
          </cell>
          <cell r="D6013">
            <v>2021</v>
          </cell>
          <cell r="E6013">
            <v>0</v>
          </cell>
          <cell r="F6013">
            <v>1.5</v>
          </cell>
          <cell r="G6013" t="str">
            <v>No</v>
          </cell>
          <cell r="H6013">
            <v>1796438.69</v>
          </cell>
          <cell r="I6013">
            <v>16287.36</v>
          </cell>
          <cell r="J6013">
            <v>59.74</v>
          </cell>
          <cell r="K6013">
            <v>1780091.5899999999</v>
          </cell>
          <cell r="M6013">
            <v>1780091.5899999999</v>
          </cell>
          <cell r="N6013" t="str">
            <v>FORM SUBMIT</v>
          </cell>
          <cell r="O6013">
            <v>44455</v>
          </cell>
          <cell r="P6013"/>
          <cell r="Q6013">
            <v>1780151.3299999998</v>
          </cell>
        </row>
        <row r="6014">
          <cell r="C6014" t="str">
            <v>Ashburnham</v>
          </cell>
          <cell r="D6014">
            <v>2021</v>
          </cell>
          <cell r="E6014">
            <v>0</v>
          </cell>
          <cell r="F6014">
            <v>0</v>
          </cell>
          <cell r="G6014" t="str">
            <v>N/A</v>
          </cell>
          <cell r="H6014">
            <v>0</v>
          </cell>
          <cell r="I6014">
            <v>0</v>
          </cell>
          <cell r="J6014">
            <v>0</v>
          </cell>
          <cell r="K6014">
            <v>0</v>
          </cell>
          <cell r="M6014">
            <v>0</v>
          </cell>
          <cell r="N6014" t="str">
            <v>N/A</v>
          </cell>
          <cell r="O6014" t="str">
            <v/>
          </cell>
          <cell r="P6014"/>
          <cell r="Q6014">
            <v>0</v>
          </cell>
        </row>
        <row r="6015">
          <cell r="C6015" t="str">
            <v>Ashby</v>
          </cell>
          <cell r="D6015">
            <v>2021</v>
          </cell>
          <cell r="E6015">
            <v>0</v>
          </cell>
          <cell r="F6015">
            <v>0</v>
          </cell>
          <cell r="G6015" t="str">
            <v>N/A</v>
          </cell>
          <cell r="H6015">
            <v>0</v>
          </cell>
          <cell r="I6015">
            <v>0</v>
          </cell>
          <cell r="J6015">
            <v>0</v>
          </cell>
          <cell r="K6015">
            <v>0</v>
          </cell>
          <cell r="M6015">
            <v>0</v>
          </cell>
          <cell r="N6015" t="str">
            <v>N/A</v>
          </cell>
          <cell r="O6015" t="str">
            <v/>
          </cell>
          <cell r="P6015"/>
          <cell r="Q6015">
            <v>0</v>
          </cell>
        </row>
        <row r="6016">
          <cell r="C6016" t="str">
            <v>Ashfield</v>
          </cell>
          <cell r="D6016">
            <v>2021</v>
          </cell>
          <cell r="E6016">
            <v>0</v>
          </cell>
          <cell r="F6016">
            <v>0</v>
          </cell>
          <cell r="G6016" t="str">
            <v>N/A</v>
          </cell>
          <cell r="H6016">
            <v>0</v>
          </cell>
          <cell r="I6016">
            <v>0</v>
          </cell>
          <cell r="J6016">
            <v>0</v>
          </cell>
          <cell r="K6016">
            <v>0</v>
          </cell>
          <cell r="M6016">
            <v>0</v>
          </cell>
          <cell r="N6016" t="str">
            <v>N/A</v>
          </cell>
          <cell r="O6016" t="str">
            <v/>
          </cell>
          <cell r="P6016"/>
          <cell r="Q6016">
            <v>0</v>
          </cell>
        </row>
        <row r="6017">
          <cell r="C6017" t="str">
            <v>Ashland</v>
          </cell>
          <cell r="D6017">
            <v>2021</v>
          </cell>
          <cell r="E6017">
            <v>3</v>
          </cell>
          <cell r="F6017">
            <v>3</v>
          </cell>
          <cell r="G6017" t="str">
            <v>Yes</v>
          </cell>
          <cell r="H6017">
            <v>1171219.23</v>
          </cell>
          <cell r="I6017">
            <v>19736.669999999998</v>
          </cell>
          <cell r="J6017">
            <v>0</v>
          </cell>
          <cell r="K6017">
            <v>1151482.56</v>
          </cell>
          <cell r="M6017">
            <v>1151482.56</v>
          </cell>
          <cell r="N6017" t="str">
            <v>FORM SUBMIT</v>
          </cell>
          <cell r="O6017">
            <v>44462</v>
          </cell>
          <cell r="P6017"/>
          <cell r="Q6017">
            <v>1151482.56</v>
          </cell>
        </row>
        <row r="6018">
          <cell r="C6018" t="str">
            <v>Athol</v>
          </cell>
          <cell r="D6018">
            <v>2021</v>
          </cell>
          <cell r="E6018">
            <v>0</v>
          </cell>
          <cell r="F6018">
            <v>0</v>
          </cell>
          <cell r="G6018" t="str">
            <v>N/A</v>
          </cell>
          <cell r="H6018">
            <v>0</v>
          </cell>
          <cell r="I6018">
            <v>0</v>
          </cell>
          <cell r="J6018">
            <v>0</v>
          </cell>
          <cell r="K6018">
            <v>0</v>
          </cell>
          <cell r="M6018">
            <v>0</v>
          </cell>
          <cell r="N6018" t="str">
            <v>N/A</v>
          </cell>
          <cell r="O6018" t="str">
            <v/>
          </cell>
          <cell r="P6018"/>
          <cell r="Q6018">
            <v>0</v>
          </cell>
        </row>
        <row r="6019">
          <cell r="C6019" t="str">
            <v>Attleboro</v>
          </cell>
          <cell r="D6019">
            <v>2021</v>
          </cell>
          <cell r="E6019">
            <v>0</v>
          </cell>
          <cell r="F6019">
            <v>0</v>
          </cell>
          <cell r="G6019" t="str">
            <v>N/A</v>
          </cell>
          <cell r="H6019">
            <v>0</v>
          </cell>
          <cell r="I6019">
            <v>0</v>
          </cell>
          <cell r="J6019">
            <v>0</v>
          </cell>
          <cell r="K6019">
            <v>0</v>
          </cell>
          <cell r="M6019">
            <v>0</v>
          </cell>
          <cell r="N6019" t="str">
            <v>N/A</v>
          </cell>
          <cell r="O6019" t="str">
            <v/>
          </cell>
          <cell r="P6019"/>
          <cell r="Q6019">
            <v>0</v>
          </cell>
        </row>
        <row r="6020">
          <cell r="C6020" t="str">
            <v>Auburn</v>
          </cell>
          <cell r="D6020">
            <v>2021</v>
          </cell>
          <cell r="E6020">
            <v>0</v>
          </cell>
          <cell r="F6020">
            <v>0</v>
          </cell>
          <cell r="G6020" t="str">
            <v>N/A</v>
          </cell>
          <cell r="H6020">
            <v>0</v>
          </cell>
          <cell r="I6020">
            <v>0</v>
          </cell>
          <cell r="J6020">
            <v>0</v>
          </cell>
          <cell r="K6020">
            <v>0</v>
          </cell>
          <cell r="M6020">
            <v>0</v>
          </cell>
          <cell r="N6020" t="str">
            <v>N/A</v>
          </cell>
          <cell r="O6020" t="str">
            <v/>
          </cell>
          <cell r="P6020"/>
          <cell r="Q6020">
            <v>0</v>
          </cell>
        </row>
        <row r="6021">
          <cell r="C6021" t="str">
            <v>Avon</v>
          </cell>
          <cell r="D6021">
            <v>2021</v>
          </cell>
          <cell r="E6021">
            <v>0</v>
          </cell>
          <cell r="F6021">
            <v>0</v>
          </cell>
          <cell r="G6021" t="str">
            <v>N/A</v>
          </cell>
          <cell r="H6021">
            <v>0</v>
          </cell>
          <cell r="I6021">
            <v>0</v>
          </cell>
          <cell r="J6021">
            <v>0</v>
          </cell>
          <cell r="K6021">
            <v>0</v>
          </cell>
          <cell r="M6021">
            <v>0</v>
          </cell>
          <cell r="N6021" t="str">
            <v>N/A</v>
          </cell>
          <cell r="O6021" t="str">
            <v/>
          </cell>
          <cell r="P6021"/>
          <cell r="Q6021">
            <v>0</v>
          </cell>
        </row>
        <row r="6022">
          <cell r="C6022" t="str">
            <v>Ayer</v>
          </cell>
          <cell r="D6022">
            <v>2021</v>
          </cell>
          <cell r="E6022">
            <v>3</v>
          </cell>
          <cell r="F6022">
            <v>3</v>
          </cell>
          <cell r="G6022" t="str">
            <v>Yes</v>
          </cell>
          <cell r="H6022">
            <v>642111.63</v>
          </cell>
          <cell r="I6022">
            <v>3252.63</v>
          </cell>
          <cell r="J6022">
            <v>984.05</v>
          </cell>
          <cell r="K6022">
            <v>637874.94999999995</v>
          </cell>
          <cell r="M6022">
            <v>637874.94999999995</v>
          </cell>
          <cell r="N6022" t="str">
            <v>FORM SUBMIT</v>
          </cell>
          <cell r="O6022">
            <v>44453</v>
          </cell>
          <cell r="P6022"/>
          <cell r="Q6022">
            <v>638859</v>
          </cell>
        </row>
        <row r="6023">
          <cell r="C6023" t="str">
            <v>Barnstable</v>
          </cell>
          <cell r="D6023">
            <v>2021</v>
          </cell>
          <cell r="E6023">
            <v>3</v>
          </cell>
          <cell r="F6023">
            <v>3</v>
          </cell>
          <cell r="G6023" t="str">
            <v>Yes</v>
          </cell>
          <cell r="H6023">
            <v>3848042.44</v>
          </cell>
          <cell r="I6023">
            <v>17771.79</v>
          </cell>
          <cell r="J6023">
            <v>1898.55</v>
          </cell>
          <cell r="K6023">
            <v>3828372.1</v>
          </cell>
          <cell r="M6023">
            <v>3828372.1</v>
          </cell>
          <cell r="N6023" t="str">
            <v>FORM SUBMIT</v>
          </cell>
          <cell r="O6023">
            <v>44441</v>
          </cell>
          <cell r="P6023"/>
          <cell r="Q6023">
            <v>3830270.65</v>
          </cell>
        </row>
        <row r="6024">
          <cell r="C6024" t="str">
            <v>Barre</v>
          </cell>
          <cell r="D6024">
            <v>2021</v>
          </cell>
          <cell r="E6024">
            <v>0</v>
          </cell>
          <cell r="F6024">
            <v>0</v>
          </cell>
          <cell r="G6024" t="str">
            <v>N/A</v>
          </cell>
          <cell r="H6024">
            <v>0</v>
          </cell>
          <cell r="I6024">
            <v>0</v>
          </cell>
          <cell r="J6024">
            <v>0</v>
          </cell>
          <cell r="K6024">
            <v>0</v>
          </cell>
          <cell r="M6024">
            <v>0</v>
          </cell>
          <cell r="N6024" t="str">
            <v>N/A</v>
          </cell>
          <cell r="O6024" t="str">
            <v/>
          </cell>
          <cell r="P6024"/>
          <cell r="Q6024">
            <v>0</v>
          </cell>
        </row>
        <row r="6025">
          <cell r="C6025" t="str">
            <v>Becket</v>
          </cell>
          <cell r="D6025">
            <v>2021</v>
          </cell>
          <cell r="E6025">
            <v>1.5</v>
          </cell>
          <cell r="F6025">
            <v>1.5</v>
          </cell>
          <cell r="G6025" t="str">
            <v>Yes</v>
          </cell>
          <cell r="H6025">
            <v>49624.58</v>
          </cell>
          <cell r="I6025">
            <v>0</v>
          </cell>
          <cell r="J6025">
            <v>15.42</v>
          </cell>
          <cell r="K6025">
            <v>49609.16</v>
          </cell>
          <cell r="M6025">
            <v>49609.16</v>
          </cell>
          <cell r="N6025" t="str">
            <v>FORM SUBMIT</v>
          </cell>
          <cell r="O6025">
            <v>44462</v>
          </cell>
          <cell r="P6025"/>
          <cell r="Q6025">
            <v>49624.58</v>
          </cell>
        </row>
        <row r="6026">
          <cell r="C6026" t="str">
            <v>Bedford</v>
          </cell>
          <cell r="D6026">
            <v>2021</v>
          </cell>
          <cell r="E6026">
            <v>3</v>
          </cell>
          <cell r="F6026">
            <v>3</v>
          </cell>
          <cell r="G6026" t="str">
            <v>Yes</v>
          </cell>
          <cell r="H6026">
            <v>1831572.8</v>
          </cell>
          <cell r="I6026">
            <v>11566.03</v>
          </cell>
          <cell r="J6026">
            <v>0</v>
          </cell>
          <cell r="K6026">
            <v>1820006.77</v>
          </cell>
          <cell r="M6026">
            <v>1820006.77</v>
          </cell>
          <cell r="N6026" t="str">
            <v>FORM SUBMIT</v>
          </cell>
          <cell r="O6026">
            <v>44452</v>
          </cell>
          <cell r="P6026"/>
          <cell r="Q6026">
            <v>1820006.77</v>
          </cell>
        </row>
        <row r="6027">
          <cell r="C6027" t="str">
            <v>Belchertown</v>
          </cell>
          <cell r="D6027">
            <v>2021</v>
          </cell>
          <cell r="E6027">
            <v>1.5</v>
          </cell>
          <cell r="F6027">
            <v>1.5</v>
          </cell>
          <cell r="G6027" t="str">
            <v>Yes</v>
          </cell>
          <cell r="H6027">
            <v>289153.38</v>
          </cell>
          <cell r="I6027">
            <v>2252.29</v>
          </cell>
          <cell r="J6027">
            <v>7.85</v>
          </cell>
          <cell r="K6027">
            <v>286893.24000000005</v>
          </cell>
          <cell r="M6027">
            <v>286893.24000000005</v>
          </cell>
          <cell r="N6027" t="str">
            <v>FORM SUBMIT</v>
          </cell>
          <cell r="O6027">
            <v>44454</v>
          </cell>
          <cell r="P6027"/>
          <cell r="Q6027">
            <v>286901.09000000003</v>
          </cell>
        </row>
        <row r="6028">
          <cell r="C6028" t="str">
            <v>Bellingham</v>
          </cell>
          <cell r="D6028">
            <v>2021</v>
          </cell>
          <cell r="E6028">
            <v>0</v>
          </cell>
          <cell r="F6028">
            <v>0</v>
          </cell>
          <cell r="G6028" t="str">
            <v>N/A</v>
          </cell>
          <cell r="H6028">
            <v>0</v>
          </cell>
          <cell r="I6028">
            <v>0</v>
          </cell>
          <cell r="J6028">
            <v>0</v>
          </cell>
          <cell r="K6028">
            <v>0</v>
          </cell>
          <cell r="M6028">
            <v>0</v>
          </cell>
          <cell r="N6028" t="str">
            <v>N/A</v>
          </cell>
          <cell r="O6028" t="str">
            <v/>
          </cell>
          <cell r="P6028"/>
          <cell r="Q6028">
            <v>0</v>
          </cell>
        </row>
        <row r="6029">
          <cell r="C6029" t="str">
            <v>Belmont</v>
          </cell>
          <cell r="D6029">
            <v>2021</v>
          </cell>
          <cell r="E6029">
            <v>1.5</v>
          </cell>
          <cell r="F6029">
            <v>1.5</v>
          </cell>
          <cell r="G6029" t="str">
            <v>Yes</v>
          </cell>
          <cell r="H6029">
            <v>1487784.97</v>
          </cell>
          <cell r="I6029">
            <v>23344.58</v>
          </cell>
          <cell r="J6029">
            <v>1373.71</v>
          </cell>
          <cell r="K6029">
            <v>1463066.68</v>
          </cell>
          <cell r="M6029">
            <v>1463066.68</v>
          </cell>
          <cell r="N6029" t="str">
            <v>FORM SUBMIT</v>
          </cell>
          <cell r="O6029">
            <v>44481</v>
          </cell>
          <cell r="P6029"/>
          <cell r="Q6029">
            <v>1464440.39</v>
          </cell>
        </row>
        <row r="6030">
          <cell r="C6030" t="str">
            <v>Berkley</v>
          </cell>
          <cell r="D6030">
            <v>2021</v>
          </cell>
          <cell r="E6030">
            <v>0</v>
          </cell>
          <cell r="F6030">
            <v>0</v>
          </cell>
          <cell r="G6030" t="str">
            <v>N/A</v>
          </cell>
          <cell r="H6030">
            <v>0</v>
          </cell>
          <cell r="I6030">
            <v>0</v>
          </cell>
          <cell r="J6030">
            <v>0</v>
          </cell>
          <cell r="K6030">
            <v>0</v>
          </cell>
          <cell r="M6030">
            <v>0</v>
          </cell>
          <cell r="N6030" t="str">
            <v>N/A</v>
          </cell>
          <cell r="O6030" t="str">
            <v/>
          </cell>
          <cell r="P6030"/>
          <cell r="Q6030">
            <v>0</v>
          </cell>
        </row>
        <row r="6031">
          <cell r="C6031" t="str">
            <v>Berlin</v>
          </cell>
          <cell r="D6031">
            <v>2021</v>
          </cell>
          <cell r="E6031">
            <v>3</v>
          </cell>
          <cell r="F6031">
            <v>3</v>
          </cell>
          <cell r="G6031" t="str">
            <v>Yes</v>
          </cell>
          <cell r="H6031">
            <v>294403.15999999997</v>
          </cell>
          <cell r="I6031">
            <v>8216.83</v>
          </cell>
          <cell r="J6031">
            <v>4936.1099999999997</v>
          </cell>
          <cell r="K6031">
            <v>281250.21999999997</v>
          </cell>
          <cell r="M6031">
            <v>281250.21999999997</v>
          </cell>
          <cell r="N6031" t="str">
            <v>FORM SUBMIT</v>
          </cell>
          <cell r="O6031">
            <v>44448</v>
          </cell>
          <cell r="P6031"/>
          <cell r="Q6031">
            <v>286186.32999999996</v>
          </cell>
        </row>
        <row r="6032">
          <cell r="C6032" t="str">
            <v>Bernardston</v>
          </cell>
          <cell r="D6032">
            <v>2021</v>
          </cell>
          <cell r="E6032">
            <v>0</v>
          </cell>
          <cell r="F6032">
            <v>0</v>
          </cell>
          <cell r="G6032" t="str">
            <v>N/A</v>
          </cell>
          <cell r="H6032">
            <v>0</v>
          </cell>
          <cell r="I6032">
            <v>0</v>
          </cell>
          <cell r="J6032">
            <v>0</v>
          </cell>
          <cell r="K6032">
            <v>0</v>
          </cell>
          <cell r="M6032">
            <v>0</v>
          </cell>
          <cell r="N6032" t="str">
            <v>N/A</v>
          </cell>
          <cell r="O6032" t="str">
            <v/>
          </cell>
          <cell r="P6032"/>
          <cell r="Q6032">
            <v>0</v>
          </cell>
        </row>
        <row r="6033">
          <cell r="C6033" t="str">
            <v>Beverly</v>
          </cell>
          <cell r="D6033">
            <v>2021</v>
          </cell>
          <cell r="E6033">
            <v>1</v>
          </cell>
          <cell r="F6033">
            <v>1</v>
          </cell>
          <cell r="G6033" t="str">
            <v>Yes</v>
          </cell>
          <cell r="H6033">
            <v>919954.57</v>
          </cell>
          <cell r="I6033">
            <v>7906.41</v>
          </cell>
          <cell r="J6033">
            <v>24.87</v>
          </cell>
          <cell r="K6033">
            <v>912023.28999999992</v>
          </cell>
          <cell r="M6033">
            <v>912023.28999999992</v>
          </cell>
          <cell r="N6033" t="str">
            <v>FORM SUBMIT</v>
          </cell>
          <cell r="O6033">
            <v>44446</v>
          </cell>
          <cell r="P6033"/>
          <cell r="Q6033">
            <v>912048.15999999992</v>
          </cell>
        </row>
        <row r="6034">
          <cell r="C6034" t="str">
            <v>Billerica</v>
          </cell>
          <cell r="D6034">
            <v>2021</v>
          </cell>
          <cell r="E6034">
            <v>1</v>
          </cell>
          <cell r="F6034">
            <v>1</v>
          </cell>
          <cell r="G6034" t="str">
            <v>Yes</v>
          </cell>
          <cell r="H6034">
            <v>1035550</v>
          </cell>
          <cell r="I6034">
            <v>13276</v>
          </cell>
          <cell r="J6034">
            <v>3010</v>
          </cell>
          <cell r="K6034">
            <v>1019264</v>
          </cell>
          <cell r="M6034">
            <v>1019264</v>
          </cell>
          <cell r="N6034" t="str">
            <v>FORM SUBMIT</v>
          </cell>
          <cell r="O6034">
            <v>44419</v>
          </cell>
          <cell r="P6034"/>
          <cell r="Q6034">
            <v>1022274</v>
          </cell>
        </row>
        <row r="6035">
          <cell r="C6035" t="str">
            <v>Blackstone</v>
          </cell>
          <cell r="D6035">
            <v>2021</v>
          </cell>
          <cell r="E6035">
            <v>0</v>
          </cell>
          <cell r="F6035">
            <v>0</v>
          </cell>
          <cell r="G6035" t="str">
            <v>N/A</v>
          </cell>
          <cell r="H6035">
            <v>0</v>
          </cell>
          <cell r="I6035">
            <v>0</v>
          </cell>
          <cell r="J6035">
            <v>0</v>
          </cell>
          <cell r="K6035">
            <v>0</v>
          </cell>
          <cell r="M6035">
            <v>0</v>
          </cell>
          <cell r="N6035" t="str">
            <v>N/A</v>
          </cell>
          <cell r="O6035" t="str">
            <v/>
          </cell>
          <cell r="P6035"/>
          <cell r="Q6035">
            <v>0</v>
          </cell>
        </row>
        <row r="6036">
          <cell r="C6036" t="str">
            <v>Blandford</v>
          </cell>
          <cell r="D6036">
            <v>2021</v>
          </cell>
          <cell r="E6036">
            <v>0</v>
          </cell>
          <cell r="F6036">
            <v>0</v>
          </cell>
          <cell r="G6036" t="str">
            <v>N/A</v>
          </cell>
          <cell r="H6036">
            <v>0</v>
          </cell>
          <cell r="I6036">
            <v>0</v>
          </cell>
          <cell r="J6036">
            <v>0</v>
          </cell>
          <cell r="K6036">
            <v>0</v>
          </cell>
          <cell r="M6036">
            <v>0</v>
          </cell>
          <cell r="N6036" t="str">
            <v>N/A</v>
          </cell>
          <cell r="O6036" t="str">
            <v/>
          </cell>
          <cell r="P6036"/>
          <cell r="Q6036">
            <v>0</v>
          </cell>
        </row>
        <row r="6037">
          <cell r="C6037" t="str">
            <v>Bolton</v>
          </cell>
          <cell r="D6037">
            <v>2021</v>
          </cell>
          <cell r="E6037">
            <v>0</v>
          </cell>
          <cell r="F6037">
            <v>0</v>
          </cell>
          <cell r="G6037" t="str">
            <v>N/A</v>
          </cell>
          <cell r="H6037">
            <v>0</v>
          </cell>
          <cell r="I6037">
            <v>0</v>
          </cell>
          <cell r="J6037">
            <v>0</v>
          </cell>
          <cell r="K6037">
            <v>0</v>
          </cell>
          <cell r="M6037">
            <v>0</v>
          </cell>
          <cell r="N6037" t="str">
            <v>N/A</v>
          </cell>
          <cell r="O6037" t="str">
            <v/>
          </cell>
          <cell r="P6037"/>
          <cell r="Q6037">
            <v>0</v>
          </cell>
        </row>
        <row r="6038">
          <cell r="C6038" t="str">
            <v>Boston</v>
          </cell>
          <cell r="D6038">
            <v>2021</v>
          </cell>
          <cell r="E6038">
            <v>1</v>
          </cell>
          <cell r="F6038">
            <v>1</v>
          </cell>
          <cell r="G6038" t="str">
            <v>Yes</v>
          </cell>
          <cell r="H6038">
            <v>23228030.57</v>
          </cell>
          <cell r="I6038">
            <v>86083.26</v>
          </cell>
          <cell r="J6038">
            <v>18428.93</v>
          </cell>
          <cell r="K6038">
            <v>23123518.379999999</v>
          </cell>
          <cell r="M6038">
            <v>23123518.379999999</v>
          </cell>
          <cell r="N6038" t="str">
            <v>FORM SUBMIT</v>
          </cell>
          <cell r="O6038">
            <v>44447</v>
          </cell>
          <cell r="P6038"/>
          <cell r="Q6038">
            <v>23141947.309999999</v>
          </cell>
        </row>
        <row r="6039">
          <cell r="C6039" t="str">
            <v>Bourne</v>
          </cell>
          <cell r="D6039">
            <v>2021</v>
          </cell>
          <cell r="E6039">
            <v>3</v>
          </cell>
          <cell r="F6039">
            <v>3</v>
          </cell>
          <cell r="G6039" t="str">
            <v>Yes</v>
          </cell>
          <cell r="H6039">
            <v>1590895.14</v>
          </cell>
          <cell r="I6039">
            <v>5958.81</v>
          </cell>
          <cell r="J6039">
            <v>0</v>
          </cell>
          <cell r="K6039">
            <v>1584936.3299999998</v>
          </cell>
          <cell r="M6039">
            <v>1584936.3299999998</v>
          </cell>
          <cell r="N6039" t="str">
            <v>FORM SUBMIT</v>
          </cell>
          <cell r="O6039">
            <v>44441</v>
          </cell>
          <cell r="P6039"/>
          <cell r="Q6039">
            <v>1584936.3299999998</v>
          </cell>
        </row>
        <row r="6040">
          <cell r="C6040" t="str">
            <v>Boxborough</v>
          </cell>
          <cell r="D6040">
            <v>2021</v>
          </cell>
          <cell r="E6040">
            <v>1</v>
          </cell>
          <cell r="F6040">
            <v>1</v>
          </cell>
          <cell r="G6040" t="str">
            <v>Yes</v>
          </cell>
          <cell r="H6040">
            <v>198895.41</v>
          </cell>
          <cell r="I6040">
            <v>4161.99</v>
          </cell>
          <cell r="J6040">
            <v>0</v>
          </cell>
          <cell r="K6040">
            <v>194733.42</v>
          </cell>
          <cell r="M6040">
            <v>194733.42</v>
          </cell>
          <cell r="N6040" t="str">
            <v>FORM SUBMIT</v>
          </cell>
          <cell r="O6040">
            <v>44483</v>
          </cell>
          <cell r="P6040"/>
          <cell r="Q6040">
            <v>194733.42</v>
          </cell>
        </row>
        <row r="6041">
          <cell r="C6041" t="str">
            <v>Boxford</v>
          </cell>
          <cell r="D6041">
            <v>2021</v>
          </cell>
          <cell r="E6041">
            <v>3</v>
          </cell>
          <cell r="F6041">
            <v>3</v>
          </cell>
          <cell r="G6041" t="str">
            <v>Yes</v>
          </cell>
          <cell r="H6041">
            <v>776478.9</v>
          </cell>
          <cell r="I6041">
            <v>11021.52</v>
          </cell>
          <cell r="J6041">
            <v>0</v>
          </cell>
          <cell r="K6041">
            <v>765457.38</v>
          </cell>
          <cell r="M6041">
            <v>765457.38</v>
          </cell>
          <cell r="N6041" t="str">
            <v>FORM SUBMIT</v>
          </cell>
          <cell r="O6041">
            <v>44417</v>
          </cell>
          <cell r="P6041"/>
          <cell r="Q6041">
            <v>765457.38</v>
          </cell>
        </row>
        <row r="6042">
          <cell r="C6042" t="str">
            <v>Boylston</v>
          </cell>
          <cell r="D6042">
            <v>2021</v>
          </cell>
          <cell r="E6042">
            <v>0</v>
          </cell>
          <cell r="F6042">
            <v>0</v>
          </cell>
          <cell r="G6042" t="str">
            <v>N/A</v>
          </cell>
          <cell r="H6042">
            <v>0</v>
          </cell>
          <cell r="I6042">
            <v>0</v>
          </cell>
          <cell r="J6042">
            <v>0</v>
          </cell>
          <cell r="K6042">
            <v>0</v>
          </cell>
          <cell r="M6042">
            <v>0</v>
          </cell>
          <cell r="N6042" t="str">
            <v>N/A</v>
          </cell>
          <cell r="O6042" t="str">
            <v/>
          </cell>
          <cell r="P6042"/>
          <cell r="Q6042">
            <v>0</v>
          </cell>
        </row>
        <row r="6043">
          <cell r="C6043" t="str">
            <v>Braintree</v>
          </cell>
          <cell r="D6043">
            <v>2021</v>
          </cell>
          <cell r="E6043">
            <v>1</v>
          </cell>
          <cell r="F6043">
            <v>1</v>
          </cell>
          <cell r="G6043" t="str">
            <v>Yes</v>
          </cell>
          <cell r="H6043">
            <v>852055.96</v>
          </cell>
          <cell r="I6043">
            <v>3812.57</v>
          </cell>
          <cell r="J6043">
            <v>798.06</v>
          </cell>
          <cell r="K6043">
            <v>847445.33</v>
          </cell>
          <cell r="M6043">
            <v>847445.33</v>
          </cell>
          <cell r="N6043" t="str">
            <v>FORM SUBMIT</v>
          </cell>
          <cell r="O6043">
            <v>44467</v>
          </cell>
          <cell r="P6043"/>
          <cell r="Q6043">
            <v>848243.39</v>
          </cell>
        </row>
        <row r="6044">
          <cell r="C6044" t="str">
            <v>Brewster</v>
          </cell>
          <cell r="D6044">
            <v>2021</v>
          </cell>
          <cell r="E6044">
            <v>3</v>
          </cell>
          <cell r="F6044">
            <v>3</v>
          </cell>
          <cell r="G6044" t="str">
            <v>Yes</v>
          </cell>
          <cell r="H6044">
            <v>1071279.19</v>
          </cell>
          <cell r="I6044">
            <v>3851.65</v>
          </cell>
          <cell r="J6044">
            <v>0</v>
          </cell>
          <cell r="K6044">
            <v>1067427.54</v>
          </cell>
          <cell r="M6044">
            <v>1067427.54</v>
          </cell>
          <cell r="N6044" t="str">
            <v>FORM SUBMIT</v>
          </cell>
          <cell r="O6044">
            <v>44462</v>
          </cell>
          <cell r="P6044"/>
          <cell r="Q6044">
            <v>1067427.54</v>
          </cell>
        </row>
        <row r="6045">
          <cell r="C6045" t="str">
            <v>Bridgewater</v>
          </cell>
          <cell r="D6045">
            <v>2021</v>
          </cell>
          <cell r="E6045">
            <v>2</v>
          </cell>
          <cell r="F6045">
            <v>2</v>
          </cell>
          <cell r="G6045" t="str">
            <v>Yes</v>
          </cell>
          <cell r="H6045">
            <v>725927.5</v>
          </cell>
          <cell r="I6045">
            <v>4470.1000000000004</v>
          </cell>
          <cell r="J6045">
            <v>0</v>
          </cell>
          <cell r="K6045">
            <v>721457.4</v>
          </cell>
          <cell r="M6045">
            <v>721457.4</v>
          </cell>
          <cell r="N6045" t="str">
            <v>FORM SUBMIT</v>
          </cell>
          <cell r="O6045">
            <v>44447</v>
          </cell>
          <cell r="P6045"/>
          <cell r="Q6045">
            <v>721457.4</v>
          </cell>
        </row>
        <row r="6046">
          <cell r="C6046" t="str">
            <v>Brimfield</v>
          </cell>
          <cell r="D6046">
            <v>2021</v>
          </cell>
          <cell r="E6046">
            <v>0</v>
          </cell>
          <cell r="F6046">
            <v>0</v>
          </cell>
          <cell r="G6046" t="str">
            <v>N/A</v>
          </cell>
          <cell r="H6046">
            <v>0</v>
          </cell>
          <cell r="I6046">
            <v>0</v>
          </cell>
          <cell r="J6046">
            <v>0</v>
          </cell>
          <cell r="K6046">
            <v>0</v>
          </cell>
          <cell r="M6046">
            <v>0</v>
          </cell>
          <cell r="N6046" t="str">
            <v>N/A</v>
          </cell>
          <cell r="O6046" t="str">
            <v/>
          </cell>
          <cell r="P6046"/>
          <cell r="Q6046">
            <v>0</v>
          </cell>
        </row>
        <row r="6047">
          <cell r="C6047" t="str">
            <v>Brockton</v>
          </cell>
          <cell r="D6047">
            <v>2021</v>
          </cell>
          <cell r="E6047">
            <v>0</v>
          </cell>
          <cell r="F6047">
            <v>0</v>
          </cell>
          <cell r="G6047" t="str">
            <v>N/A</v>
          </cell>
          <cell r="H6047">
            <v>0</v>
          </cell>
          <cell r="I6047">
            <v>0</v>
          </cell>
          <cell r="J6047">
            <v>0</v>
          </cell>
          <cell r="K6047">
            <v>0</v>
          </cell>
          <cell r="M6047">
            <v>0</v>
          </cell>
          <cell r="N6047" t="str">
            <v>N/A</v>
          </cell>
          <cell r="O6047" t="str">
            <v/>
          </cell>
          <cell r="P6047"/>
          <cell r="Q6047">
            <v>0</v>
          </cell>
        </row>
        <row r="6048">
          <cell r="C6048" t="str">
            <v>Brookfield</v>
          </cell>
          <cell r="D6048">
            <v>2021</v>
          </cell>
          <cell r="E6048">
            <v>0</v>
          </cell>
          <cell r="F6048">
            <v>0</v>
          </cell>
          <cell r="G6048" t="str">
            <v>N/A</v>
          </cell>
          <cell r="H6048">
            <v>0</v>
          </cell>
          <cell r="I6048">
            <v>0</v>
          </cell>
          <cell r="J6048">
            <v>0</v>
          </cell>
          <cell r="K6048">
            <v>0</v>
          </cell>
          <cell r="M6048">
            <v>0</v>
          </cell>
          <cell r="N6048" t="str">
            <v>N/A</v>
          </cell>
          <cell r="O6048" t="str">
            <v/>
          </cell>
          <cell r="P6048"/>
          <cell r="Q6048">
            <v>0</v>
          </cell>
        </row>
        <row r="6049">
          <cell r="C6049" t="str">
            <v>Brookline</v>
          </cell>
          <cell r="D6049">
            <v>2021</v>
          </cell>
          <cell r="E6049">
            <v>0</v>
          </cell>
          <cell r="F6049">
            <v>0</v>
          </cell>
          <cell r="G6049" t="str">
            <v>N/A</v>
          </cell>
          <cell r="H6049">
            <v>0</v>
          </cell>
          <cell r="I6049">
            <v>0</v>
          </cell>
          <cell r="J6049">
            <v>0</v>
          </cell>
          <cell r="K6049">
            <v>0</v>
          </cell>
          <cell r="M6049">
            <v>0</v>
          </cell>
          <cell r="N6049" t="str">
            <v>N/A</v>
          </cell>
          <cell r="O6049" t="str">
            <v/>
          </cell>
          <cell r="P6049"/>
          <cell r="Q6049">
            <v>0</v>
          </cell>
        </row>
        <row r="6050">
          <cell r="C6050" t="str">
            <v>Buckland</v>
          </cell>
          <cell r="D6050">
            <v>2021</v>
          </cell>
          <cell r="E6050">
            <v>0</v>
          </cell>
          <cell r="F6050">
            <v>0</v>
          </cell>
          <cell r="G6050" t="str">
            <v>N/A</v>
          </cell>
          <cell r="H6050">
            <v>0</v>
          </cell>
          <cell r="I6050">
            <v>0</v>
          </cell>
          <cell r="J6050">
            <v>0</v>
          </cell>
          <cell r="K6050">
            <v>0</v>
          </cell>
          <cell r="M6050">
            <v>0</v>
          </cell>
          <cell r="N6050" t="str">
            <v>N/A</v>
          </cell>
          <cell r="O6050" t="str">
            <v/>
          </cell>
          <cell r="P6050"/>
          <cell r="Q6050">
            <v>0</v>
          </cell>
        </row>
        <row r="6051">
          <cell r="C6051" t="str">
            <v>Burlington</v>
          </cell>
          <cell r="D6051">
            <v>2021</v>
          </cell>
          <cell r="E6051">
            <v>0</v>
          </cell>
          <cell r="F6051">
            <v>0</v>
          </cell>
          <cell r="G6051" t="str">
            <v>N/A</v>
          </cell>
          <cell r="H6051">
            <v>0</v>
          </cell>
          <cell r="I6051">
            <v>0</v>
          </cell>
          <cell r="J6051">
            <v>0</v>
          </cell>
          <cell r="K6051">
            <v>0</v>
          </cell>
          <cell r="M6051">
            <v>0</v>
          </cell>
          <cell r="N6051" t="str">
            <v>N/A</v>
          </cell>
          <cell r="O6051" t="str">
            <v/>
          </cell>
          <cell r="P6051"/>
          <cell r="Q6051">
            <v>0</v>
          </cell>
        </row>
        <row r="6052">
          <cell r="C6052" t="str">
            <v>Cambridge</v>
          </cell>
          <cell r="D6052">
            <v>2021</v>
          </cell>
          <cell r="E6052">
            <v>3</v>
          </cell>
          <cell r="F6052">
            <v>3</v>
          </cell>
          <cell r="G6052" t="str">
            <v>Yes</v>
          </cell>
          <cell r="H6052">
            <v>13229693</v>
          </cell>
          <cell r="I6052">
            <v>37810</v>
          </cell>
          <cell r="J6052">
            <v>4264</v>
          </cell>
          <cell r="K6052">
            <v>13187619</v>
          </cell>
          <cell r="M6052">
            <v>13187619</v>
          </cell>
          <cell r="N6052" t="str">
            <v>FORM SUBMIT</v>
          </cell>
          <cell r="O6052">
            <v>44454</v>
          </cell>
          <cell r="P6052"/>
          <cell r="Q6052">
            <v>13191883</v>
          </cell>
        </row>
        <row r="6053">
          <cell r="C6053" t="str">
            <v>Canton</v>
          </cell>
          <cell r="D6053">
            <v>2021</v>
          </cell>
          <cell r="E6053">
            <v>1</v>
          </cell>
          <cell r="F6053">
            <v>1</v>
          </cell>
          <cell r="G6053" t="str">
            <v>Yes</v>
          </cell>
          <cell r="H6053">
            <v>688115.8</v>
          </cell>
          <cell r="I6053">
            <v>0</v>
          </cell>
          <cell r="J6053">
            <v>5677.71</v>
          </cell>
          <cell r="K6053">
            <v>682438.09000000008</v>
          </cell>
          <cell r="M6053">
            <v>682438.09000000008</v>
          </cell>
          <cell r="N6053" t="str">
            <v>FORM SUBMIT</v>
          </cell>
          <cell r="O6053">
            <v>44453</v>
          </cell>
          <cell r="P6053"/>
          <cell r="Q6053">
            <v>688115.8</v>
          </cell>
        </row>
        <row r="6054">
          <cell r="C6054" t="str">
            <v>Carlisle</v>
          </cell>
          <cell r="D6054">
            <v>2021</v>
          </cell>
          <cell r="E6054">
            <v>2</v>
          </cell>
          <cell r="F6054">
            <v>2</v>
          </cell>
          <cell r="G6054" t="str">
            <v>Yes</v>
          </cell>
          <cell r="H6054">
            <v>492102.84</v>
          </cell>
          <cell r="I6054">
            <v>3993.16</v>
          </cell>
          <cell r="J6054">
            <v>1427.67</v>
          </cell>
          <cell r="K6054">
            <v>486682.01000000007</v>
          </cell>
          <cell r="M6054">
            <v>486682.01000000007</v>
          </cell>
          <cell r="N6054" t="str">
            <v>FORM SUBMIT</v>
          </cell>
          <cell r="O6054">
            <v>44441</v>
          </cell>
          <cell r="P6054"/>
          <cell r="Q6054">
            <v>488109.68000000005</v>
          </cell>
        </row>
        <row r="6055">
          <cell r="C6055" t="str">
            <v>Carver</v>
          </cell>
          <cell r="D6055">
            <v>2021</v>
          </cell>
          <cell r="E6055">
            <v>3</v>
          </cell>
          <cell r="F6055">
            <v>3</v>
          </cell>
          <cell r="G6055" t="str">
            <v>Yes</v>
          </cell>
          <cell r="H6055">
            <v>569622.52</v>
          </cell>
          <cell r="I6055">
            <v>11346.56</v>
          </cell>
          <cell r="J6055">
            <v>240.34</v>
          </cell>
          <cell r="K6055">
            <v>558035.62</v>
          </cell>
          <cell r="M6055">
            <v>558035.62</v>
          </cell>
          <cell r="N6055" t="str">
            <v>FORM SUBMIT</v>
          </cell>
          <cell r="O6055">
            <v>44484</v>
          </cell>
          <cell r="P6055"/>
          <cell r="Q6055">
            <v>558275.96</v>
          </cell>
        </row>
        <row r="6056">
          <cell r="C6056" t="str">
            <v>Charlemont</v>
          </cell>
          <cell r="D6056">
            <v>2021</v>
          </cell>
          <cell r="E6056">
            <v>0</v>
          </cell>
          <cell r="F6056">
            <v>0</v>
          </cell>
          <cell r="G6056" t="str">
            <v>N/A</v>
          </cell>
          <cell r="H6056">
            <v>0</v>
          </cell>
          <cell r="I6056">
            <v>0</v>
          </cell>
          <cell r="J6056">
            <v>0</v>
          </cell>
          <cell r="K6056">
            <v>0</v>
          </cell>
          <cell r="M6056">
            <v>0</v>
          </cell>
          <cell r="N6056" t="str">
            <v>N/A</v>
          </cell>
          <cell r="O6056" t="str">
            <v/>
          </cell>
          <cell r="P6056"/>
          <cell r="Q6056">
            <v>0</v>
          </cell>
        </row>
        <row r="6057">
          <cell r="C6057" t="str">
            <v>Charlton</v>
          </cell>
          <cell r="D6057">
            <v>2021</v>
          </cell>
          <cell r="E6057">
            <v>0</v>
          </cell>
          <cell r="F6057">
            <v>0</v>
          </cell>
          <cell r="G6057" t="str">
            <v>N/A</v>
          </cell>
          <cell r="H6057">
            <v>0</v>
          </cell>
          <cell r="I6057">
            <v>0</v>
          </cell>
          <cell r="J6057">
            <v>0</v>
          </cell>
          <cell r="K6057">
            <v>0</v>
          </cell>
          <cell r="M6057">
            <v>0</v>
          </cell>
          <cell r="N6057" t="str">
            <v>N/A</v>
          </cell>
          <cell r="O6057" t="str">
            <v/>
          </cell>
          <cell r="P6057"/>
          <cell r="Q6057">
            <v>0</v>
          </cell>
        </row>
        <row r="6058">
          <cell r="C6058" t="str">
            <v>Chatham</v>
          </cell>
          <cell r="D6058">
            <v>2021</v>
          </cell>
          <cell r="E6058">
            <v>3</v>
          </cell>
          <cell r="F6058">
            <v>3</v>
          </cell>
          <cell r="G6058" t="str">
            <v>Yes</v>
          </cell>
          <cell r="H6058">
            <v>1000261.74</v>
          </cell>
          <cell r="I6058">
            <v>2447.67</v>
          </cell>
          <cell r="J6058">
            <v>0</v>
          </cell>
          <cell r="K6058">
            <v>997814.07</v>
          </cell>
          <cell r="M6058">
            <v>997814.07</v>
          </cell>
          <cell r="N6058" t="str">
            <v>FORM SUBMIT</v>
          </cell>
          <cell r="O6058">
            <v>44452</v>
          </cell>
          <cell r="P6058"/>
          <cell r="Q6058">
            <v>997814.07</v>
          </cell>
        </row>
        <row r="6059">
          <cell r="C6059" t="str">
            <v>Chelmsford</v>
          </cell>
          <cell r="D6059">
            <v>2021</v>
          </cell>
          <cell r="E6059">
            <v>1.5</v>
          </cell>
          <cell r="F6059">
            <v>1.5</v>
          </cell>
          <cell r="G6059" t="str">
            <v>Yes</v>
          </cell>
          <cell r="H6059">
            <v>1253170.52</v>
          </cell>
          <cell r="I6059">
            <v>17064.259999999998</v>
          </cell>
          <cell r="J6059">
            <v>4195.97</v>
          </cell>
          <cell r="K6059">
            <v>1231910.29</v>
          </cell>
          <cell r="M6059">
            <v>1231910.29</v>
          </cell>
          <cell r="N6059" t="str">
            <v>FORM SUBMIT</v>
          </cell>
          <cell r="O6059">
            <v>44431</v>
          </cell>
          <cell r="P6059"/>
          <cell r="Q6059">
            <v>1236106.26</v>
          </cell>
        </row>
        <row r="6060">
          <cell r="C6060" t="str">
            <v>Chelsea</v>
          </cell>
          <cell r="D6060">
            <v>2021</v>
          </cell>
          <cell r="E6060">
            <v>1.5</v>
          </cell>
          <cell r="F6060">
            <v>1.5</v>
          </cell>
          <cell r="G6060" t="str">
            <v>Yes</v>
          </cell>
          <cell r="H6060">
            <v>775723.29</v>
          </cell>
          <cell r="I6060">
            <v>5216.8999999999996</v>
          </cell>
          <cell r="J6060">
            <v>5947.13</v>
          </cell>
          <cell r="K6060">
            <v>764559.26</v>
          </cell>
          <cell r="M6060">
            <v>764559.26</v>
          </cell>
          <cell r="N6060" t="str">
            <v>FORM SUBMIT</v>
          </cell>
          <cell r="O6060">
            <v>44491</v>
          </cell>
          <cell r="P6060"/>
          <cell r="Q6060">
            <v>770506.39</v>
          </cell>
        </row>
        <row r="6061">
          <cell r="C6061" t="str">
            <v>Cheshire</v>
          </cell>
          <cell r="D6061">
            <v>2021</v>
          </cell>
          <cell r="E6061">
            <v>0</v>
          </cell>
          <cell r="F6061">
            <v>0</v>
          </cell>
          <cell r="G6061" t="str">
            <v>N/A</v>
          </cell>
          <cell r="H6061">
            <v>0</v>
          </cell>
          <cell r="I6061">
            <v>0</v>
          </cell>
          <cell r="J6061">
            <v>0</v>
          </cell>
          <cell r="K6061">
            <v>0</v>
          </cell>
          <cell r="M6061">
            <v>0</v>
          </cell>
          <cell r="N6061" t="str">
            <v>N/A</v>
          </cell>
          <cell r="O6061" t="str">
            <v/>
          </cell>
          <cell r="P6061"/>
          <cell r="Q6061">
            <v>0</v>
          </cell>
        </row>
        <row r="6062">
          <cell r="C6062" t="str">
            <v>Chester</v>
          </cell>
          <cell r="D6062">
            <v>2021</v>
          </cell>
          <cell r="E6062">
            <v>0</v>
          </cell>
          <cell r="F6062">
            <v>0</v>
          </cell>
          <cell r="G6062" t="str">
            <v>N/A</v>
          </cell>
          <cell r="H6062">
            <v>0</v>
          </cell>
          <cell r="I6062">
            <v>0</v>
          </cell>
          <cell r="J6062">
            <v>0</v>
          </cell>
          <cell r="K6062">
            <v>0</v>
          </cell>
          <cell r="M6062">
            <v>0</v>
          </cell>
          <cell r="N6062" t="str">
            <v>N/A</v>
          </cell>
          <cell r="O6062" t="str">
            <v/>
          </cell>
          <cell r="P6062"/>
          <cell r="Q6062">
            <v>0</v>
          </cell>
        </row>
        <row r="6063">
          <cell r="C6063" t="str">
            <v>Chesterfield</v>
          </cell>
          <cell r="D6063">
            <v>2021</v>
          </cell>
          <cell r="E6063">
            <v>0</v>
          </cell>
          <cell r="F6063">
            <v>0</v>
          </cell>
          <cell r="G6063" t="str">
            <v>N/A</v>
          </cell>
          <cell r="H6063">
            <v>0</v>
          </cell>
          <cell r="I6063">
            <v>0</v>
          </cell>
          <cell r="J6063">
            <v>0</v>
          </cell>
          <cell r="K6063">
            <v>0</v>
          </cell>
          <cell r="M6063">
            <v>0</v>
          </cell>
          <cell r="N6063" t="str">
            <v>N/A</v>
          </cell>
          <cell r="O6063" t="str">
            <v/>
          </cell>
          <cell r="P6063"/>
          <cell r="Q6063">
            <v>0</v>
          </cell>
        </row>
        <row r="6064">
          <cell r="C6064" t="str">
            <v>Chicopee</v>
          </cell>
          <cell r="D6064">
            <v>2021</v>
          </cell>
          <cell r="E6064">
            <v>0</v>
          </cell>
          <cell r="F6064">
            <v>0</v>
          </cell>
          <cell r="G6064" t="str">
            <v>N/A</v>
          </cell>
          <cell r="H6064">
            <v>0</v>
          </cell>
          <cell r="I6064">
            <v>0</v>
          </cell>
          <cell r="J6064">
            <v>0</v>
          </cell>
          <cell r="K6064">
            <v>0</v>
          </cell>
          <cell r="M6064">
            <v>0</v>
          </cell>
          <cell r="N6064" t="str">
            <v>N/A</v>
          </cell>
          <cell r="O6064" t="str">
            <v/>
          </cell>
          <cell r="P6064"/>
          <cell r="Q6064">
            <v>0</v>
          </cell>
        </row>
        <row r="6065">
          <cell r="C6065" t="str">
            <v>Chilmark</v>
          </cell>
          <cell r="D6065">
            <v>2021</v>
          </cell>
          <cell r="E6065">
            <v>3</v>
          </cell>
          <cell r="F6065">
            <v>3</v>
          </cell>
          <cell r="G6065" t="str">
            <v>Yes</v>
          </cell>
          <cell r="H6065">
            <v>279092.25</v>
          </cell>
          <cell r="I6065">
            <v>358.42</v>
          </cell>
          <cell r="J6065">
            <v>259.77</v>
          </cell>
          <cell r="K6065">
            <v>278474.06</v>
          </cell>
          <cell r="M6065">
            <v>278474.06</v>
          </cell>
          <cell r="N6065" t="str">
            <v>FORM SUBMIT</v>
          </cell>
          <cell r="O6065">
            <v>44426</v>
          </cell>
          <cell r="P6065"/>
          <cell r="Q6065">
            <v>278733.83</v>
          </cell>
        </row>
        <row r="6066">
          <cell r="C6066" t="str">
            <v>Clarksburg</v>
          </cell>
          <cell r="D6066">
            <v>2021</v>
          </cell>
          <cell r="E6066">
            <v>0</v>
          </cell>
          <cell r="F6066">
            <v>0</v>
          </cell>
          <cell r="G6066" t="str">
            <v>N/A</v>
          </cell>
          <cell r="H6066">
            <v>0</v>
          </cell>
          <cell r="I6066">
            <v>0</v>
          </cell>
          <cell r="J6066">
            <v>0</v>
          </cell>
          <cell r="K6066">
            <v>0</v>
          </cell>
          <cell r="M6066">
            <v>0</v>
          </cell>
          <cell r="N6066" t="str">
            <v>N/A</v>
          </cell>
          <cell r="O6066" t="str">
            <v/>
          </cell>
          <cell r="P6066"/>
          <cell r="Q6066">
            <v>0</v>
          </cell>
        </row>
        <row r="6067">
          <cell r="C6067" t="str">
            <v>Clinton</v>
          </cell>
          <cell r="D6067">
            <v>2021</v>
          </cell>
          <cell r="E6067">
            <v>0</v>
          </cell>
          <cell r="F6067">
            <v>0</v>
          </cell>
          <cell r="G6067" t="str">
            <v>N/A</v>
          </cell>
          <cell r="H6067">
            <v>0</v>
          </cell>
          <cell r="I6067">
            <v>0</v>
          </cell>
          <cell r="J6067">
            <v>0</v>
          </cell>
          <cell r="K6067">
            <v>0</v>
          </cell>
          <cell r="M6067">
            <v>0</v>
          </cell>
          <cell r="N6067" t="str">
            <v>N/A</v>
          </cell>
          <cell r="O6067" t="str">
            <v/>
          </cell>
          <cell r="P6067"/>
          <cell r="Q6067">
            <v>0</v>
          </cell>
        </row>
        <row r="6068">
          <cell r="C6068" t="str">
            <v>Cohasset</v>
          </cell>
          <cell r="D6068">
            <v>2021</v>
          </cell>
          <cell r="E6068">
            <v>1.5</v>
          </cell>
          <cell r="F6068">
            <v>1.5</v>
          </cell>
          <cell r="G6068" t="str">
            <v>Yes</v>
          </cell>
          <cell r="H6068">
            <v>557351.80000000005</v>
          </cell>
          <cell r="I6068">
            <v>2295.5500000000002</v>
          </cell>
          <cell r="J6068">
            <v>0</v>
          </cell>
          <cell r="K6068">
            <v>555056.25</v>
          </cell>
          <cell r="M6068">
            <v>555056.25</v>
          </cell>
          <cell r="N6068" t="str">
            <v>FORM SUBMIT</v>
          </cell>
          <cell r="O6068">
            <v>44468</v>
          </cell>
          <cell r="P6068"/>
          <cell r="Q6068">
            <v>555056.25</v>
          </cell>
        </row>
        <row r="6069">
          <cell r="C6069" t="str">
            <v>Colrain</v>
          </cell>
          <cell r="D6069">
            <v>2021</v>
          </cell>
          <cell r="E6069">
            <v>0</v>
          </cell>
          <cell r="F6069">
            <v>0</v>
          </cell>
          <cell r="G6069" t="str">
            <v>N/A</v>
          </cell>
          <cell r="H6069">
            <v>0</v>
          </cell>
          <cell r="I6069">
            <v>0</v>
          </cell>
          <cell r="J6069">
            <v>0</v>
          </cell>
          <cell r="K6069">
            <v>0</v>
          </cell>
          <cell r="M6069">
            <v>0</v>
          </cell>
          <cell r="N6069" t="str">
            <v>N/A</v>
          </cell>
          <cell r="O6069" t="str">
            <v/>
          </cell>
          <cell r="P6069"/>
          <cell r="Q6069">
            <v>0</v>
          </cell>
        </row>
        <row r="6070">
          <cell r="C6070" t="str">
            <v>Concord</v>
          </cell>
          <cell r="D6070">
            <v>2021</v>
          </cell>
          <cell r="E6070">
            <v>1.5</v>
          </cell>
          <cell r="F6070">
            <v>1.5</v>
          </cell>
          <cell r="G6070" t="str">
            <v>Yes</v>
          </cell>
          <cell r="H6070">
            <v>1332992.75</v>
          </cell>
          <cell r="I6070">
            <v>4532.1400000000003</v>
          </cell>
          <cell r="J6070">
            <v>0</v>
          </cell>
          <cell r="K6070">
            <v>1328460.6100000001</v>
          </cell>
          <cell r="M6070">
            <v>1328460.6100000001</v>
          </cell>
          <cell r="N6070" t="str">
            <v>FORM SUBMIT</v>
          </cell>
          <cell r="O6070">
            <v>44455</v>
          </cell>
          <cell r="P6070"/>
          <cell r="Q6070">
            <v>1328460.6100000001</v>
          </cell>
        </row>
        <row r="6071">
          <cell r="C6071" t="str">
            <v>Conway</v>
          </cell>
          <cell r="D6071">
            <v>2021</v>
          </cell>
          <cell r="E6071">
            <v>3</v>
          </cell>
          <cell r="F6071">
            <v>3</v>
          </cell>
          <cell r="G6071" t="str">
            <v>Yes</v>
          </cell>
          <cell r="H6071">
            <v>94017.85</v>
          </cell>
          <cell r="I6071">
            <v>1631.32</v>
          </cell>
          <cell r="J6071">
            <v>63.6</v>
          </cell>
          <cell r="K6071">
            <v>92322.93</v>
          </cell>
          <cell r="M6071">
            <v>92322.93</v>
          </cell>
          <cell r="N6071" t="str">
            <v>FORM SUBMIT</v>
          </cell>
          <cell r="O6071">
            <v>44450</v>
          </cell>
          <cell r="P6071"/>
          <cell r="Q6071">
            <v>92386.53</v>
          </cell>
        </row>
        <row r="6072">
          <cell r="C6072" t="str">
            <v>Cummington</v>
          </cell>
          <cell r="D6072">
            <v>2021</v>
          </cell>
          <cell r="E6072">
            <v>0</v>
          </cell>
          <cell r="F6072">
            <v>0</v>
          </cell>
          <cell r="G6072" t="str">
            <v>N/A</v>
          </cell>
          <cell r="H6072">
            <v>0</v>
          </cell>
          <cell r="I6072">
            <v>0</v>
          </cell>
          <cell r="J6072">
            <v>0</v>
          </cell>
          <cell r="K6072">
            <v>0</v>
          </cell>
          <cell r="M6072">
            <v>0</v>
          </cell>
          <cell r="N6072" t="str">
            <v>N/A</v>
          </cell>
          <cell r="O6072" t="str">
            <v/>
          </cell>
          <cell r="P6072"/>
          <cell r="Q6072">
            <v>0</v>
          </cell>
        </row>
        <row r="6073">
          <cell r="C6073" t="str">
            <v>Dalton</v>
          </cell>
          <cell r="D6073">
            <v>2021</v>
          </cell>
          <cell r="E6073">
            <v>0</v>
          </cell>
          <cell r="F6073">
            <v>0</v>
          </cell>
          <cell r="G6073" t="str">
            <v>N/A</v>
          </cell>
          <cell r="H6073">
            <v>0</v>
          </cell>
          <cell r="I6073">
            <v>0</v>
          </cell>
          <cell r="J6073">
            <v>0</v>
          </cell>
          <cell r="K6073">
            <v>0</v>
          </cell>
          <cell r="M6073">
            <v>0</v>
          </cell>
          <cell r="N6073" t="str">
            <v>N/A</v>
          </cell>
          <cell r="O6073" t="str">
            <v/>
          </cell>
          <cell r="P6073"/>
          <cell r="Q6073">
            <v>0</v>
          </cell>
        </row>
        <row r="6074">
          <cell r="C6074" t="str">
            <v>Danvers</v>
          </cell>
          <cell r="D6074">
            <v>2021</v>
          </cell>
          <cell r="E6074">
            <v>0</v>
          </cell>
          <cell r="F6074">
            <v>0</v>
          </cell>
          <cell r="G6074" t="str">
            <v>N/A</v>
          </cell>
          <cell r="H6074">
            <v>0</v>
          </cell>
          <cell r="I6074">
            <v>0</v>
          </cell>
          <cell r="J6074">
            <v>0</v>
          </cell>
          <cell r="K6074">
            <v>0</v>
          </cell>
          <cell r="M6074">
            <v>0</v>
          </cell>
          <cell r="N6074" t="str">
            <v>N/A</v>
          </cell>
          <cell r="O6074" t="str">
            <v/>
          </cell>
          <cell r="P6074"/>
          <cell r="Q6074">
            <v>0</v>
          </cell>
        </row>
        <row r="6075">
          <cell r="C6075" t="str">
            <v>Dartmouth</v>
          </cell>
          <cell r="D6075">
            <v>2021</v>
          </cell>
          <cell r="E6075">
            <v>2</v>
          </cell>
          <cell r="F6075">
            <v>1.5</v>
          </cell>
          <cell r="G6075" t="str">
            <v>No</v>
          </cell>
          <cell r="H6075">
            <v>773345.63</v>
          </cell>
          <cell r="I6075">
            <v>4458.6899999999996</v>
          </cell>
          <cell r="J6075">
            <v>1717.47</v>
          </cell>
          <cell r="K6075">
            <v>767169.47000000009</v>
          </cell>
          <cell r="M6075">
            <v>767169.47000000009</v>
          </cell>
          <cell r="N6075" t="str">
            <v>FORM SUBMIT</v>
          </cell>
          <cell r="O6075">
            <v>44417</v>
          </cell>
          <cell r="P6075"/>
          <cell r="Q6075">
            <v>768886.94000000006</v>
          </cell>
        </row>
        <row r="6076">
          <cell r="C6076" t="str">
            <v>Dedham</v>
          </cell>
          <cell r="D6076">
            <v>2021</v>
          </cell>
          <cell r="E6076">
            <v>0</v>
          </cell>
          <cell r="F6076">
            <v>0</v>
          </cell>
          <cell r="G6076" t="str">
            <v>N/A</v>
          </cell>
          <cell r="H6076">
            <v>0</v>
          </cell>
          <cell r="I6076">
            <v>0</v>
          </cell>
          <cell r="J6076">
            <v>0</v>
          </cell>
          <cell r="K6076">
            <v>0</v>
          </cell>
          <cell r="M6076">
            <v>0</v>
          </cell>
          <cell r="N6076" t="str">
            <v>N/A</v>
          </cell>
          <cell r="O6076" t="str">
            <v/>
          </cell>
          <cell r="P6076"/>
          <cell r="Q6076">
            <v>0</v>
          </cell>
        </row>
        <row r="6077">
          <cell r="C6077" t="str">
            <v>Deerfield</v>
          </cell>
          <cell r="D6077">
            <v>2021</v>
          </cell>
          <cell r="E6077">
            <v>3</v>
          </cell>
          <cell r="F6077">
            <v>3</v>
          </cell>
          <cell r="G6077" t="str">
            <v>Yes</v>
          </cell>
          <cell r="H6077">
            <v>253589.14</v>
          </cell>
          <cell r="I6077">
            <v>1031.8900000000001</v>
          </cell>
          <cell r="J6077">
            <v>10.83</v>
          </cell>
          <cell r="K6077">
            <v>252546.42</v>
          </cell>
          <cell r="M6077">
            <v>252546.42</v>
          </cell>
          <cell r="N6077" t="str">
            <v>FORM SUBMIT</v>
          </cell>
          <cell r="O6077">
            <v>44426</v>
          </cell>
          <cell r="P6077"/>
          <cell r="Q6077">
            <v>252557.25</v>
          </cell>
        </row>
        <row r="6078">
          <cell r="C6078" t="str">
            <v>Dennis</v>
          </cell>
          <cell r="D6078">
            <v>2021</v>
          </cell>
          <cell r="E6078">
            <v>3</v>
          </cell>
          <cell r="F6078">
            <v>3</v>
          </cell>
          <cell r="G6078" t="str">
            <v>Yes</v>
          </cell>
          <cell r="H6078">
            <v>1382444.85</v>
          </cell>
          <cell r="I6078">
            <v>5334.79</v>
          </cell>
          <cell r="J6078">
            <v>0</v>
          </cell>
          <cell r="K6078">
            <v>1377110.06</v>
          </cell>
          <cell r="M6078">
            <v>1377110.06</v>
          </cell>
          <cell r="N6078" t="str">
            <v>FORM SUBMIT</v>
          </cell>
          <cell r="O6078">
            <v>44431</v>
          </cell>
          <cell r="P6078"/>
          <cell r="Q6078">
            <v>1377110.06</v>
          </cell>
        </row>
        <row r="6079">
          <cell r="C6079" t="str">
            <v>Dighton</v>
          </cell>
          <cell r="D6079">
            <v>2021</v>
          </cell>
          <cell r="E6079">
            <v>1</v>
          </cell>
          <cell r="F6079">
            <v>1</v>
          </cell>
          <cell r="G6079" t="str">
            <v>Yes</v>
          </cell>
          <cell r="H6079">
            <v>119076.33</v>
          </cell>
          <cell r="I6079">
            <v>1219.96</v>
          </cell>
          <cell r="J6079">
            <v>4.8899999999999997</v>
          </cell>
          <cell r="K6079">
            <v>117851.48</v>
          </cell>
          <cell r="M6079">
            <v>117851.48</v>
          </cell>
          <cell r="N6079" t="str">
            <v>FORM SUBMIT</v>
          </cell>
          <cell r="O6079">
            <v>44495</v>
          </cell>
          <cell r="P6079"/>
          <cell r="Q6079">
            <v>117856.37</v>
          </cell>
        </row>
        <row r="6080">
          <cell r="C6080" t="str">
            <v>Douglas</v>
          </cell>
          <cell r="D6080">
            <v>2021</v>
          </cell>
          <cell r="E6080">
            <v>0</v>
          </cell>
          <cell r="F6080">
            <v>0</v>
          </cell>
          <cell r="G6080" t="str">
            <v>N/A</v>
          </cell>
          <cell r="H6080">
            <v>0</v>
          </cell>
          <cell r="I6080">
            <v>0</v>
          </cell>
          <cell r="J6080">
            <v>0</v>
          </cell>
          <cell r="K6080">
            <v>0</v>
          </cell>
          <cell r="M6080">
            <v>0</v>
          </cell>
          <cell r="N6080" t="str">
            <v>N/A</v>
          </cell>
          <cell r="O6080" t="str">
            <v/>
          </cell>
          <cell r="P6080"/>
          <cell r="Q6080">
            <v>0</v>
          </cell>
        </row>
        <row r="6081">
          <cell r="C6081" t="str">
            <v>Dover</v>
          </cell>
          <cell r="D6081">
            <v>2021</v>
          </cell>
          <cell r="E6081">
            <v>0</v>
          </cell>
          <cell r="F6081">
            <v>0</v>
          </cell>
          <cell r="G6081" t="str">
            <v>N/A</v>
          </cell>
          <cell r="H6081">
            <v>0</v>
          </cell>
          <cell r="I6081">
            <v>0</v>
          </cell>
          <cell r="J6081">
            <v>0</v>
          </cell>
          <cell r="K6081">
            <v>0</v>
          </cell>
          <cell r="M6081">
            <v>0</v>
          </cell>
          <cell r="N6081" t="str">
            <v>N/A</v>
          </cell>
          <cell r="O6081" t="str">
            <v/>
          </cell>
          <cell r="P6081"/>
          <cell r="Q6081">
            <v>0</v>
          </cell>
        </row>
        <row r="6082">
          <cell r="C6082" t="str">
            <v>Dracut</v>
          </cell>
          <cell r="D6082">
            <v>2021</v>
          </cell>
          <cell r="E6082">
            <v>2</v>
          </cell>
          <cell r="F6082">
            <v>2</v>
          </cell>
          <cell r="G6082" t="str">
            <v>Yes</v>
          </cell>
          <cell r="H6082">
            <v>1048362</v>
          </cell>
          <cell r="I6082">
            <v>17039</v>
          </cell>
          <cell r="J6082">
            <v>58</v>
          </cell>
          <cell r="K6082">
            <v>1031265</v>
          </cell>
          <cell r="M6082">
            <v>1031265</v>
          </cell>
          <cell r="N6082" t="str">
            <v>FORM SUBMIT</v>
          </cell>
          <cell r="O6082">
            <v>44446</v>
          </cell>
          <cell r="P6082"/>
          <cell r="Q6082">
            <v>1031323</v>
          </cell>
        </row>
        <row r="6083">
          <cell r="C6083" t="str">
            <v>Dudley</v>
          </cell>
          <cell r="D6083">
            <v>2021</v>
          </cell>
          <cell r="E6083">
            <v>0</v>
          </cell>
          <cell r="F6083">
            <v>0</v>
          </cell>
          <cell r="G6083" t="str">
            <v>N/A</v>
          </cell>
          <cell r="H6083">
            <v>0</v>
          </cell>
          <cell r="I6083">
            <v>0</v>
          </cell>
          <cell r="J6083">
            <v>0</v>
          </cell>
          <cell r="K6083">
            <v>0</v>
          </cell>
          <cell r="M6083">
            <v>0</v>
          </cell>
          <cell r="N6083" t="str">
            <v>N/A</v>
          </cell>
          <cell r="O6083" t="str">
            <v/>
          </cell>
          <cell r="P6083"/>
          <cell r="Q6083">
            <v>0</v>
          </cell>
        </row>
        <row r="6084">
          <cell r="C6084" t="str">
            <v>Dunstable</v>
          </cell>
          <cell r="D6084">
            <v>2021</v>
          </cell>
          <cell r="E6084">
            <v>3</v>
          </cell>
          <cell r="F6084">
            <v>3</v>
          </cell>
          <cell r="G6084" t="str">
            <v>Yes</v>
          </cell>
          <cell r="H6084">
            <v>290112.81</v>
          </cell>
          <cell r="I6084">
            <v>1420.34</v>
          </cell>
          <cell r="J6084">
            <v>0</v>
          </cell>
          <cell r="K6084">
            <v>288692.46999999997</v>
          </cell>
          <cell r="M6084">
            <v>288692.46999999997</v>
          </cell>
          <cell r="N6084" t="str">
            <v>FORM SUBMIT</v>
          </cell>
          <cell r="O6084">
            <v>44454</v>
          </cell>
          <cell r="P6084"/>
          <cell r="Q6084">
            <v>288692.46999999997</v>
          </cell>
        </row>
        <row r="6085">
          <cell r="C6085" t="str">
            <v>Duxbury</v>
          </cell>
          <cell r="D6085">
            <v>2021</v>
          </cell>
          <cell r="E6085">
            <v>1</v>
          </cell>
          <cell r="F6085">
            <v>1</v>
          </cell>
          <cell r="G6085" t="str">
            <v>Yes</v>
          </cell>
          <cell r="H6085">
            <v>570354.62</v>
          </cell>
          <cell r="I6085">
            <v>2777.39</v>
          </cell>
          <cell r="J6085">
            <v>4516.8900000000003</v>
          </cell>
          <cell r="K6085">
            <v>563060.34</v>
          </cell>
          <cell r="M6085">
            <v>563060.34</v>
          </cell>
          <cell r="N6085" t="str">
            <v>FORM SUBMIT</v>
          </cell>
          <cell r="O6085">
            <v>44441</v>
          </cell>
          <cell r="P6085"/>
          <cell r="Q6085">
            <v>567577.23</v>
          </cell>
        </row>
        <row r="6086">
          <cell r="C6086" t="str">
            <v>East Bridgewater</v>
          </cell>
          <cell r="D6086">
            <v>2021</v>
          </cell>
          <cell r="E6086">
            <v>0</v>
          </cell>
          <cell r="F6086">
            <v>0</v>
          </cell>
          <cell r="G6086" t="str">
            <v>N/A</v>
          </cell>
          <cell r="H6086">
            <v>0</v>
          </cell>
          <cell r="I6086">
            <v>0</v>
          </cell>
          <cell r="J6086">
            <v>0</v>
          </cell>
          <cell r="K6086">
            <v>0</v>
          </cell>
          <cell r="M6086">
            <v>0</v>
          </cell>
          <cell r="N6086" t="str">
            <v>N/A</v>
          </cell>
          <cell r="O6086" t="str">
            <v/>
          </cell>
          <cell r="P6086"/>
          <cell r="Q6086">
            <v>0</v>
          </cell>
        </row>
        <row r="6087">
          <cell r="C6087" t="str">
            <v>East Brookfield</v>
          </cell>
          <cell r="D6087">
            <v>2021</v>
          </cell>
          <cell r="E6087">
            <v>0</v>
          </cell>
          <cell r="F6087">
            <v>0</v>
          </cell>
          <cell r="G6087" t="str">
            <v>N/A</v>
          </cell>
          <cell r="H6087">
            <v>0</v>
          </cell>
          <cell r="I6087">
            <v>0</v>
          </cell>
          <cell r="J6087">
            <v>0</v>
          </cell>
          <cell r="K6087">
            <v>0</v>
          </cell>
          <cell r="M6087">
            <v>0</v>
          </cell>
          <cell r="N6087" t="str">
            <v>N/A</v>
          </cell>
          <cell r="O6087" t="str">
            <v/>
          </cell>
          <cell r="P6087"/>
          <cell r="Q6087">
            <v>0</v>
          </cell>
        </row>
        <row r="6088">
          <cell r="C6088" t="str">
            <v>East Longmeadow</v>
          </cell>
          <cell r="D6088">
            <v>2021</v>
          </cell>
          <cell r="E6088">
            <v>1</v>
          </cell>
          <cell r="F6088">
            <v>1</v>
          </cell>
          <cell r="G6088" t="str">
            <v>Yes</v>
          </cell>
          <cell r="H6088">
            <v>305570.84999999998</v>
          </cell>
          <cell r="I6088">
            <v>1723.59</v>
          </cell>
          <cell r="J6088">
            <v>34.119999999999997</v>
          </cell>
          <cell r="K6088">
            <v>303813.13999999996</v>
          </cell>
          <cell r="M6088">
            <v>303813.13999999996</v>
          </cell>
          <cell r="N6088" t="str">
            <v>FORM SUBMIT</v>
          </cell>
          <cell r="O6088">
            <v>44452</v>
          </cell>
          <cell r="P6088"/>
          <cell r="Q6088">
            <v>303847.25999999995</v>
          </cell>
        </row>
        <row r="6089">
          <cell r="C6089" t="str">
            <v>Eastham</v>
          </cell>
          <cell r="D6089">
            <v>2021</v>
          </cell>
          <cell r="E6089">
            <v>3</v>
          </cell>
          <cell r="F6089">
            <v>3</v>
          </cell>
          <cell r="G6089" t="str">
            <v>Yes</v>
          </cell>
          <cell r="H6089">
            <v>843192.92</v>
          </cell>
          <cell r="I6089">
            <v>2205.3200000000002</v>
          </cell>
          <cell r="J6089">
            <v>0</v>
          </cell>
          <cell r="K6089">
            <v>840987.60000000009</v>
          </cell>
          <cell r="M6089">
            <v>840987.60000000009</v>
          </cell>
          <cell r="N6089" t="str">
            <v>FORM SUBMIT</v>
          </cell>
          <cell r="O6089">
            <v>44446</v>
          </cell>
          <cell r="P6089"/>
          <cell r="Q6089">
            <v>840987.60000000009</v>
          </cell>
        </row>
        <row r="6090">
          <cell r="C6090" t="str">
            <v>Easthampton</v>
          </cell>
          <cell r="D6090">
            <v>2021</v>
          </cell>
          <cell r="E6090">
            <v>3</v>
          </cell>
          <cell r="F6090">
            <v>3</v>
          </cell>
          <cell r="G6090" t="str">
            <v>Yes</v>
          </cell>
          <cell r="H6090">
            <v>592457.21</v>
          </cell>
          <cell r="I6090">
            <v>775.62</v>
          </cell>
          <cell r="J6090">
            <v>30.16</v>
          </cell>
          <cell r="K6090">
            <v>591651.42999999993</v>
          </cell>
          <cell r="M6090">
            <v>591651.42999999993</v>
          </cell>
          <cell r="N6090" t="str">
            <v>FORM SUBMIT</v>
          </cell>
          <cell r="O6090">
            <v>44483</v>
          </cell>
          <cell r="P6090"/>
          <cell r="Q6090">
            <v>591681.59</v>
          </cell>
        </row>
        <row r="6091">
          <cell r="C6091" t="str">
            <v>Easton</v>
          </cell>
          <cell r="D6091">
            <v>2021</v>
          </cell>
          <cell r="E6091">
            <v>3</v>
          </cell>
          <cell r="F6091">
            <v>3</v>
          </cell>
          <cell r="G6091" t="str">
            <v>Yes</v>
          </cell>
          <cell r="H6091">
            <v>1434083.39</v>
          </cell>
          <cell r="I6091">
            <v>16351.68</v>
          </cell>
          <cell r="J6091">
            <v>317.95</v>
          </cell>
          <cell r="K6091">
            <v>1417413.76</v>
          </cell>
          <cell r="M6091">
            <v>1417413.76</v>
          </cell>
          <cell r="N6091" t="str">
            <v>FORM SUBMIT</v>
          </cell>
          <cell r="O6091">
            <v>44462</v>
          </cell>
          <cell r="P6091"/>
          <cell r="Q6091">
            <v>1417731.71</v>
          </cell>
        </row>
        <row r="6092">
          <cell r="C6092" t="str">
            <v>Edgartown</v>
          </cell>
          <cell r="D6092">
            <v>2021</v>
          </cell>
          <cell r="E6092">
            <v>3</v>
          </cell>
          <cell r="F6092">
            <v>3</v>
          </cell>
          <cell r="G6092" t="str">
            <v>Yes</v>
          </cell>
          <cell r="H6092">
            <v>898887</v>
          </cell>
          <cell r="I6092">
            <v>1663.23</v>
          </cell>
          <cell r="J6092">
            <v>91.01</v>
          </cell>
          <cell r="K6092">
            <v>897132.76</v>
          </cell>
          <cell r="M6092">
            <v>897132.76</v>
          </cell>
          <cell r="N6092" t="str">
            <v>FORM SUBMIT</v>
          </cell>
          <cell r="O6092">
            <v>44453</v>
          </cell>
          <cell r="P6092"/>
          <cell r="Q6092">
            <v>897223.77</v>
          </cell>
        </row>
        <row r="6093">
          <cell r="C6093" t="str">
            <v>Egremont</v>
          </cell>
          <cell r="D6093">
            <v>2021</v>
          </cell>
          <cell r="E6093">
            <v>0</v>
          </cell>
          <cell r="F6093">
            <v>0</v>
          </cell>
          <cell r="G6093" t="str">
            <v>N/A</v>
          </cell>
          <cell r="H6093">
            <v>0</v>
          </cell>
          <cell r="I6093">
            <v>0</v>
          </cell>
          <cell r="J6093">
            <v>0</v>
          </cell>
          <cell r="K6093">
            <v>0</v>
          </cell>
          <cell r="M6093">
            <v>0</v>
          </cell>
          <cell r="N6093" t="str">
            <v>N/A</v>
          </cell>
          <cell r="O6093" t="str">
            <v/>
          </cell>
          <cell r="P6093"/>
          <cell r="Q6093">
            <v>0</v>
          </cell>
        </row>
        <row r="6094">
          <cell r="C6094" t="str">
            <v>Erving</v>
          </cell>
          <cell r="D6094">
            <v>2021</v>
          </cell>
          <cell r="E6094">
            <v>0</v>
          </cell>
          <cell r="F6094">
            <v>0</v>
          </cell>
          <cell r="G6094" t="str">
            <v>N/A</v>
          </cell>
          <cell r="H6094">
            <v>0</v>
          </cell>
          <cell r="I6094">
            <v>0</v>
          </cell>
          <cell r="J6094">
            <v>0</v>
          </cell>
          <cell r="K6094">
            <v>0</v>
          </cell>
          <cell r="M6094">
            <v>0</v>
          </cell>
          <cell r="N6094" t="str">
            <v>N/A</v>
          </cell>
          <cell r="O6094" t="str">
            <v/>
          </cell>
          <cell r="P6094"/>
          <cell r="Q6094">
            <v>0</v>
          </cell>
        </row>
        <row r="6095">
          <cell r="C6095" t="str">
            <v>Essex</v>
          </cell>
          <cell r="D6095">
            <v>2021</v>
          </cell>
          <cell r="E6095">
            <v>1.5</v>
          </cell>
          <cell r="F6095">
            <v>1.5</v>
          </cell>
          <cell r="G6095" t="str">
            <v>Yes</v>
          </cell>
          <cell r="H6095">
            <v>190554.26</v>
          </cell>
          <cell r="I6095">
            <v>358.54</v>
          </cell>
          <cell r="J6095">
            <v>83.19</v>
          </cell>
          <cell r="K6095">
            <v>190112.53</v>
          </cell>
          <cell r="M6095">
            <v>190112.53</v>
          </cell>
          <cell r="N6095" t="str">
            <v>FORM SUBMIT</v>
          </cell>
          <cell r="O6095">
            <v>44491</v>
          </cell>
          <cell r="P6095"/>
          <cell r="Q6095">
            <v>190195.72</v>
          </cell>
        </row>
        <row r="6096">
          <cell r="C6096" t="str">
            <v>Everett</v>
          </cell>
          <cell r="D6096">
            <v>2021</v>
          </cell>
          <cell r="E6096">
            <v>0</v>
          </cell>
          <cell r="F6096">
            <v>0</v>
          </cell>
          <cell r="G6096" t="str">
            <v>N/A</v>
          </cell>
          <cell r="H6096">
            <v>0</v>
          </cell>
          <cell r="I6096">
            <v>0</v>
          </cell>
          <cell r="J6096">
            <v>0</v>
          </cell>
          <cell r="K6096">
            <v>0</v>
          </cell>
          <cell r="M6096">
            <v>0</v>
          </cell>
          <cell r="N6096" t="str">
            <v>N/A</v>
          </cell>
          <cell r="O6096" t="str">
            <v/>
          </cell>
          <cell r="P6096"/>
          <cell r="Q6096">
            <v>0</v>
          </cell>
        </row>
        <row r="6097">
          <cell r="C6097" t="str">
            <v>Fairhaven</v>
          </cell>
          <cell r="D6097">
            <v>2021</v>
          </cell>
          <cell r="E6097">
            <v>2</v>
          </cell>
          <cell r="F6097">
            <v>2</v>
          </cell>
          <cell r="G6097" t="str">
            <v>Yes</v>
          </cell>
          <cell r="H6097">
            <v>439045.84</v>
          </cell>
          <cell r="I6097">
            <v>3445.48</v>
          </cell>
          <cell r="J6097">
            <v>4226.92</v>
          </cell>
          <cell r="K6097">
            <v>431373.44000000006</v>
          </cell>
          <cell r="M6097">
            <v>431373.44000000006</v>
          </cell>
          <cell r="N6097" t="str">
            <v>FORM SUBMIT</v>
          </cell>
          <cell r="O6097">
            <v>44463</v>
          </cell>
          <cell r="P6097"/>
          <cell r="Q6097">
            <v>435600.36000000004</v>
          </cell>
        </row>
        <row r="6098">
          <cell r="C6098" t="str">
            <v>Fall River</v>
          </cell>
          <cell r="D6098">
            <v>2021</v>
          </cell>
          <cell r="E6098">
            <v>1.5</v>
          </cell>
          <cell r="F6098">
            <v>1.5</v>
          </cell>
          <cell r="G6098" t="str">
            <v>Yes</v>
          </cell>
          <cell r="H6098">
            <v>1181615.97</v>
          </cell>
          <cell r="I6098">
            <v>11920.43</v>
          </cell>
          <cell r="J6098">
            <v>3817.33</v>
          </cell>
          <cell r="K6098">
            <v>1165878.21</v>
          </cell>
          <cell r="M6098">
            <v>1165878.21</v>
          </cell>
          <cell r="N6098" t="str">
            <v>FORM SUBMIT</v>
          </cell>
          <cell r="O6098">
            <v>44425</v>
          </cell>
          <cell r="P6098"/>
          <cell r="Q6098">
            <v>1169695.54</v>
          </cell>
        </row>
        <row r="6099">
          <cell r="C6099" t="str">
            <v>Falmouth</v>
          </cell>
          <cell r="D6099">
            <v>2021</v>
          </cell>
          <cell r="E6099">
            <v>3</v>
          </cell>
          <cell r="F6099">
            <v>3</v>
          </cell>
          <cell r="G6099" t="str">
            <v>Yes</v>
          </cell>
          <cell r="H6099">
            <v>3275777.1</v>
          </cell>
          <cell r="I6099">
            <v>10143.99</v>
          </cell>
          <cell r="J6099">
            <v>10373.35</v>
          </cell>
          <cell r="K6099">
            <v>3255259.76</v>
          </cell>
          <cell r="M6099">
            <v>3255259.76</v>
          </cell>
          <cell r="N6099" t="str">
            <v>FORM SUBMIT</v>
          </cell>
          <cell r="O6099">
            <v>44456</v>
          </cell>
          <cell r="P6099"/>
          <cell r="Q6099">
            <v>3265633.11</v>
          </cell>
        </row>
        <row r="6100">
          <cell r="C6100" t="str">
            <v>Fitchburg</v>
          </cell>
          <cell r="D6100">
            <v>2021</v>
          </cell>
          <cell r="E6100">
            <v>0</v>
          </cell>
          <cell r="F6100">
            <v>0</v>
          </cell>
          <cell r="G6100" t="str">
            <v>N/A</v>
          </cell>
          <cell r="H6100">
            <v>0</v>
          </cell>
          <cell r="I6100">
            <v>0</v>
          </cell>
          <cell r="J6100">
            <v>0</v>
          </cell>
          <cell r="K6100">
            <v>0</v>
          </cell>
          <cell r="M6100">
            <v>0</v>
          </cell>
          <cell r="N6100" t="str">
            <v>N/A</v>
          </cell>
          <cell r="O6100" t="str">
            <v/>
          </cell>
          <cell r="P6100"/>
          <cell r="Q6100">
            <v>0</v>
          </cell>
        </row>
        <row r="6101">
          <cell r="C6101" t="str">
            <v>Florida</v>
          </cell>
          <cell r="D6101">
            <v>2021</v>
          </cell>
          <cell r="E6101">
            <v>0</v>
          </cell>
          <cell r="F6101">
            <v>0</v>
          </cell>
          <cell r="G6101" t="str">
            <v>N/A</v>
          </cell>
          <cell r="H6101">
            <v>0</v>
          </cell>
          <cell r="I6101">
            <v>0</v>
          </cell>
          <cell r="J6101">
            <v>0</v>
          </cell>
          <cell r="K6101">
            <v>0</v>
          </cell>
          <cell r="M6101">
            <v>0</v>
          </cell>
          <cell r="N6101" t="str">
            <v>N/A</v>
          </cell>
          <cell r="O6101" t="str">
            <v/>
          </cell>
          <cell r="P6101"/>
          <cell r="Q6101">
            <v>0</v>
          </cell>
        </row>
        <row r="6102">
          <cell r="C6102" t="str">
            <v>Foxborough</v>
          </cell>
          <cell r="D6102">
            <v>2021</v>
          </cell>
          <cell r="E6102">
            <v>0</v>
          </cell>
          <cell r="F6102">
            <v>0</v>
          </cell>
          <cell r="G6102" t="str">
            <v>N/A</v>
          </cell>
          <cell r="H6102">
            <v>0</v>
          </cell>
          <cell r="I6102">
            <v>0</v>
          </cell>
          <cell r="J6102">
            <v>0</v>
          </cell>
          <cell r="K6102">
            <v>0</v>
          </cell>
          <cell r="M6102">
            <v>0</v>
          </cell>
          <cell r="N6102" t="str">
            <v>N/A</v>
          </cell>
          <cell r="O6102" t="str">
            <v/>
          </cell>
          <cell r="P6102"/>
          <cell r="Q6102">
            <v>0</v>
          </cell>
        </row>
        <row r="6103">
          <cell r="C6103" t="str">
            <v>Framingham</v>
          </cell>
          <cell r="D6103">
            <v>2021</v>
          </cell>
          <cell r="E6103">
            <v>0</v>
          </cell>
          <cell r="F6103">
            <v>0</v>
          </cell>
          <cell r="G6103" t="str">
            <v>N/A</v>
          </cell>
          <cell r="H6103">
            <v>0</v>
          </cell>
          <cell r="I6103">
            <v>0</v>
          </cell>
          <cell r="J6103">
            <v>0</v>
          </cell>
          <cell r="K6103">
            <v>0</v>
          </cell>
          <cell r="M6103">
            <v>0</v>
          </cell>
          <cell r="N6103" t="str">
            <v>N/A</v>
          </cell>
          <cell r="O6103" t="str">
            <v/>
          </cell>
          <cell r="P6103"/>
          <cell r="Q6103">
            <v>0</v>
          </cell>
        </row>
        <row r="6104">
          <cell r="C6104" t="str">
            <v>Franklin</v>
          </cell>
          <cell r="D6104">
            <v>2021</v>
          </cell>
          <cell r="E6104">
            <v>0</v>
          </cell>
          <cell r="F6104">
            <v>0</v>
          </cell>
          <cell r="G6104" t="str">
            <v>N/A</v>
          </cell>
          <cell r="H6104">
            <v>0</v>
          </cell>
          <cell r="I6104">
            <v>0</v>
          </cell>
          <cell r="J6104">
            <v>0</v>
          </cell>
          <cell r="K6104">
            <v>0</v>
          </cell>
          <cell r="M6104">
            <v>0</v>
          </cell>
          <cell r="N6104" t="str">
            <v>N/A</v>
          </cell>
          <cell r="O6104" t="str">
            <v/>
          </cell>
          <cell r="P6104"/>
          <cell r="Q6104">
            <v>0</v>
          </cell>
        </row>
        <row r="6105">
          <cell r="C6105" t="str">
            <v>Freetown</v>
          </cell>
          <cell r="D6105">
            <v>2021</v>
          </cell>
          <cell r="E6105">
            <v>0</v>
          </cell>
          <cell r="F6105">
            <v>0</v>
          </cell>
          <cell r="G6105" t="str">
            <v>N/A</v>
          </cell>
          <cell r="H6105">
            <v>0</v>
          </cell>
          <cell r="I6105">
            <v>0</v>
          </cell>
          <cell r="J6105">
            <v>0</v>
          </cell>
          <cell r="K6105">
            <v>0</v>
          </cell>
          <cell r="M6105">
            <v>0</v>
          </cell>
          <cell r="N6105" t="str">
            <v>N/A</v>
          </cell>
          <cell r="O6105" t="str">
            <v/>
          </cell>
          <cell r="P6105"/>
          <cell r="Q6105">
            <v>0</v>
          </cell>
        </row>
        <row r="6106">
          <cell r="C6106" t="str">
            <v>Gardner</v>
          </cell>
          <cell r="D6106">
            <v>2021</v>
          </cell>
          <cell r="E6106">
            <v>0</v>
          </cell>
          <cell r="F6106">
            <v>0</v>
          </cell>
          <cell r="G6106" t="str">
            <v>N/A</v>
          </cell>
          <cell r="H6106">
            <v>0</v>
          </cell>
          <cell r="I6106">
            <v>0</v>
          </cell>
          <cell r="J6106">
            <v>0</v>
          </cell>
          <cell r="K6106">
            <v>0</v>
          </cell>
          <cell r="M6106">
            <v>0</v>
          </cell>
          <cell r="N6106" t="str">
            <v>N/A</v>
          </cell>
          <cell r="O6106" t="str">
            <v/>
          </cell>
          <cell r="P6106"/>
          <cell r="Q6106">
            <v>0</v>
          </cell>
        </row>
        <row r="6107">
          <cell r="C6107" t="str">
            <v>Aquinnah</v>
          </cell>
          <cell r="D6107">
            <v>2021</v>
          </cell>
          <cell r="E6107">
            <v>3</v>
          </cell>
          <cell r="F6107">
            <v>3</v>
          </cell>
          <cell r="G6107" t="str">
            <v>Yes</v>
          </cell>
          <cell r="H6107">
            <v>138630.85999999999</v>
          </cell>
          <cell r="I6107">
            <v>0</v>
          </cell>
          <cell r="J6107">
            <v>0</v>
          </cell>
          <cell r="K6107">
            <v>138630.85999999999</v>
          </cell>
          <cell r="M6107">
            <v>138630.85999999999</v>
          </cell>
          <cell r="N6107" t="str">
            <v>FORM SUBMIT</v>
          </cell>
          <cell r="O6107">
            <v>44482</v>
          </cell>
          <cell r="P6107"/>
          <cell r="Q6107">
            <v>138630.85999999999</v>
          </cell>
        </row>
        <row r="6108">
          <cell r="C6108" t="str">
            <v>Georgetown</v>
          </cell>
          <cell r="D6108">
            <v>2021</v>
          </cell>
          <cell r="E6108">
            <v>3</v>
          </cell>
          <cell r="F6108">
            <v>3</v>
          </cell>
          <cell r="G6108" t="str">
            <v>Yes</v>
          </cell>
          <cell r="H6108">
            <v>519443.93</v>
          </cell>
          <cell r="I6108">
            <v>2008.98</v>
          </cell>
          <cell r="J6108">
            <v>0</v>
          </cell>
          <cell r="K6108">
            <v>517434.95</v>
          </cell>
          <cell r="M6108">
            <v>517434.95</v>
          </cell>
          <cell r="N6108" t="str">
            <v>FORM SUBMIT</v>
          </cell>
          <cell r="O6108">
            <v>44453</v>
          </cell>
          <cell r="P6108"/>
          <cell r="Q6108">
            <v>517434.95</v>
          </cell>
        </row>
        <row r="6109">
          <cell r="C6109" t="str">
            <v>Gill</v>
          </cell>
          <cell r="D6109">
            <v>2021</v>
          </cell>
          <cell r="E6109">
            <v>0</v>
          </cell>
          <cell r="F6109">
            <v>0</v>
          </cell>
          <cell r="G6109" t="str">
            <v>N/A</v>
          </cell>
          <cell r="H6109">
            <v>0</v>
          </cell>
          <cell r="I6109">
            <v>0</v>
          </cell>
          <cell r="J6109">
            <v>0</v>
          </cell>
          <cell r="K6109">
            <v>0</v>
          </cell>
          <cell r="M6109">
            <v>0</v>
          </cell>
          <cell r="N6109" t="str">
            <v>N/A</v>
          </cell>
          <cell r="O6109" t="str">
            <v/>
          </cell>
          <cell r="P6109"/>
          <cell r="Q6109">
            <v>0</v>
          </cell>
        </row>
        <row r="6110">
          <cell r="C6110" t="str">
            <v>Gloucester</v>
          </cell>
          <cell r="D6110">
            <v>2021</v>
          </cell>
          <cell r="E6110">
            <v>1</v>
          </cell>
          <cell r="F6110">
            <v>1</v>
          </cell>
          <cell r="G6110" t="str">
            <v>Yes</v>
          </cell>
          <cell r="H6110">
            <v>738169.71</v>
          </cell>
          <cell r="I6110">
            <v>3366.62</v>
          </cell>
          <cell r="J6110">
            <v>83.15</v>
          </cell>
          <cell r="K6110">
            <v>734719.94</v>
          </cell>
          <cell r="M6110">
            <v>734719.94</v>
          </cell>
          <cell r="N6110" t="str">
            <v>FORM SUBMIT</v>
          </cell>
          <cell r="O6110">
            <v>44421</v>
          </cell>
          <cell r="P6110"/>
          <cell r="Q6110">
            <v>734803.09</v>
          </cell>
        </row>
        <row r="6111">
          <cell r="C6111" t="str">
            <v>Goshen</v>
          </cell>
          <cell r="D6111">
            <v>2021</v>
          </cell>
          <cell r="E6111">
            <v>3</v>
          </cell>
          <cell r="F6111">
            <v>3</v>
          </cell>
          <cell r="G6111" t="str">
            <v>Yes</v>
          </cell>
          <cell r="H6111">
            <v>79751.320000000007</v>
          </cell>
          <cell r="I6111">
            <v>765.88</v>
          </cell>
          <cell r="J6111">
            <v>0</v>
          </cell>
          <cell r="K6111">
            <v>78985.440000000002</v>
          </cell>
          <cell r="M6111">
            <v>78985.440000000002</v>
          </cell>
          <cell r="N6111" t="str">
            <v>FORM SUBMIT</v>
          </cell>
          <cell r="O6111">
            <v>44473</v>
          </cell>
          <cell r="P6111"/>
          <cell r="Q6111">
            <v>78985.440000000002</v>
          </cell>
        </row>
        <row r="6112">
          <cell r="C6112" t="str">
            <v>Gosnold</v>
          </cell>
          <cell r="D6112">
            <v>2021</v>
          </cell>
          <cell r="E6112">
            <v>0</v>
          </cell>
          <cell r="F6112">
            <v>1.5</v>
          </cell>
          <cell r="G6112" t="str">
            <v>No</v>
          </cell>
          <cell r="H6112">
            <v>3202.46</v>
          </cell>
          <cell r="I6112">
            <v>0</v>
          </cell>
          <cell r="J6112">
            <v>0</v>
          </cell>
          <cell r="K6112">
            <v>3202.46</v>
          </cell>
          <cell r="M6112">
            <v>3202.46</v>
          </cell>
          <cell r="N6112" t="str">
            <v>FORM SUBMIT</v>
          </cell>
          <cell r="O6112">
            <v>44459</v>
          </cell>
          <cell r="P6112"/>
          <cell r="Q6112">
            <v>3202.46</v>
          </cell>
        </row>
        <row r="6113">
          <cell r="C6113" t="str">
            <v>Grafton</v>
          </cell>
          <cell r="D6113">
            <v>2021</v>
          </cell>
          <cell r="E6113">
            <v>1.5</v>
          </cell>
          <cell r="F6113">
            <v>1.5</v>
          </cell>
          <cell r="G6113" t="str">
            <v>Yes</v>
          </cell>
          <cell r="H6113">
            <v>537718.29</v>
          </cell>
          <cell r="I6113">
            <v>2654.39</v>
          </cell>
          <cell r="J6113">
            <v>0</v>
          </cell>
          <cell r="K6113">
            <v>535063.9</v>
          </cell>
          <cell r="M6113">
            <v>535063.9</v>
          </cell>
          <cell r="N6113" t="str">
            <v>FORM SUBMIT</v>
          </cell>
          <cell r="O6113">
            <v>44432</v>
          </cell>
          <cell r="P6113"/>
          <cell r="Q6113">
            <v>535063.9</v>
          </cell>
        </row>
        <row r="6114">
          <cell r="C6114" t="str">
            <v>Granby</v>
          </cell>
          <cell r="D6114">
            <v>2021</v>
          </cell>
          <cell r="E6114">
            <v>0</v>
          </cell>
          <cell r="F6114">
            <v>0</v>
          </cell>
          <cell r="G6114" t="str">
            <v>N/A</v>
          </cell>
          <cell r="H6114">
            <v>0</v>
          </cell>
          <cell r="I6114">
            <v>0</v>
          </cell>
          <cell r="J6114">
            <v>0</v>
          </cell>
          <cell r="K6114">
            <v>0</v>
          </cell>
          <cell r="M6114">
            <v>0</v>
          </cell>
          <cell r="N6114" t="str">
            <v>N/A</v>
          </cell>
          <cell r="O6114" t="str">
            <v/>
          </cell>
          <cell r="P6114"/>
          <cell r="Q6114">
            <v>0</v>
          </cell>
        </row>
        <row r="6115">
          <cell r="C6115" t="str">
            <v>Granville</v>
          </cell>
          <cell r="D6115">
            <v>2021</v>
          </cell>
          <cell r="E6115">
            <v>1.5</v>
          </cell>
          <cell r="F6115">
            <v>1.5</v>
          </cell>
          <cell r="G6115" t="str">
            <v>Yes</v>
          </cell>
          <cell r="H6115">
            <v>25430.05</v>
          </cell>
          <cell r="I6115">
            <v>219.84</v>
          </cell>
          <cell r="J6115">
            <v>0</v>
          </cell>
          <cell r="K6115">
            <v>25210.21</v>
          </cell>
          <cell r="M6115">
            <v>25210.21</v>
          </cell>
          <cell r="N6115" t="str">
            <v>FORM SUBMIT</v>
          </cell>
          <cell r="O6115">
            <v>44414</v>
          </cell>
          <cell r="P6115"/>
          <cell r="Q6115">
            <v>25210.21</v>
          </cell>
        </row>
        <row r="6116">
          <cell r="C6116" t="str">
            <v>Great Barrington</v>
          </cell>
          <cell r="D6116">
            <v>2021</v>
          </cell>
          <cell r="E6116">
            <v>3</v>
          </cell>
          <cell r="F6116">
            <v>3</v>
          </cell>
          <cell r="G6116" t="str">
            <v>Yes</v>
          </cell>
          <cell r="H6116">
            <v>561665.05000000005</v>
          </cell>
          <cell r="I6116">
            <v>5948.31</v>
          </cell>
          <cell r="J6116">
            <v>0</v>
          </cell>
          <cell r="K6116">
            <v>555716.74</v>
          </cell>
          <cell r="M6116">
            <v>555716.74</v>
          </cell>
          <cell r="N6116" t="str">
            <v>FORM SUBMIT</v>
          </cell>
          <cell r="O6116">
            <v>44447</v>
          </cell>
          <cell r="P6116"/>
          <cell r="Q6116">
            <v>555716.74</v>
          </cell>
        </row>
        <row r="6117">
          <cell r="C6117" t="str">
            <v>Greenfield</v>
          </cell>
          <cell r="D6117">
            <v>2021</v>
          </cell>
          <cell r="E6117">
            <v>0</v>
          </cell>
          <cell r="F6117">
            <v>0</v>
          </cell>
          <cell r="G6117" t="str">
            <v>N/A</v>
          </cell>
          <cell r="H6117">
            <v>0</v>
          </cell>
          <cell r="I6117">
            <v>0</v>
          </cell>
          <cell r="J6117">
            <v>0</v>
          </cell>
          <cell r="K6117">
            <v>0</v>
          </cell>
          <cell r="M6117">
            <v>0</v>
          </cell>
          <cell r="N6117" t="str">
            <v>N/A</v>
          </cell>
          <cell r="O6117" t="str">
            <v/>
          </cell>
          <cell r="P6117"/>
          <cell r="Q6117">
            <v>0</v>
          </cell>
        </row>
        <row r="6118">
          <cell r="C6118" t="str">
            <v>Groton</v>
          </cell>
          <cell r="D6118">
            <v>2021</v>
          </cell>
          <cell r="E6118">
            <v>3</v>
          </cell>
          <cell r="F6118">
            <v>3</v>
          </cell>
          <cell r="G6118" t="str">
            <v>Yes</v>
          </cell>
          <cell r="H6118">
            <v>826208.31</v>
          </cell>
          <cell r="I6118">
            <v>9089.93</v>
          </cell>
          <cell r="J6118">
            <v>586.58000000000004</v>
          </cell>
          <cell r="K6118">
            <v>816531.8</v>
          </cell>
          <cell r="M6118">
            <v>816531.8</v>
          </cell>
          <cell r="N6118" t="str">
            <v>FORM SUBMIT</v>
          </cell>
          <cell r="O6118">
            <v>44432</v>
          </cell>
          <cell r="P6118"/>
          <cell r="Q6118">
            <v>817118.38</v>
          </cell>
        </row>
        <row r="6119">
          <cell r="C6119" t="str">
            <v>Groveland</v>
          </cell>
          <cell r="D6119">
            <v>2021</v>
          </cell>
          <cell r="E6119">
            <v>3</v>
          </cell>
          <cell r="F6119">
            <v>3</v>
          </cell>
          <cell r="G6119" t="str">
            <v>Yes</v>
          </cell>
          <cell r="H6119">
            <v>383983.78</v>
          </cell>
          <cell r="I6119">
            <v>2978.36</v>
          </cell>
          <cell r="J6119">
            <v>0</v>
          </cell>
          <cell r="K6119">
            <v>381005.42000000004</v>
          </cell>
          <cell r="M6119">
            <v>381005.42000000004</v>
          </cell>
          <cell r="N6119" t="str">
            <v>FORM SUBMIT</v>
          </cell>
          <cell r="O6119">
            <v>44455</v>
          </cell>
          <cell r="P6119"/>
          <cell r="Q6119">
            <v>381005.42000000004</v>
          </cell>
        </row>
        <row r="6120">
          <cell r="C6120" t="str">
            <v>Hadley</v>
          </cell>
          <cell r="D6120">
            <v>2021</v>
          </cell>
          <cell r="E6120">
            <v>3</v>
          </cell>
          <cell r="F6120">
            <v>3</v>
          </cell>
          <cell r="G6120" t="str">
            <v>Yes</v>
          </cell>
          <cell r="H6120">
            <v>291174.05</v>
          </cell>
          <cell r="I6120">
            <v>1274.82</v>
          </cell>
          <cell r="J6120">
            <v>18.18</v>
          </cell>
          <cell r="K6120">
            <v>289881.05</v>
          </cell>
          <cell r="M6120">
            <v>289881.05</v>
          </cell>
          <cell r="N6120" t="str">
            <v>FORM SUBMIT</v>
          </cell>
          <cell r="O6120">
            <v>44432</v>
          </cell>
          <cell r="P6120"/>
          <cell r="Q6120">
            <v>289899.23</v>
          </cell>
        </row>
        <row r="6121">
          <cell r="C6121" t="str">
            <v>Halifax</v>
          </cell>
          <cell r="D6121">
            <v>2021</v>
          </cell>
          <cell r="E6121">
            <v>0</v>
          </cell>
          <cell r="F6121">
            <v>0</v>
          </cell>
          <cell r="G6121" t="str">
            <v>N/A</v>
          </cell>
          <cell r="H6121">
            <v>0</v>
          </cell>
          <cell r="I6121">
            <v>0</v>
          </cell>
          <cell r="J6121">
            <v>0</v>
          </cell>
          <cell r="K6121">
            <v>0</v>
          </cell>
          <cell r="M6121">
            <v>0</v>
          </cell>
          <cell r="N6121" t="str">
            <v>N/A</v>
          </cell>
          <cell r="O6121" t="str">
            <v/>
          </cell>
          <cell r="P6121"/>
          <cell r="Q6121">
            <v>0</v>
          </cell>
        </row>
        <row r="6122">
          <cell r="C6122" t="str">
            <v>Hamilton</v>
          </cell>
          <cell r="D6122">
            <v>2021</v>
          </cell>
          <cell r="E6122">
            <v>2</v>
          </cell>
          <cell r="F6122">
            <v>2</v>
          </cell>
          <cell r="G6122" t="str">
            <v>Yes</v>
          </cell>
          <cell r="H6122">
            <v>503356.41</v>
          </cell>
          <cell r="I6122">
            <v>8194.0499999999993</v>
          </cell>
          <cell r="J6122">
            <v>1225.1500000000001</v>
          </cell>
          <cell r="K6122">
            <v>493937.20999999996</v>
          </cell>
          <cell r="M6122">
            <v>493937.20999999996</v>
          </cell>
          <cell r="N6122" t="str">
            <v>FORM SUBMIT</v>
          </cell>
          <cell r="O6122">
            <v>44452</v>
          </cell>
          <cell r="P6122"/>
          <cell r="Q6122">
            <v>495162.36</v>
          </cell>
        </row>
        <row r="6123">
          <cell r="C6123" t="str">
            <v>Hampden</v>
          </cell>
          <cell r="D6123">
            <v>2021</v>
          </cell>
          <cell r="E6123">
            <v>1</v>
          </cell>
          <cell r="F6123">
            <v>1</v>
          </cell>
          <cell r="G6123" t="str">
            <v>Yes</v>
          </cell>
          <cell r="H6123">
            <v>80587.41</v>
          </cell>
          <cell r="I6123">
            <v>532.05999999999995</v>
          </cell>
          <cell r="J6123">
            <v>20.23</v>
          </cell>
          <cell r="K6123">
            <v>80035.12000000001</v>
          </cell>
          <cell r="M6123">
            <v>80035.12000000001</v>
          </cell>
          <cell r="N6123" t="str">
            <v>FORM SUBMIT</v>
          </cell>
          <cell r="O6123">
            <v>44434</v>
          </cell>
          <cell r="P6123"/>
          <cell r="Q6123">
            <v>80055.350000000006</v>
          </cell>
        </row>
        <row r="6124">
          <cell r="C6124" t="str">
            <v>Hancock</v>
          </cell>
          <cell r="D6124">
            <v>2021</v>
          </cell>
          <cell r="E6124">
            <v>0</v>
          </cell>
          <cell r="F6124">
            <v>0</v>
          </cell>
          <cell r="G6124" t="str">
            <v>N/A</v>
          </cell>
          <cell r="H6124">
            <v>0</v>
          </cell>
          <cell r="I6124">
            <v>0</v>
          </cell>
          <cell r="J6124">
            <v>0</v>
          </cell>
          <cell r="K6124">
            <v>0</v>
          </cell>
          <cell r="M6124">
            <v>0</v>
          </cell>
          <cell r="N6124" t="str">
            <v>N/A</v>
          </cell>
          <cell r="O6124" t="str">
            <v/>
          </cell>
          <cell r="P6124"/>
          <cell r="Q6124">
            <v>0</v>
          </cell>
        </row>
        <row r="6125">
          <cell r="C6125" t="str">
            <v>Hanover</v>
          </cell>
          <cell r="D6125">
            <v>2021</v>
          </cell>
          <cell r="E6125">
            <v>3</v>
          </cell>
          <cell r="F6125">
            <v>3</v>
          </cell>
          <cell r="G6125" t="str">
            <v>Yes</v>
          </cell>
          <cell r="H6125">
            <v>1193376</v>
          </cell>
          <cell r="I6125">
            <v>35304</v>
          </cell>
          <cell r="J6125">
            <v>35</v>
          </cell>
          <cell r="K6125">
            <v>1158037</v>
          </cell>
          <cell r="M6125">
            <v>1158037</v>
          </cell>
          <cell r="N6125" t="str">
            <v>FORM SUBMIT</v>
          </cell>
          <cell r="O6125">
            <v>44453</v>
          </cell>
          <cell r="P6125"/>
          <cell r="Q6125">
            <v>1158072</v>
          </cell>
        </row>
        <row r="6126">
          <cell r="C6126" t="str">
            <v>Hanson</v>
          </cell>
          <cell r="D6126">
            <v>2021</v>
          </cell>
          <cell r="E6126">
            <v>1.5</v>
          </cell>
          <cell r="F6126">
            <v>1.5</v>
          </cell>
          <cell r="G6126" t="str">
            <v>Yes</v>
          </cell>
          <cell r="H6126">
            <v>243969.24</v>
          </cell>
          <cell r="I6126">
            <v>2597.7199999999998</v>
          </cell>
          <cell r="J6126">
            <v>3.23</v>
          </cell>
          <cell r="K6126">
            <v>241368.28999999998</v>
          </cell>
          <cell r="M6126">
            <v>241368.28999999998</v>
          </cell>
          <cell r="N6126" t="str">
            <v>FORM SUBMIT</v>
          </cell>
          <cell r="O6126">
            <v>44397</v>
          </cell>
          <cell r="P6126"/>
          <cell r="Q6126">
            <v>241371.51999999999</v>
          </cell>
        </row>
        <row r="6127">
          <cell r="C6127" t="str">
            <v>Hardwick</v>
          </cell>
          <cell r="D6127">
            <v>2021</v>
          </cell>
          <cell r="E6127">
            <v>0</v>
          </cell>
          <cell r="F6127">
            <v>0</v>
          </cell>
          <cell r="G6127" t="str">
            <v>N/A</v>
          </cell>
          <cell r="H6127">
            <v>0</v>
          </cell>
          <cell r="I6127">
            <v>0</v>
          </cell>
          <cell r="J6127">
            <v>0</v>
          </cell>
          <cell r="K6127">
            <v>0</v>
          </cell>
          <cell r="M6127">
            <v>0</v>
          </cell>
          <cell r="N6127" t="str">
            <v>N/A</v>
          </cell>
          <cell r="O6127" t="str">
            <v/>
          </cell>
          <cell r="P6127"/>
          <cell r="Q6127">
            <v>0</v>
          </cell>
        </row>
        <row r="6128">
          <cell r="C6128" t="str">
            <v>Harvard</v>
          </cell>
          <cell r="D6128">
            <v>2021</v>
          </cell>
          <cell r="E6128">
            <v>1.1000000000000001</v>
          </cell>
          <cell r="F6128">
            <v>1.1000000000000001</v>
          </cell>
          <cell r="G6128" t="str">
            <v>Yes</v>
          </cell>
          <cell r="H6128">
            <v>265174.42</v>
          </cell>
          <cell r="I6128">
            <v>820.67</v>
          </cell>
          <cell r="J6128">
            <v>0</v>
          </cell>
          <cell r="K6128">
            <v>264353.75</v>
          </cell>
          <cell r="M6128">
            <v>264353.75</v>
          </cell>
          <cell r="N6128" t="str">
            <v>FORM SUBMIT</v>
          </cell>
          <cell r="O6128">
            <v>44483</v>
          </cell>
          <cell r="P6128"/>
          <cell r="Q6128">
            <v>264353.75</v>
          </cell>
        </row>
        <row r="6129">
          <cell r="C6129" t="str">
            <v>Harwich</v>
          </cell>
          <cell r="D6129">
            <v>2021</v>
          </cell>
          <cell r="E6129">
            <v>3</v>
          </cell>
          <cell r="F6129">
            <v>3</v>
          </cell>
          <cell r="G6129" t="str">
            <v>Yes</v>
          </cell>
          <cell r="H6129">
            <v>1560106.66</v>
          </cell>
          <cell r="I6129">
            <v>6600.78</v>
          </cell>
          <cell r="J6129">
            <v>144.02000000000001</v>
          </cell>
          <cell r="K6129">
            <v>1553361.8599999999</v>
          </cell>
          <cell r="M6129">
            <v>1553361.8599999999</v>
          </cell>
          <cell r="N6129" t="str">
            <v>FORM SUBMIT</v>
          </cell>
          <cell r="O6129">
            <v>44442</v>
          </cell>
          <cell r="P6129"/>
          <cell r="Q6129">
            <v>1553505.88</v>
          </cell>
        </row>
        <row r="6130">
          <cell r="C6130" t="str">
            <v>Hatfield</v>
          </cell>
          <cell r="D6130">
            <v>2021</v>
          </cell>
          <cell r="E6130">
            <v>3</v>
          </cell>
          <cell r="F6130">
            <v>3</v>
          </cell>
          <cell r="G6130" t="str">
            <v>Yes</v>
          </cell>
          <cell r="H6130">
            <v>179490.04</v>
          </cell>
          <cell r="I6130">
            <v>94.72</v>
          </cell>
          <cell r="J6130">
            <v>0</v>
          </cell>
          <cell r="K6130">
            <v>179395.32</v>
          </cell>
          <cell r="M6130">
            <v>179395.32</v>
          </cell>
          <cell r="N6130" t="str">
            <v>FORM SUBMIT</v>
          </cell>
          <cell r="O6130">
            <v>44453</v>
          </cell>
          <cell r="P6130"/>
          <cell r="Q6130">
            <v>179395.32</v>
          </cell>
        </row>
        <row r="6131">
          <cell r="C6131" t="str">
            <v>Haverhill</v>
          </cell>
          <cell r="D6131">
            <v>2021</v>
          </cell>
          <cell r="E6131">
            <v>0</v>
          </cell>
          <cell r="F6131">
            <v>0</v>
          </cell>
          <cell r="G6131" t="str">
            <v>N/A</v>
          </cell>
          <cell r="H6131">
            <v>0</v>
          </cell>
          <cell r="I6131">
            <v>0</v>
          </cell>
          <cell r="J6131">
            <v>0</v>
          </cell>
          <cell r="K6131">
            <v>0</v>
          </cell>
          <cell r="M6131">
            <v>0</v>
          </cell>
          <cell r="N6131" t="str">
            <v>N/A</v>
          </cell>
          <cell r="O6131" t="str">
            <v/>
          </cell>
          <cell r="P6131"/>
          <cell r="Q6131">
            <v>0</v>
          </cell>
        </row>
        <row r="6132">
          <cell r="C6132" t="str">
            <v>Hawley</v>
          </cell>
          <cell r="D6132">
            <v>2021</v>
          </cell>
          <cell r="E6132">
            <v>0</v>
          </cell>
          <cell r="F6132">
            <v>0</v>
          </cell>
          <cell r="G6132" t="str">
            <v>N/A</v>
          </cell>
          <cell r="H6132">
            <v>0</v>
          </cell>
          <cell r="I6132">
            <v>0</v>
          </cell>
          <cell r="J6132">
            <v>0</v>
          </cell>
          <cell r="K6132">
            <v>0</v>
          </cell>
          <cell r="M6132">
            <v>0</v>
          </cell>
          <cell r="N6132" t="str">
            <v>N/A</v>
          </cell>
          <cell r="O6132" t="str">
            <v/>
          </cell>
          <cell r="P6132"/>
          <cell r="Q6132">
            <v>0</v>
          </cell>
        </row>
        <row r="6133">
          <cell r="C6133" t="str">
            <v>Heath</v>
          </cell>
          <cell r="D6133">
            <v>2021</v>
          </cell>
          <cell r="E6133">
            <v>0</v>
          </cell>
          <cell r="F6133">
            <v>0</v>
          </cell>
          <cell r="G6133" t="str">
            <v>N/A</v>
          </cell>
          <cell r="H6133">
            <v>0</v>
          </cell>
          <cell r="I6133">
            <v>0</v>
          </cell>
          <cell r="J6133">
            <v>0</v>
          </cell>
          <cell r="K6133">
            <v>0</v>
          </cell>
          <cell r="M6133">
            <v>0</v>
          </cell>
          <cell r="N6133" t="str">
            <v>N/A</v>
          </cell>
          <cell r="O6133" t="str">
            <v/>
          </cell>
          <cell r="P6133"/>
          <cell r="Q6133">
            <v>0</v>
          </cell>
        </row>
        <row r="6134">
          <cell r="C6134" t="str">
            <v>Hingham</v>
          </cell>
          <cell r="D6134">
            <v>2021</v>
          </cell>
          <cell r="E6134">
            <v>1.5</v>
          </cell>
          <cell r="F6134">
            <v>1.5</v>
          </cell>
          <cell r="G6134" t="str">
            <v>Yes</v>
          </cell>
          <cell r="H6134">
            <v>1193895.48</v>
          </cell>
          <cell r="I6134">
            <v>15687.6</v>
          </cell>
          <cell r="J6134">
            <v>0</v>
          </cell>
          <cell r="K6134">
            <v>1178207.8799999999</v>
          </cell>
          <cell r="M6134">
            <v>1178207.8799999999</v>
          </cell>
          <cell r="N6134" t="str">
            <v>FORM SUBMIT</v>
          </cell>
          <cell r="O6134">
            <v>44453</v>
          </cell>
          <cell r="P6134"/>
          <cell r="Q6134">
            <v>1178207.8799999999</v>
          </cell>
        </row>
        <row r="6135">
          <cell r="C6135" t="str">
            <v>Hinsdale</v>
          </cell>
          <cell r="D6135">
            <v>2021</v>
          </cell>
          <cell r="E6135">
            <v>0</v>
          </cell>
          <cell r="F6135">
            <v>0</v>
          </cell>
          <cell r="G6135" t="str">
            <v>N/A</v>
          </cell>
          <cell r="H6135">
            <v>0</v>
          </cell>
          <cell r="I6135">
            <v>0</v>
          </cell>
          <cell r="J6135">
            <v>0</v>
          </cell>
          <cell r="K6135">
            <v>0</v>
          </cell>
          <cell r="M6135">
            <v>0</v>
          </cell>
          <cell r="N6135" t="str">
            <v>N/A</v>
          </cell>
          <cell r="O6135" t="str">
            <v/>
          </cell>
          <cell r="P6135"/>
          <cell r="Q6135">
            <v>0</v>
          </cell>
        </row>
        <row r="6136">
          <cell r="C6136" t="str">
            <v>Holbrook</v>
          </cell>
          <cell r="D6136">
            <v>2021</v>
          </cell>
          <cell r="E6136">
            <v>0</v>
          </cell>
          <cell r="F6136">
            <v>0</v>
          </cell>
          <cell r="G6136" t="str">
            <v>N/A</v>
          </cell>
          <cell r="H6136">
            <v>0</v>
          </cell>
          <cell r="I6136">
            <v>0</v>
          </cell>
          <cell r="J6136">
            <v>0</v>
          </cell>
          <cell r="K6136">
            <v>0</v>
          </cell>
          <cell r="M6136">
            <v>0</v>
          </cell>
          <cell r="N6136" t="str">
            <v>N/A</v>
          </cell>
          <cell r="O6136" t="str">
            <v/>
          </cell>
          <cell r="P6136"/>
          <cell r="Q6136">
            <v>0</v>
          </cell>
        </row>
        <row r="6137">
          <cell r="C6137" t="str">
            <v>Holden</v>
          </cell>
          <cell r="D6137">
            <v>2021</v>
          </cell>
          <cell r="E6137">
            <v>0</v>
          </cell>
          <cell r="F6137">
            <v>0</v>
          </cell>
          <cell r="G6137" t="str">
            <v>N/A</v>
          </cell>
          <cell r="H6137">
            <v>0</v>
          </cell>
          <cell r="I6137">
            <v>0</v>
          </cell>
          <cell r="J6137">
            <v>0</v>
          </cell>
          <cell r="K6137">
            <v>0</v>
          </cell>
          <cell r="M6137">
            <v>0</v>
          </cell>
          <cell r="N6137" t="str">
            <v>N/A</v>
          </cell>
          <cell r="O6137" t="str">
            <v/>
          </cell>
          <cell r="P6137"/>
          <cell r="Q6137">
            <v>0</v>
          </cell>
        </row>
        <row r="6138">
          <cell r="C6138" t="str">
            <v>Holland</v>
          </cell>
          <cell r="D6138">
            <v>2021</v>
          </cell>
          <cell r="E6138">
            <v>0</v>
          </cell>
          <cell r="F6138">
            <v>0</v>
          </cell>
          <cell r="G6138" t="str">
            <v>N/A</v>
          </cell>
          <cell r="H6138">
            <v>0</v>
          </cell>
          <cell r="I6138">
            <v>0</v>
          </cell>
          <cell r="J6138">
            <v>0</v>
          </cell>
          <cell r="K6138">
            <v>0</v>
          </cell>
          <cell r="M6138">
            <v>0</v>
          </cell>
          <cell r="N6138" t="str">
            <v>N/A</v>
          </cell>
          <cell r="O6138" t="str">
            <v/>
          </cell>
          <cell r="P6138"/>
          <cell r="Q6138">
            <v>0</v>
          </cell>
        </row>
        <row r="6139">
          <cell r="C6139" t="str">
            <v>Holliston</v>
          </cell>
          <cell r="D6139">
            <v>2021</v>
          </cell>
          <cell r="E6139">
            <v>1.5</v>
          </cell>
          <cell r="F6139">
            <v>1.5</v>
          </cell>
          <cell r="G6139" t="str">
            <v>Yes</v>
          </cell>
          <cell r="H6139">
            <v>604488</v>
          </cell>
          <cell r="I6139">
            <v>5846</v>
          </cell>
          <cell r="J6139">
            <v>55</v>
          </cell>
          <cell r="K6139">
            <v>598587</v>
          </cell>
          <cell r="M6139">
            <v>598587</v>
          </cell>
          <cell r="N6139" t="str">
            <v>FORM SUBMIT</v>
          </cell>
          <cell r="O6139">
            <v>44438</v>
          </cell>
          <cell r="P6139"/>
          <cell r="Q6139">
            <v>598642</v>
          </cell>
        </row>
        <row r="6140">
          <cell r="C6140" t="str">
            <v>Holyoke</v>
          </cell>
          <cell r="D6140">
            <v>2021</v>
          </cell>
          <cell r="E6140">
            <v>1.5</v>
          </cell>
          <cell r="F6140">
            <v>1.5</v>
          </cell>
          <cell r="G6140" t="str">
            <v>Yes</v>
          </cell>
          <cell r="H6140">
            <v>545494.51</v>
          </cell>
          <cell r="I6140">
            <v>95.87</v>
          </cell>
          <cell r="J6140">
            <v>94.94</v>
          </cell>
          <cell r="K6140">
            <v>545303.70000000007</v>
          </cell>
          <cell r="M6140">
            <v>545303.70000000007</v>
          </cell>
          <cell r="N6140" t="str">
            <v>FORM SUBMIT</v>
          </cell>
          <cell r="O6140">
            <v>44432</v>
          </cell>
          <cell r="P6140"/>
          <cell r="Q6140">
            <v>545398.64</v>
          </cell>
        </row>
        <row r="6141">
          <cell r="C6141" t="str">
            <v>Hopedale</v>
          </cell>
          <cell r="D6141">
            <v>2021</v>
          </cell>
          <cell r="E6141">
            <v>0</v>
          </cell>
          <cell r="F6141">
            <v>0</v>
          </cell>
          <cell r="G6141" t="str">
            <v>N/A</v>
          </cell>
          <cell r="H6141">
            <v>0</v>
          </cell>
          <cell r="I6141">
            <v>0</v>
          </cell>
          <cell r="J6141">
            <v>0</v>
          </cell>
          <cell r="K6141">
            <v>0</v>
          </cell>
          <cell r="M6141">
            <v>0</v>
          </cell>
          <cell r="N6141" t="str">
            <v>N/A</v>
          </cell>
          <cell r="O6141" t="str">
            <v/>
          </cell>
          <cell r="P6141"/>
          <cell r="Q6141">
            <v>0</v>
          </cell>
        </row>
        <row r="6142">
          <cell r="C6142" t="str">
            <v>Hopkinton</v>
          </cell>
          <cell r="D6142">
            <v>2021</v>
          </cell>
          <cell r="E6142">
            <v>2</v>
          </cell>
          <cell r="F6142">
            <v>2</v>
          </cell>
          <cell r="G6142" t="str">
            <v>Yes</v>
          </cell>
          <cell r="H6142">
            <v>1264026.2</v>
          </cell>
          <cell r="I6142">
            <v>2602.1</v>
          </cell>
          <cell r="J6142">
            <v>0</v>
          </cell>
          <cell r="K6142">
            <v>1261424.0999999999</v>
          </cell>
          <cell r="M6142">
            <v>1261424.0999999999</v>
          </cell>
          <cell r="N6142" t="str">
            <v>FORM SUBMIT</v>
          </cell>
          <cell r="O6142">
            <v>44452</v>
          </cell>
          <cell r="P6142"/>
          <cell r="Q6142">
            <v>1261424.0999999999</v>
          </cell>
        </row>
        <row r="6143">
          <cell r="C6143" t="str">
            <v>Hubbardston</v>
          </cell>
          <cell r="D6143">
            <v>2021</v>
          </cell>
          <cell r="E6143">
            <v>1.5</v>
          </cell>
          <cell r="F6143">
            <v>1.5</v>
          </cell>
          <cell r="G6143" t="str">
            <v>Yes</v>
          </cell>
          <cell r="H6143">
            <v>69052.479999999996</v>
          </cell>
          <cell r="I6143">
            <v>325.89999999999998</v>
          </cell>
          <cell r="J6143">
            <v>0</v>
          </cell>
          <cell r="K6143">
            <v>68726.58</v>
          </cell>
          <cell r="M6143">
            <v>68726.58</v>
          </cell>
          <cell r="N6143" t="str">
            <v>FORM SUBMIT</v>
          </cell>
          <cell r="O6143">
            <v>44496</v>
          </cell>
          <cell r="P6143"/>
          <cell r="Q6143">
            <v>68726.58</v>
          </cell>
        </row>
        <row r="6144">
          <cell r="C6144" t="str">
            <v>Hudson</v>
          </cell>
          <cell r="D6144">
            <v>2021</v>
          </cell>
          <cell r="E6144">
            <v>1</v>
          </cell>
          <cell r="F6144">
            <v>1</v>
          </cell>
          <cell r="G6144" t="str">
            <v>Yes</v>
          </cell>
          <cell r="H6144">
            <v>550917.88</v>
          </cell>
          <cell r="I6144">
            <v>2609.3000000000002</v>
          </cell>
          <cell r="J6144">
            <v>239.51</v>
          </cell>
          <cell r="K6144">
            <v>548069.06999999995</v>
          </cell>
          <cell r="M6144">
            <v>548069.06999999995</v>
          </cell>
          <cell r="N6144" t="str">
            <v>FORM SUBMIT</v>
          </cell>
          <cell r="O6144">
            <v>44455</v>
          </cell>
          <cell r="P6144"/>
          <cell r="Q6144">
            <v>548308.57999999996</v>
          </cell>
        </row>
        <row r="6145">
          <cell r="C6145" t="str">
            <v>Hull</v>
          </cell>
          <cell r="D6145">
            <v>2021</v>
          </cell>
          <cell r="E6145">
            <v>1.5</v>
          </cell>
          <cell r="F6145">
            <v>1.5</v>
          </cell>
          <cell r="G6145" t="str">
            <v>Yes</v>
          </cell>
          <cell r="H6145">
            <v>474014.29</v>
          </cell>
          <cell r="I6145">
            <v>5211.72</v>
          </cell>
          <cell r="J6145">
            <v>0</v>
          </cell>
          <cell r="K6145">
            <v>468802.57</v>
          </cell>
          <cell r="M6145">
            <v>468802.57</v>
          </cell>
          <cell r="N6145" t="str">
            <v>FORM SUBMIT</v>
          </cell>
          <cell r="O6145">
            <v>44390</v>
          </cell>
          <cell r="P6145"/>
          <cell r="Q6145">
            <v>468802.57</v>
          </cell>
        </row>
        <row r="6146">
          <cell r="C6146" t="str">
            <v>Huntington</v>
          </cell>
          <cell r="D6146">
            <v>2021</v>
          </cell>
          <cell r="E6146">
            <v>0</v>
          </cell>
          <cell r="F6146">
            <v>0</v>
          </cell>
          <cell r="G6146" t="str">
            <v>N/A</v>
          </cell>
          <cell r="H6146">
            <v>0</v>
          </cell>
          <cell r="I6146">
            <v>0</v>
          </cell>
          <cell r="J6146">
            <v>0</v>
          </cell>
          <cell r="K6146">
            <v>0</v>
          </cell>
          <cell r="M6146">
            <v>0</v>
          </cell>
          <cell r="N6146" t="str">
            <v>N/A</v>
          </cell>
          <cell r="O6146" t="str">
            <v/>
          </cell>
          <cell r="P6146"/>
          <cell r="Q6146">
            <v>0</v>
          </cell>
        </row>
        <row r="6147">
          <cell r="C6147" t="str">
            <v>Ipswich</v>
          </cell>
          <cell r="D6147">
            <v>2021</v>
          </cell>
          <cell r="E6147">
            <v>0</v>
          </cell>
          <cell r="F6147">
            <v>0</v>
          </cell>
          <cell r="G6147" t="str">
            <v>N/A</v>
          </cell>
          <cell r="H6147">
            <v>0</v>
          </cell>
          <cell r="I6147">
            <v>0</v>
          </cell>
          <cell r="J6147">
            <v>0</v>
          </cell>
          <cell r="K6147">
            <v>0</v>
          </cell>
          <cell r="M6147">
            <v>0</v>
          </cell>
          <cell r="N6147" t="str">
            <v>N/A</v>
          </cell>
          <cell r="O6147" t="str">
            <v/>
          </cell>
          <cell r="P6147"/>
          <cell r="Q6147">
            <v>0</v>
          </cell>
        </row>
        <row r="6148">
          <cell r="C6148" t="str">
            <v>Kingston</v>
          </cell>
          <cell r="D6148">
            <v>2021</v>
          </cell>
          <cell r="E6148">
            <v>1</v>
          </cell>
          <cell r="F6148">
            <v>1</v>
          </cell>
          <cell r="G6148" t="str">
            <v>Yes</v>
          </cell>
          <cell r="H6148">
            <v>273103.19</v>
          </cell>
          <cell r="I6148">
            <v>3519.97</v>
          </cell>
          <cell r="J6148">
            <v>304.27</v>
          </cell>
          <cell r="K6148">
            <v>269278.95</v>
          </cell>
          <cell r="M6148">
            <v>269278.95</v>
          </cell>
          <cell r="N6148" t="str">
            <v>FORM SUBMIT</v>
          </cell>
          <cell r="O6148">
            <v>44426</v>
          </cell>
          <cell r="P6148"/>
          <cell r="Q6148">
            <v>269583.22000000003</v>
          </cell>
        </row>
        <row r="6149">
          <cell r="C6149" t="str">
            <v>Lakeville</v>
          </cell>
          <cell r="D6149">
            <v>2021</v>
          </cell>
          <cell r="E6149">
            <v>0</v>
          </cell>
          <cell r="F6149">
            <v>0</v>
          </cell>
          <cell r="G6149" t="str">
            <v>N/A</v>
          </cell>
          <cell r="H6149">
            <v>0</v>
          </cell>
          <cell r="I6149">
            <v>0</v>
          </cell>
          <cell r="J6149">
            <v>0</v>
          </cell>
          <cell r="K6149">
            <v>0</v>
          </cell>
          <cell r="M6149">
            <v>0</v>
          </cell>
          <cell r="N6149" t="str">
            <v>N/A</v>
          </cell>
          <cell r="O6149" t="str">
            <v/>
          </cell>
          <cell r="P6149"/>
          <cell r="Q6149">
            <v>0</v>
          </cell>
        </row>
        <row r="6150">
          <cell r="C6150" t="str">
            <v>Lancaster</v>
          </cell>
          <cell r="D6150">
            <v>2021</v>
          </cell>
          <cell r="E6150">
            <v>0</v>
          </cell>
          <cell r="F6150">
            <v>0</v>
          </cell>
          <cell r="G6150" t="str">
            <v>N/A</v>
          </cell>
          <cell r="H6150">
            <v>0</v>
          </cell>
          <cell r="I6150">
            <v>0</v>
          </cell>
          <cell r="J6150">
            <v>0</v>
          </cell>
          <cell r="K6150">
            <v>0</v>
          </cell>
          <cell r="M6150">
            <v>0</v>
          </cell>
          <cell r="N6150" t="str">
            <v>N/A</v>
          </cell>
          <cell r="O6150" t="str">
            <v/>
          </cell>
          <cell r="P6150"/>
          <cell r="Q6150">
            <v>0</v>
          </cell>
        </row>
        <row r="6151">
          <cell r="C6151" t="str">
            <v>Lanesborough</v>
          </cell>
          <cell r="D6151">
            <v>2021</v>
          </cell>
          <cell r="E6151">
            <v>0</v>
          </cell>
          <cell r="F6151">
            <v>0</v>
          </cell>
          <cell r="G6151" t="str">
            <v>N/A</v>
          </cell>
          <cell r="H6151">
            <v>0</v>
          </cell>
          <cell r="I6151">
            <v>0</v>
          </cell>
          <cell r="J6151">
            <v>0</v>
          </cell>
          <cell r="K6151">
            <v>0</v>
          </cell>
          <cell r="M6151">
            <v>0</v>
          </cell>
          <cell r="N6151" t="str">
            <v>N/A</v>
          </cell>
          <cell r="O6151" t="str">
            <v/>
          </cell>
          <cell r="P6151"/>
          <cell r="Q6151">
            <v>0</v>
          </cell>
        </row>
        <row r="6152">
          <cell r="C6152" t="str">
            <v>Lawrence</v>
          </cell>
          <cell r="D6152">
            <v>2021</v>
          </cell>
          <cell r="E6152">
            <v>0</v>
          </cell>
          <cell r="F6152">
            <v>0</v>
          </cell>
          <cell r="G6152" t="str">
            <v>N/A</v>
          </cell>
          <cell r="H6152">
            <v>0</v>
          </cell>
          <cell r="I6152">
            <v>0</v>
          </cell>
          <cell r="J6152">
            <v>0</v>
          </cell>
          <cell r="K6152">
            <v>0</v>
          </cell>
          <cell r="M6152">
            <v>0</v>
          </cell>
          <cell r="N6152" t="str">
            <v>N/A</v>
          </cell>
          <cell r="O6152" t="str">
            <v/>
          </cell>
          <cell r="P6152"/>
          <cell r="Q6152">
            <v>0</v>
          </cell>
        </row>
        <row r="6153">
          <cell r="C6153" t="str">
            <v>Lee</v>
          </cell>
          <cell r="D6153">
            <v>2021</v>
          </cell>
          <cell r="E6153">
            <v>0</v>
          </cell>
          <cell r="F6153">
            <v>0</v>
          </cell>
          <cell r="G6153" t="str">
            <v>N/A</v>
          </cell>
          <cell r="H6153">
            <v>0</v>
          </cell>
          <cell r="I6153">
            <v>0</v>
          </cell>
          <cell r="J6153">
            <v>0</v>
          </cell>
          <cell r="K6153">
            <v>0</v>
          </cell>
          <cell r="M6153">
            <v>0</v>
          </cell>
          <cell r="N6153" t="str">
            <v>N/A</v>
          </cell>
          <cell r="O6153" t="str">
            <v/>
          </cell>
          <cell r="P6153"/>
          <cell r="Q6153">
            <v>0</v>
          </cell>
        </row>
        <row r="6154">
          <cell r="C6154" t="str">
            <v>Leicester</v>
          </cell>
          <cell r="D6154">
            <v>2021</v>
          </cell>
          <cell r="E6154">
            <v>0</v>
          </cell>
          <cell r="F6154">
            <v>0</v>
          </cell>
          <cell r="G6154" t="str">
            <v>N/A</v>
          </cell>
          <cell r="H6154">
            <v>0</v>
          </cell>
          <cell r="I6154">
            <v>0</v>
          </cell>
          <cell r="J6154">
            <v>0</v>
          </cell>
          <cell r="K6154">
            <v>0</v>
          </cell>
          <cell r="M6154">
            <v>0</v>
          </cell>
          <cell r="N6154" t="str">
            <v>N/A</v>
          </cell>
          <cell r="O6154" t="str">
            <v/>
          </cell>
          <cell r="P6154"/>
          <cell r="Q6154">
            <v>0</v>
          </cell>
        </row>
        <row r="6155">
          <cell r="C6155" t="str">
            <v>Lenox</v>
          </cell>
          <cell r="D6155">
            <v>2021</v>
          </cell>
          <cell r="E6155">
            <v>3</v>
          </cell>
          <cell r="F6155">
            <v>3</v>
          </cell>
          <cell r="G6155" t="str">
            <v>Yes</v>
          </cell>
          <cell r="H6155">
            <v>376967.74</v>
          </cell>
          <cell r="I6155">
            <v>749.6</v>
          </cell>
          <cell r="J6155">
            <v>0</v>
          </cell>
          <cell r="K6155">
            <v>376218.14</v>
          </cell>
          <cell r="M6155">
            <v>376218.14</v>
          </cell>
          <cell r="N6155" t="str">
            <v>FORM SUBMIT</v>
          </cell>
          <cell r="O6155">
            <v>44399</v>
          </cell>
          <cell r="P6155"/>
          <cell r="Q6155">
            <v>376218.14</v>
          </cell>
        </row>
        <row r="6156">
          <cell r="C6156" t="str">
            <v>Leominster</v>
          </cell>
          <cell r="D6156">
            <v>2021</v>
          </cell>
          <cell r="E6156">
            <v>0</v>
          </cell>
          <cell r="F6156">
            <v>0</v>
          </cell>
          <cell r="G6156" t="str">
            <v>N/A</v>
          </cell>
          <cell r="H6156">
            <v>0</v>
          </cell>
          <cell r="I6156">
            <v>0</v>
          </cell>
          <cell r="J6156">
            <v>0</v>
          </cell>
          <cell r="K6156">
            <v>0</v>
          </cell>
          <cell r="M6156">
            <v>0</v>
          </cell>
          <cell r="N6156" t="str">
            <v>N/A</v>
          </cell>
          <cell r="O6156" t="str">
            <v/>
          </cell>
          <cell r="P6156"/>
          <cell r="Q6156">
            <v>0</v>
          </cell>
        </row>
        <row r="6157">
          <cell r="C6157" t="str">
            <v>Leverett</v>
          </cell>
          <cell r="D6157">
            <v>2021</v>
          </cell>
          <cell r="E6157">
            <v>0.03</v>
          </cell>
          <cell r="F6157">
            <v>3</v>
          </cell>
          <cell r="G6157" t="str">
            <v>No</v>
          </cell>
          <cell r="H6157">
            <v>104073.31</v>
          </cell>
          <cell r="I6157">
            <v>1145.2</v>
          </cell>
          <cell r="J6157">
            <v>0</v>
          </cell>
          <cell r="K6157">
            <v>102928.11</v>
          </cell>
          <cell r="M6157">
            <v>102928.11</v>
          </cell>
          <cell r="N6157" t="str">
            <v>FORM SUBMIT</v>
          </cell>
          <cell r="O6157">
            <v>44454</v>
          </cell>
          <cell r="P6157"/>
          <cell r="Q6157">
            <v>102928.11</v>
          </cell>
        </row>
        <row r="6158">
          <cell r="C6158" t="str">
            <v>Lexington</v>
          </cell>
          <cell r="D6158">
            <v>2021</v>
          </cell>
          <cell r="E6158">
            <v>3</v>
          </cell>
          <cell r="F6158">
            <v>3</v>
          </cell>
          <cell r="G6158" t="str">
            <v>Yes</v>
          </cell>
          <cell r="H6158">
            <v>5566249.5899999999</v>
          </cell>
          <cell r="I6158">
            <v>52856.77</v>
          </cell>
          <cell r="J6158">
            <v>20882.02</v>
          </cell>
          <cell r="K6158">
            <v>5492510.8000000007</v>
          </cell>
          <cell r="M6158">
            <v>5492510.8000000007</v>
          </cell>
          <cell r="N6158" t="str">
            <v>FORM SUBMIT</v>
          </cell>
          <cell r="O6158">
            <v>44454</v>
          </cell>
          <cell r="P6158"/>
          <cell r="Q6158">
            <v>5513392.8200000003</v>
          </cell>
        </row>
        <row r="6159">
          <cell r="C6159" t="str">
            <v>Leyden</v>
          </cell>
          <cell r="D6159">
            <v>2021</v>
          </cell>
          <cell r="E6159">
            <v>0</v>
          </cell>
          <cell r="F6159">
            <v>0</v>
          </cell>
          <cell r="G6159" t="str">
            <v>N/A</v>
          </cell>
          <cell r="H6159">
            <v>0</v>
          </cell>
          <cell r="I6159">
            <v>0</v>
          </cell>
          <cell r="J6159">
            <v>0</v>
          </cell>
          <cell r="K6159">
            <v>0</v>
          </cell>
          <cell r="M6159">
            <v>0</v>
          </cell>
          <cell r="N6159" t="str">
            <v>N/A</v>
          </cell>
          <cell r="O6159" t="str">
            <v/>
          </cell>
          <cell r="P6159"/>
          <cell r="Q6159">
            <v>0</v>
          </cell>
        </row>
        <row r="6160">
          <cell r="C6160" t="str">
            <v>Lincoln</v>
          </cell>
          <cell r="D6160">
            <v>2021</v>
          </cell>
          <cell r="E6160">
            <v>3</v>
          </cell>
          <cell r="F6160">
            <v>3</v>
          </cell>
          <cell r="G6160" t="str">
            <v>Yes</v>
          </cell>
          <cell r="H6160">
            <v>922283.82</v>
          </cell>
          <cell r="I6160">
            <v>3715.39</v>
          </cell>
          <cell r="J6160">
            <v>0</v>
          </cell>
          <cell r="K6160">
            <v>918568.42999999993</v>
          </cell>
          <cell r="M6160">
            <v>918568.42999999993</v>
          </cell>
          <cell r="N6160" t="str">
            <v>FORM SUBMIT</v>
          </cell>
          <cell r="O6160">
            <v>44452</v>
          </cell>
          <cell r="P6160"/>
          <cell r="Q6160">
            <v>918568.42999999993</v>
          </cell>
        </row>
        <row r="6161">
          <cell r="C6161" t="str">
            <v>Littleton</v>
          </cell>
          <cell r="D6161">
            <v>2021</v>
          </cell>
          <cell r="E6161">
            <v>1</v>
          </cell>
          <cell r="F6161">
            <v>1</v>
          </cell>
          <cell r="G6161" t="str">
            <v>Yes</v>
          </cell>
          <cell r="H6161">
            <v>348014.57</v>
          </cell>
          <cell r="I6161">
            <v>1418.57</v>
          </cell>
          <cell r="J6161">
            <v>15.1</v>
          </cell>
          <cell r="K6161">
            <v>346580.9</v>
          </cell>
          <cell r="M6161">
            <v>346580.9</v>
          </cell>
          <cell r="N6161" t="str">
            <v>FORM SUBMIT</v>
          </cell>
          <cell r="O6161">
            <v>44446</v>
          </cell>
          <cell r="P6161"/>
          <cell r="Q6161">
            <v>346596</v>
          </cell>
        </row>
        <row r="6162">
          <cell r="C6162" t="str">
            <v>Longmeadow</v>
          </cell>
          <cell r="D6162">
            <v>2021</v>
          </cell>
          <cell r="E6162">
            <v>1</v>
          </cell>
          <cell r="F6162">
            <v>1</v>
          </cell>
          <cell r="G6162" t="str">
            <v>Yes</v>
          </cell>
          <cell r="H6162">
            <v>413021.8</v>
          </cell>
          <cell r="I6162">
            <v>1379.9</v>
          </cell>
          <cell r="J6162">
            <v>912.49</v>
          </cell>
          <cell r="K6162">
            <v>410729.41</v>
          </cell>
          <cell r="M6162">
            <v>410729.41</v>
          </cell>
          <cell r="N6162" t="str">
            <v>FORM SUBMIT</v>
          </cell>
          <cell r="O6162">
            <v>44449</v>
          </cell>
          <cell r="P6162"/>
          <cell r="Q6162">
            <v>411641.89999999997</v>
          </cell>
        </row>
        <row r="6163">
          <cell r="C6163" t="str">
            <v>Lowell</v>
          </cell>
          <cell r="D6163">
            <v>2021</v>
          </cell>
          <cell r="E6163">
            <v>0.01</v>
          </cell>
          <cell r="F6163">
            <v>1</v>
          </cell>
          <cell r="G6163" t="str">
            <v>No</v>
          </cell>
          <cell r="H6163">
            <v>776207.41</v>
          </cell>
          <cell r="I6163">
            <v>8797.2099999999991</v>
          </cell>
          <cell r="J6163">
            <v>0</v>
          </cell>
          <cell r="K6163">
            <v>767410.20000000007</v>
          </cell>
          <cell r="M6163">
            <v>767410.20000000007</v>
          </cell>
          <cell r="N6163" t="str">
            <v>FORM SUBMIT</v>
          </cell>
          <cell r="O6163">
            <v>44448</v>
          </cell>
          <cell r="P6163"/>
          <cell r="Q6163">
            <v>767410.20000000007</v>
          </cell>
        </row>
        <row r="6164">
          <cell r="C6164" t="str">
            <v>Ludlow</v>
          </cell>
          <cell r="D6164">
            <v>2021</v>
          </cell>
          <cell r="E6164">
            <v>0</v>
          </cell>
          <cell r="F6164">
            <v>0</v>
          </cell>
          <cell r="G6164" t="str">
            <v>N/A</v>
          </cell>
          <cell r="H6164">
            <v>0</v>
          </cell>
          <cell r="I6164">
            <v>0</v>
          </cell>
          <cell r="J6164">
            <v>0</v>
          </cell>
          <cell r="K6164">
            <v>0</v>
          </cell>
          <cell r="M6164">
            <v>0</v>
          </cell>
          <cell r="N6164" t="str">
            <v>N/A</v>
          </cell>
          <cell r="O6164" t="str">
            <v/>
          </cell>
          <cell r="P6164"/>
          <cell r="Q6164">
            <v>0</v>
          </cell>
        </row>
        <row r="6165">
          <cell r="C6165" t="str">
            <v>Lunenburg</v>
          </cell>
          <cell r="D6165">
            <v>2021</v>
          </cell>
          <cell r="E6165">
            <v>0</v>
          </cell>
          <cell r="F6165">
            <v>0</v>
          </cell>
          <cell r="G6165" t="str">
            <v>N/A</v>
          </cell>
          <cell r="H6165">
            <v>0</v>
          </cell>
          <cell r="I6165">
            <v>0</v>
          </cell>
          <cell r="J6165">
            <v>0</v>
          </cell>
          <cell r="K6165">
            <v>0</v>
          </cell>
          <cell r="M6165">
            <v>0</v>
          </cell>
          <cell r="N6165" t="str">
            <v>N/A</v>
          </cell>
          <cell r="O6165" t="str">
            <v/>
          </cell>
          <cell r="P6165"/>
          <cell r="Q6165">
            <v>0</v>
          </cell>
        </row>
        <row r="6166">
          <cell r="C6166" t="str">
            <v>Lynn</v>
          </cell>
          <cell r="D6166">
            <v>2021</v>
          </cell>
          <cell r="E6166">
            <v>0</v>
          </cell>
          <cell r="F6166">
            <v>0</v>
          </cell>
          <cell r="G6166" t="str">
            <v>N/A</v>
          </cell>
          <cell r="H6166">
            <v>0</v>
          </cell>
          <cell r="I6166">
            <v>0</v>
          </cell>
          <cell r="J6166">
            <v>0</v>
          </cell>
          <cell r="K6166">
            <v>0</v>
          </cell>
          <cell r="M6166">
            <v>0</v>
          </cell>
          <cell r="N6166" t="str">
            <v>N/A</v>
          </cell>
          <cell r="O6166" t="str">
            <v/>
          </cell>
          <cell r="P6166"/>
          <cell r="Q6166">
            <v>0</v>
          </cell>
        </row>
        <row r="6167">
          <cell r="C6167" t="str">
            <v>Lynnfield</v>
          </cell>
          <cell r="D6167">
            <v>2021</v>
          </cell>
          <cell r="E6167">
            <v>0</v>
          </cell>
          <cell r="F6167">
            <v>0</v>
          </cell>
          <cell r="G6167" t="str">
            <v>N/A</v>
          </cell>
          <cell r="H6167">
            <v>0</v>
          </cell>
          <cell r="I6167">
            <v>0</v>
          </cell>
          <cell r="J6167">
            <v>0</v>
          </cell>
          <cell r="K6167">
            <v>0</v>
          </cell>
          <cell r="M6167">
            <v>0</v>
          </cell>
          <cell r="N6167" t="str">
            <v>N/A</v>
          </cell>
          <cell r="O6167" t="str">
            <v/>
          </cell>
          <cell r="P6167"/>
          <cell r="Q6167">
            <v>0</v>
          </cell>
        </row>
        <row r="6168">
          <cell r="C6168" t="str">
            <v>Malden</v>
          </cell>
          <cell r="D6168">
            <v>2021</v>
          </cell>
          <cell r="E6168">
            <v>1</v>
          </cell>
          <cell r="F6168">
            <v>1</v>
          </cell>
          <cell r="G6168" t="str">
            <v>Yes</v>
          </cell>
          <cell r="H6168">
            <v>779504.3</v>
          </cell>
          <cell r="I6168">
            <v>1739.79</v>
          </cell>
          <cell r="J6168">
            <v>2459.2399999999998</v>
          </cell>
          <cell r="K6168">
            <v>775305.27</v>
          </cell>
          <cell r="M6168">
            <v>775305.27</v>
          </cell>
          <cell r="N6168" t="str">
            <v>FORM SUBMIT</v>
          </cell>
          <cell r="O6168">
            <v>44508</v>
          </cell>
          <cell r="P6168"/>
          <cell r="Q6168">
            <v>777764.51</v>
          </cell>
        </row>
        <row r="6169">
          <cell r="C6169" t="str">
            <v>Manchester By The Sea</v>
          </cell>
          <cell r="D6169">
            <v>2021</v>
          </cell>
          <cell r="E6169">
            <v>1.5</v>
          </cell>
          <cell r="F6169">
            <v>1.5</v>
          </cell>
          <cell r="G6169" t="str">
            <v>Yes</v>
          </cell>
          <cell r="H6169">
            <v>398437.12</v>
          </cell>
          <cell r="I6169">
            <v>741.95</v>
          </cell>
          <cell r="J6169">
            <v>0</v>
          </cell>
          <cell r="K6169">
            <v>397695.17</v>
          </cell>
          <cell r="M6169">
            <v>397695.17</v>
          </cell>
          <cell r="N6169" t="str">
            <v>FORM SUBMIT</v>
          </cell>
          <cell r="O6169">
            <v>44453</v>
          </cell>
          <cell r="P6169"/>
          <cell r="Q6169">
            <v>397695.17</v>
          </cell>
        </row>
        <row r="6170">
          <cell r="C6170" t="str">
            <v>Mansfield</v>
          </cell>
          <cell r="D6170">
            <v>2021</v>
          </cell>
          <cell r="E6170">
            <v>0</v>
          </cell>
          <cell r="F6170">
            <v>0</v>
          </cell>
          <cell r="G6170" t="str">
            <v>N/A</v>
          </cell>
          <cell r="H6170">
            <v>0</v>
          </cell>
          <cell r="I6170">
            <v>0</v>
          </cell>
          <cell r="J6170">
            <v>0</v>
          </cell>
          <cell r="K6170">
            <v>0</v>
          </cell>
          <cell r="M6170">
            <v>0</v>
          </cell>
          <cell r="N6170" t="str">
            <v>N/A</v>
          </cell>
          <cell r="O6170" t="str">
            <v/>
          </cell>
          <cell r="P6170"/>
          <cell r="Q6170">
            <v>0</v>
          </cell>
        </row>
        <row r="6171">
          <cell r="C6171" t="str">
            <v>Marblehead</v>
          </cell>
          <cell r="D6171">
            <v>2021</v>
          </cell>
          <cell r="E6171">
            <v>0</v>
          </cell>
          <cell r="F6171">
            <v>0</v>
          </cell>
          <cell r="G6171" t="str">
            <v>N/A</v>
          </cell>
          <cell r="H6171">
            <v>0</v>
          </cell>
          <cell r="I6171">
            <v>0</v>
          </cell>
          <cell r="J6171">
            <v>0</v>
          </cell>
          <cell r="K6171">
            <v>0</v>
          </cell>
          <cell r="M6171">
            <v>0</v>
          </cell>
          <cell r="N6171" t="str">
            <v>N/A</v>
          </cell>
          <cell r="O6171" t="str">
            <v/>
          </cell>
          <cell r="P6171"/>
          <cell r="Q6171">
            <v>0</v>
          </cell>
        </row>
        <row r="6172">
          <cell r="C6172" t="str">
            <v>Marion</v>
          </cell>
          <cell r="D6172">
            <v>2021</v>
          </cell>
          <cell r="E6172">
            <v>2</v>
          </cell>
          <cell r="F6172">
            <v>2</v>
          </cell>
          <cell r="G6172" t="str">
            <v>Yes</v>
          </cell>
          <cell r="H6172">
            <v>345759.1</v>
          </cell>
          <cell r="I6172">
            <v>2282.92</v>
          </cell>
          <cell r="J6172">
            <v>0</v>
          </cell>
          <cell r="K6172">
            <v>343476.18</v>
          </cell>
          <cell r="M6172">
            <v>343476.18</v>
          </cell>
          <cell r="N6172" t="str">
            <v>FORM SUBMIT</v>
          </cell>
          <cell r="O6172">
            <v>44435</v>
          </cell>
          <cell r="P6172"/>
          <cell r="Q6172">
            <v>343476.18</v>
          </cell>
        </row>
        <row r="6173">
          <cell r="C6173" t="str">
            <v>Marlborough</v>
          </cell>
          <cell r="D6173">
            <v>2021</v>
          </cell>
          <cell r="E6173">
            <v>0</v>
          </cell>
          <cell r="F6173">
            <v>0</v>
          </cell>
          <cell r="G6173" t="str">
            <v>N/A</v>
          </cell>
          <cell r="H6173">
            <v>0</v>
          </cell>
          <cell r="I6173">
            <v>0</v>
          </cell>
          <cell r="J6173">
            <v>0</v>
          </cell>
          <cell r="K6173">
            <v>0</v>
          </cell>
          <cell r="M6173">
            <v>0</v>
          </cell>
          <cell r="N6173" t="str">
            <v>N/A</v>
          </cell>
          <cell r="O6173" t="str">
            <v/>
          </cell>
          <cell r="P6173"/>
          <cell r="Q6173">
            <v>0</v>
          </cell>
        </row>
        <row r="6174">
          <cell r="C6174" t="str">
            <v>Marshfield</v>
          </cell>
          <cell r="D6174">
            <v>2021</v>
          </cell>
          <cell r="E6174">
            <v>3</v>
          </cell>
          <cell r="F6174">
            <v>3</v>
          </cell>
          <cell r="G6174" t="str">
            <v>Yes</v>
          </cell>
          <cell r="H6174">
            <v>1708873.86</v>
          </cell>
          <cell r="I6174">
            <v>15442.33</v>
          </cell>
          <cell r="J6174">
            <v>12.28</v>
          </cell>
          <cell r="K6174">
            <v>1693419.25</v>
          </cell>
          <cell r="M6174">
            <v>1693419.25</v>
          </cell>
          <cell r="N6174" t="str">
            <v>FORM SUBMIT</v>
          </cell>
          <cell r="O6174">
            <v>44448</v>
          </cell>
          <cell r="P6174"/>
          <cell r="Q6174">
            <v>1693431.53</v>
          </cell>
        </row>
        <row r="6175">
          <cell r="C6175" t="str">
            <v>Mashpee</v>
          </cell>
          <cell r="D6175">
            <v>2021</v>
          </cell>
          <cell r="E6175">
            <v>3</v>
          </cell>
          <cell r="F6175">
            <v>3</v>
          </cell>
          <cell r="G6175" t="str">
            <v>Yes</v>
          </cell>
          <cell r="H6175">
            <v>1534374.39</v>
          </cell>
          <cell r="I6175">
            <v>8332.7999999999993</v>
          </cell>
          <cell r="J6175">
            <v>74.38</v>
          </cell>
          <cell r="K6175">
            <v>1525967.21</v>
          </cell>
          <cell r="M6175">
            <v>1525967.21</v>
          </cell>
          <cell r="N6175" t="str">
            <v>FORM SUBMIT</v>
          </cell>
          <cell r="O6175">
            <v>44390</v>
          </cell>
          <cell r="P6175"/>
          <cell r="Q6175">
            <v>1526041.5899999999</v>
          </cell>
        </row>
        <row r="6176">
          <cell r="C6176" t="str">
            <v>Mattapoisett</v>
          </cell>
          <cell r="D6176">
            <v>2021</v>
          </cell>
          <cell r="E6176">
            <v>1</v>
          </cell>
          <cell r="F6176">
            <v>1</v>
          </cell>
          <cell r="G6176" t="str">
            <v>Yes</v>
          </cell>
          <cell r="H6176">
            <v>195613.03</v>
          </cell>
          <cell r="I6176">
            <v>79.400000000000006</v>
          </cell>
          <cell r="J6176">
            <v>534.41999999999996</v>
          </cell>
          <cell r="K6176">
            <v>194999.21</v>
          </cell>
          <cell r="M6176">
            <v>194999.21</v>
          </cell>
          <cell r="N6176" t="str">
            <v>FORM SUBMIT</v>
          </cell>
          <cell r="O6176">
            <v>44452</v>
          </cell>
          <cell r="P6176"/>
          <cell r="Q6176">
            <v>195533.63</v>
          </cell>
        </row>
        <row r="6177">
          <cell r="C6177" t="str">
            <v>Maynard</v>
          </cell>
          <cell r="D6177">
            <v>2021</v>
          </cell>
          <cell r="E6177">
            <v>1.5</v>
          </cell>
          <cell r="F6177">
            <v>1.5</v>
          </cell>
          <cell r="G6177" t="str">
            <v>Yes</v>
          </cell>
          <cell r="H6177">
            <v>339694.34</v>
          </cell>
          <cell r="I6177">
            <v>3869.15</v>
          </cell>
          <cell r="J6177">
            <v>0</v>
          </cell>
          <cell r="K6177">
            <v>335825.19</v>
          </cell>
          <cell r="M6177">
            <v>335825.19</v>
          </cell>
          <cell r="N6177" t="str">
            <v>FORM SUBMIT</v>
          </cell>
          <cell r="O6177">
            <v>44454</v>
          </cell>
          <cell r="P6177"/>
          <cell r="Q6177">
            <v>335825.19</v>
          </cell>
        </row>
        <row r="6178">
          <cell r="C6178" t="str">
            <v>Medfield</v>
          </cell>
          <cell r="D6178">
            <v>2021</v>
          </cell>
          <cell r="E6178">
            <v>0</v>
          </cell>
          <cell r="F6178">
            <v>0</v>
          </cell>
          <cell r="G6178" t="str">
            <v>N/A</v>
          </cell>
          <cell r="H6178">
            <v>0</v>
          </cell>
          <cell r="I6178">
            <v>0</v>
          </cell>
          <cell r="J6178">
            <v>0</v>
          </cell>
          <cell r="K6178">
            <v>0</v>
          </cell>
          <cell r="M6178">
            <v>0</v>
          </cell>
          <cell r="N6178" t="str">
            <v>N/A</v>
          </cell>
          <cell r="O6178" t="str">
            <v/>
          </cell>
          <cell r="P6178"/>
          <cell r="Q6178">
            <v>0</v>
          </cell>
        </row>
        <row r="6179">
          <cell r="C6179" t="str">
            <v>Medford</v>
          </cell>
          <cell r="D6179">
            <v>2021</v>
          </cell>
          <cell r="E6179">
            <v>1.5</v>
          </cell>
          <cell r="F6179">
            <v>1.5</v>
          </cell>
          <cell r="G6179" t="str">
            <v>Yes</v>
          </cell>
          <cell r="H6179">
            <v>1535516.62</v>
          </cell>
          <cell r="I6179">
            <v>8003.85</v>
          </cell>
          <cell r="J6179">
            <v>0</v>
          </cell>
          <cell r="K6179">
            <v>1527512.77</v>
          </cell>
          <cell r="M6179">
            <v>1527512.77</v>
          </cell>
          <cell r="N6179" t="str">
            <v>FORM SUBMIT</v>
          </cell>
          <cell r="O6179">
            <v>44452</v>
          </cell>
          <cell r="P6179"/>
          <cell r="Q6179">
            <v>1527512.77</v>
          </cell>
        </row>
        <row r="6180">
          <cell r="C6180" t="str">
            <v>Medway</v>
          </cell>
          <cell r="D6180">
            <v>2021</v>
          </cell>
          <cell r="E6180">
            <v>3</v>
          </cell>
          <cell r="F6180">
            <v>3</v>
          </cell>
          <cell r="G6180" t="str">
            <v>Yes</v>
          </cell>
          <cell r="H6180">
            <v>958176</v>
          </cell>
          <cell r="I6180">
            <v>8105</v>
          </cell>
          <cell r="J6180">
            <v>0</v>
          </cell>
          <cell r="K6180">
            <v>950071</v>
          </cell>
          <cell r="M6180">
            <v>950071</v>
          </cell>
          <cell r="N6180" t="str">
            <v>FORM SUBMIT</v>
          </cell>
          <cell r="O6180">
            <v>44453</v>
          </cell>
          <cell r="P6180"/>
          <cell r="Q6180">
            <v>950071</v>
          </cell>
        </row>
        <row r="6181">
          <cell r="C6181" t="str">
            <v>Melrose</v>
          </cell>
          <cell r="D6181">
            <v>2021</v>
          </cell>
          <cell r="E6181">
            <v>0</v>
          </cell>
          <cell r="F6181">
            <v>0</v>
          </cell>
          <cell r="G6181" t="str">
            <v>N/A</v>
          </cell>
          <cell r="H6181">
            <v>0</v>
          </cell>
          <cell r="I6181">
            <v>0</v>
          </cell>
          <cell r="J6181">
            <v>0</v>
          </cell>
          <cell r="K6181">
            <v>0</v>
          </cell>
          <cell r="M6181">
            <v>0</v>
          </cell>
          <cell r="N6181" t="str">
            <v>N/A</v>
          </cell>
          <cell r="O6181" t="str">
            <v/>
          </cell>
          <cell r="P6181"/>
          <cell r="Q6181">
            <v>0</v>
          </cell>
        </row>
        <row r="6182">
          <cell r="C6182" t="str">
            <v>Mendon</v>
          </cell>
          <cell r="D6182">
            <v>2021</v>
          </cell>
          <cell r="E6182">
            <v>3</v>
          </cell>
          <cell r="F6182">
            <v>3</v>
          </cell>
          <cell r="G6182" t="str">
            <v>Yes</v>
          </cell>
          <cell r="H6182">
            <v>397070.26</v>
          </cell>
          <cell r="I6182">
            <v>6624.43</v>
          </cell>
          <cell r="J6182">
            <v>0</v>
          </cell>
          <cell r="K6182">
            <v>390445.83</v>
          </cell>
          <cell r="M6182">
            <v>390445.83</v>
          </cell>
          <cell r="N6182" t="str">
            <v>FORM SUBMIT</v>
          </cell>
          <cell r="O6182">
            <v>44446</v>
          </cell>
          <cell r="P6182"/>
          <cell r="Q6182">
            <v>390445.83</v>
          </cell>
        </row>
        <row r="6183">
          <cell r="C6183" t="str">
            <v>Merrimac</v>
          </cell>
          <cell r="D6183">
            <v>2021</v>
          </cell>
          <cell r="E6183">
            <v>0</v>
          </cell>
          <cell r="F6183">
            <v>0</v>
          </cell>
          <cell r="G6183" t="str">
            <v>N/A</v>
          </cell>
          <cell r="H6183">
            <v>0</v>
          </cell>
          <cell r="I6183">
            <v>0</v>
          </cell>
          <cell r="J6183">
            <v>0</v>
          </cell>
          <cell r="K6183">
            <v>0</v>
          </cell>
          <cell r="M6183">
            <v>0</v>
          </cell>
          <cell r="N6183" t="str">
            <v>N/A</v>
          </cell>
          <cell r="O6183" t="str">
            <v/>
          </cell>
          <cell r="P6183"/>
          <cell r="Q6183">
            <v>0</v>
          </cell>
        </row>
        <row r="6184">
          <cell r="C6184" t="str">
            <v>Methuen</v>
          </cell>
          <cell r="D6184">
            <v>2021</v>
          </cell>
          <cell r="E6184">
            <v>0</v>
          </cell>
          <cell r="F6184">
            <v>0</v>
          </cell>
          <cell r="G6184" t="str">
            <v>N/A</v>
          </cell>
          <cell r="H6184">
            <v>0</v>
          </cell>
          <cell r="I6184">
            <v>0</v>
          </cell>
          <cell r="J6184">
            <v>0</v>
          </cell>
          <cell r="K6184">
            <v>0</v>
          </cell>
          <cell r="M6184">
            <v>0</v>
          </cell>
          <cell r="N6184" t="str">
            <v>N/A</v>
          </cell>
          <cell r="O6184" t="str">
            <v/>
          </cell>
          <cell r="P6184"/>
          <cell r="Q6184">
            <v>0</v>
          </cell>
        </row>
        <row r="6185">
          <cell r="C6185" t="str">
            <v>Middleborough</v>
          </cell>
          <cell r="D6185">
            <v>2021</v>
          </cell>
          <cell r="E6185">
            <v>1</v>
          </cell>
          <cell r="F6185">
            <v>1</v>
          </cell>
          <cell r="G6185" t="str">
            <v>Yes</v>
          </cell>
          <cell r="H6185">
            <v>353524.8</v>
          </cell>
          <cell r="I6185">
            <v>525.34</v>
          </cell>
          <cell r="J6185">
            <v>122.83</v>
          </cell>
          <cell r="K6185">
            <v>352876.62999999995</v>
          </cell>
          <cell r="M6185">
            <v>352876.62999999995</v>
          </cell>
          <cell r="N6185" t="str">
            <v>FORM SUBMIT</v>
          </cell>
          <cell r="O6185">
            <v>44439</v>
          </cell>
          <cell r="P6185"/>
          <cell r="Q6185">
            <v>352999.45999999996</v>
          </cell>
        </row>
        <row r="6186">
          <cell r="C6186" t="str">
            <v>Middlefield</v>
          </cell>
          <cell r="D6186">
            <v>2021</v>
          </cell>
          <cell r="E6186">
            <v>0</v>
          </cell>
          <cell r="F6186">
            <v>0</v>
          </cell>
          <cell r="G6186" t="str">
            <v>N/A</v>
          </cell>
          <cell r="H6186">
            <v>0</v>
          </cell>
          <cell r="I6186">
            <v>0</v>
          </cell>
          <cell r="J6186">
            <v>0</v>
          </cell>
          <cell r="K6186">
            <v>0</v>
          </cell>
          <cell r="M6186">
            <v>0</v>
          </cell>
          <cell r="N6186" t="str">
            <v>N/A</v>
          </cell>
          <cell r="O6186" t="str">
            <v/>
          </cell>
          <cell r="P6186"/>
          <cell r="Q6186">
            <v>0</v>
          </cell>
        </row>
        <row r="6187">
          <cell r="C6187" t="str">
            <v>Middleton</v>
          </cell>
          <cell r="D6187">
            <v>2021</v>
          </cell>
          <cell r="E6187">
            <v>1</v>
          </cell>
          <cell r="F6187">
            <v>1</v>
          </cell>
          <cell r="G6187" t="str">
            <v>Yes</v>
          </cell>
          <cell r="H6187">
            <v>260300.38</v>
          </cell>
          <cell r="I6187">
            <v>964.9</v>
          </cell>
          <cell r="J6187">
            <v>32.71</v>
          </cell>
          <cell r="K6187">
            <v>259302.77000000002</v>
          </cell>
          <cell r="M6187">
            <v>259302.77000000002</v>
          </cell>
          <cell r="N6187" t="str">
            <v>FORM SUBMIT</v>
          </cell>
          <cell r="O6187">
            <v>44455</v>
          </cell>
          <cell r="P6187"/>
          <cell r="Q6187">
            <v>259335.48</v>
          </cell>
        </row>
        <row r="6188">
          <cell r="C6188" t="str">
            <v>Milford</v>
          </cell>
          <cell r="D6188">
            <v>2021</v>
          </cell>
          <cell r="E6188">
            <v>0</v>
          </cell>
          <cell r="F6188">
            <v>0</v>
          </cell>
          <cell r="G6188" t="str">
            <v>N/A</v>
          </cell>
          <cell r="H6188">
            <v>0</v>
          </cell>
          <cell r="I6188">
            <v>0</v>
          </cell>
          <cell r="J6188">
            <v>0</v>
          </cell>
          <cell r="K6188">
            <v>0</v>
          </cell>
          <cell r="M6188">
            <v>0</v>
          </cell>
          <cell r="N6188" t="str">
            <v>N/A</v>
          </cell>
          <cell r="O6188" t="str">
            <v/>
          </cell>
          <cell r="P6188"/>
          <cell r="Q6188">
            <v>0</v>
          </cell>
        </row>
        <row r="6189">
          <cell r="C6189" t="str">
            <v>Millbury</v>
          </cell>
          <cell r="D6189">
            <v>2021</v>
          </cell>
          <cell r="E6189">
            <v>0</v>
          </cell>
          <cell r="F6189">
            <v>0</v>
          </cell>
          <cell r="G6189" t="str">
            <v>N/A</v>
          </cell>
          <cell r="H6189">
            <v>0</v>
          </cell>
          <cell r="I6189">
            <v>0</v>
          </cell>
          <cell r="J6189">
            <v>0</v>
          </cell>
          <cell r="K6189">
            <v>0</v>
          </cell>
          <cell r="M6189">
            <v>0</v>
          </cell>
          <cell r="N6189" t="str">
            <v>N/A</v>
          </cell>
          <cell r="O6189" t="str">
            <v/>
          </cell>
          <cell r="P6189"/>
          <cell r="Q6189">
            <v>0</v>
          </cell>
        </row>
        <row r="6190">
          <cell r="C6190" t="str">
            <v>Millis</v>
          </cell>
          <cell r="D6190">
            <v>2021</v>
          </cell>
          <cell r="E6190">
            <v>1</v>
          </cell>
          <cell r="F6190">
            <v>1</v>
          </cell>
          <cell r="G6190" t="str">
            <v>Yes</v>
          </cell>
          <cell r="H6190">
            <v>206054.74</v>
          </cell>
          <cell r="I6190">
            <v>1188.8499999999999</v>
          </cell>
          <cell r="J6190">
            <v>0</v>
          </cell>
          <cell r="K6190">
            <v>204865.88999999998</v>
          </cell>
          <cell r="M6190">
            <v>204865.88999999998</v>
          </cell>
          <cell r="N6190" t="str">
            <v>FORM SUBMIT</v>
          </cell>
          <cell r="O6190">
            <v>44419</v>
          </cell>
          <cell r="P6190"/>
          <cell r="Q6190">
            <v>204865.88999999998</v>
          </cell>
        </row>
        <row r="6191">
          <cell r="C6191" t="str">
            <v>Millville</v>
          </cell>
          <cell r="D6191">
            <v>2021</v>
          </cell>
          <cell r="E6191">
            <v>0</v>
          </cell>
          <cell r="F6191">
            <v>0</v>
          </cell>
          <cell r="G6191" t="str">
            <v>N/A</v>
          </cell>
          <cell r="H6191">
            <v>0</v>
          </cell>
          <cell r="I6191">
            <v>0</v>
          </cell>
          <cell r="J6191">
            <v>0</v>
          </cell>
          <cell r="K6191">
            <v>0</v>
          </cell>
          <cell r="M6191">
            <v>0</v>
          </cell>
          <cell r="N6191" t="str">
            <v>N/A</v>
          </cell>
          <cell r="O6191" t="str">
            <v/>
          </cell>
          <cell r="P6191"/>
          <cell r="Q6191">
            <v>0</v>
          </cell>
        </row>
        <row r="6192">
          <cell r="C6192" t="str">
            <v>Milton</v>
          </cell>
          <cell r="D6192">
            <v>2021</v>
          </cell>
          <cell r="E6192">
            <v>0</v>
          </cell>
          <cell r="F6192">
            <v>0</v>
          </cell>
          <cell r="G6192" t="str">
            <v>N/A</v>
          </cell>
          <cell r="H6192">
            <v>0</v>
          </cell>
          <cell r="I6192">
            <v>0</v>
          </cell>
          <cell r="J6192">
            <v>0</v>
          </cell>
          <cell r="K6192">
            <v>0</v>
          </cell>
          <cell r="M6192">
            <v>0</v>
          </cell>
          <cell r="N6192" t="str">
            <v>N/A</v>
          </cell>
          <cell r="O6192" t="str">
            <v/>
          </cell>
          <cell r="P6192"/>
          <cell r="Q6192">
            <v>0</v>
          </cell>
        </row>
        <row r="6193">
          <cell r="C6193" t="str">
            <v>Monroe</v>
          </cell>
          <cell r="D6193">
            <v>2021</v>
          </cell>
          <cell r="E6193">
            <v>0</v>
          </cell>
          <cell r="F6193">
            <v>0</v>
          </cell>
          <cell r="G6193" t="str">
            <v>N/A</v>
          </cell>
          <cell r="H6193">
            <v>0</v>
          </cell>
          <cell r="I6193">
            <v>0</v>
          </cell>
          <cell r="J6193">
            <v>0</v>
          </cell>
          <cell r="K6193">
            <v>0</v>
          </cell>
          <cell r="M6193">
            <v>0</v>
          </cell>
          <cell r="N6193" t="str">
            <v>N/A</v>
          </cell>
          <cell r="O6193" t="str">
            <v/>
          </cell>
          <cell r="P6193"/>
          <cell r="Q6193">
            <v>0</v>
          </cell>
        </row>
        <row r="6194">
          <cell r="C6194" t="str">
            <v>Monson</v>
          </cell>
          <cell r="D6194">
            <v>2021</v>
          </cell>
          <cell r="E6194">
            <v>3</v>
          </cell>
          <cell r="F6194">
            <v>3</v>
          </cell>
          <cell r="G6194" t="str">
            <v>Yes</v>
          </cell>
          <cell r="H6194">
            <v>244761.53</v>
          </cell>
          <cell r="I6194">
            <v>2283.25</v>
          </cell>
          <cell r="J6194">
            <v>5.0999999999999996</v>
          </cell>
          <cell r="K6194">
            <v>242473.18</v>
          </cell>
          <cell r="M6194">
            <v>242473.18</v>
          </cell>
          <cell r="N6194" t="str">
            <v>FORM SUBMIT</v>
          </cell>
          <cell r="O6194">
            <v>44483</v>
          </cell>
          <cell r="P6194"/>
          <cell r="Q6194">
            <v>242478.28</v>
          </cell>
        </row>
        <row r="6195">
          <cell r="C6195" t="str">
            <v>Montague</v>
          </cell>
          <cell r="D6195">
            <v>2021</v>
          </cell>
          <cell r="E6195">
            <v>0</v>
          </cell>
          <cell r="F6195">
            <v>0</v>
          </cell>
          <cell r="G6195" t="str">
            <v>N/A</v>
          </cell>
          <cell r="H6195">
            <v>0</v>
          </cell>
          <cell r="I6195">
            <v>0</v>
          </cell>
          <cell r="J6195">
            <v>0</v>
          </cell>
          <cell r="K6195">
            <v>0</v>
          </cell>
          <cell r="M6195">
            <v>0</v>
          </cell>
          <cell r="N6195" t="str">
            <v>N/A</v>
          </cell>
          <cell r="O6195" t="str">
            <v/>
          </cell>
          <cell r="P6195"/>
          <cell r="Q6195">
            <v>0</v>
          </cell>
        </row>
        <row r="6196">
          <cell r="C6196" t="str">
            <v>Monterey</v>
          </cell>
          <cell r="D6196">
            <v>2021</v>
          </cell>
          <cell r="E6196">
            <v>0</v>
          </cell>
          <cell r="F6196">
            <v>0</v>
          </cell>
          <cell r="G6196" t="str">
            <v>N/A</v>
          </cell>
          <cell r="H6196">
            <v>0</v>
          </cell>
          <cell r="I6196">
            <v>0</v>
          </cell>
          <cell r="J6196">
            <v>0</v>
          </cell>
          <cell r="K6196">
            <v>0</v>
          </cell>
          <cell r="M6196">
            <v>0</v>
          </cell>
          <cell r="N6196" t="str">
            <v>N/A</v>
          </cell>
          <cell r="O6196" t="str">
            <v/>
          </cell>
          <cell r="P6196"/>
          <cell r="Q6196">
            <v>0</v>
          </cell>
        </row>
        <row r="6197">
          <cell r="C6197" t="str">
            <v>Montgomery</v>
          </cell>
          <cell r="D6197">
            <v>2021</v>
          </cell>
          <cell r="E6197">
            <v>0</v>
          </cell>
          <cell r="F6197">
            <v>0</v>
          </cell>
          <cell r="G6197" t="str">
            <v>N/A</v>
          </cell>
          <cell r="H6197">
            <v>0</v>
          </cell>
          <cell r="I6197">
            <v>0</v>
          </cell>
          <cell r="J6197">
            <v>0</v>
          </cell>
          <cell r="K6197">
            <v>0</v>
          </cell>
          <cell r="M6197">
            <v>0</v>
          </cell>
          <cell r="N6197" t="str">
            <v>N/A</v>
          </cell>
          <cell r="O6197" t="str">
            <v/>
          </cell>
          <cell r="P6197"/>
          <cell r="Q6197">
            <v>0</v>
          </cell>
        </row>
        <row r="6198">
          <cell r="C6198" t="str">
            <v>Mount Washington</v>
          </cell>
          <cell r="D6198">
            <v>2021</v>
          </cell>
          <cell r="E6198">
            <v>0</v>
          </cell>
          <cell r="F6198">
            <v>0</v>
          </cell>
          <cell r="G6198" t="str">
            <v>N/A</v>
          </cell>
          <cell r="H6198">
            <v>0</v>
          </cell>
          <cell r="I6198">
            <v>0</v>
          </cell>
          <cell r="J6198">
            <v>0</v>
          </cell>
          <cell r="K6198">
            <v>0</v>
          </cell>
          <cell r="M6198">
            <v>0</v>
          </cell>
          <cell r="N6198" t="str">
            <v>N/A</v>
          </cell>
          <cell r="O6198" t="str">
            <v/>
          </cell>
          <cell r="P6198"/>
          <cell r="Q6198">
            <v>0</v>
          </cell>
        </row>
        <row r="6199">
          <cell r="C6199" t="str">
            <v>Nahant</v>
          </cell>
          <cell r="D6199">
            <v>2021</v>
          </cell>
          <cell r="E6199">
            <v>0.03</v>
          </cell>
          <cell r="F6199">
            <v>3</v>
          </cell>
          <cell r="G6199" t="str">
            <v>No</v>
          </cell>
          <cell r="H6199">
            <v>276800.96000000002</v>
          </cell>
          <cell r="I6199">
            <v>13848.59</v>
          </cell>
          <cell r="J6199">
            <v>12.24</v>
          </cell>
          <cell r="K6199">
            <v>262940.13</v>
          </cell>
          <cell r="M6199">
            <v>262940.13</v>
          </cell>
          <cell r="N6199" t="str">
            <v>FORM SUBMIT</v>
          </cell>
          <cell r="O6199">
            <v>44454</v>
          </cell>
          <cell r="P6199"/>
          <cell r="Q6199">
            <v>262952.37</v>
          </cell>
        </row>
        <row r="6200">
          <cell r="C6200" t="str">
            <v>Nantucket</v>
          </cell>
          <cell r="D6200">
            <v>2021</v>
          </cell>
          <cell r="E6200">
            <v>3</v>
          </cell>
          <cell r="F6200">
            <v>3</v>
          </cell>
          <cell r="G6200" t="str">
            <v>Yes</v>
          </cell>
          <cell r="H6200">
            <v>2486292.9500000002</v>
          </cell>
          <cell r="I6200">
            <v>6871.05</v>
          </cell>
          <cell r="J6200">
            <v>1212.55</v>
          </cell>
          <cell r="K6200">
            <v>2478209.3500000006</v>
          </cell>
          <cell r="M6200">
            <v>2478209.3500000006</v>
          </cell>
          <cell r="N6200" t="str">
            <v>FORM SUBMIT</v>
          </cell>
          <cell r="O6200">
            <v>44469</v>
          </cell>
          <cell r="P6200"/>
          <cell r="Q6200">
            <v>2479421.9000000004</v>
          </cell>
        </row>
        <row r="6201">
          <cell r="C6201" t="str">
            <v>Natick</v>
          </cell>
          <cell r="D6201">
            <v>2021</v>
          </cell>
          <cell r="E6201">
            <v>0</v>
          </cell>
          <cell r="F6201">
            <v>0</v>
          </cell>
          <cell r="G6201" t="str">
            <v>N/A</v>
          </cell>
          <cell r="H6201">
            <v>0</v>
          </cell>
          <cell r="I6201">
            <v>0</v>
          </cell>
          <cell r="J6201">
            <v>0</v>
          </cell>
          <cell r="K6201">
            <v>0</v>
          </cell>
          <cell r="M6201">
            <v>0</v>
          </cell>
          <cell r="N6201" t="str">
            <v>N/A</v>
          </cell>
          <cell r="O6201" t="str">
            <v/>
          </cell>
          <cell r="P6201"/>
          <cell r="Q6201">
            <v>0</v>
          </cell>
        </row>
        <row r="6202">
          <cell r="C6202" t="str">
            <v>Needham</v>
          </cell>
          <cell r="D6202">
            <v>2021</v>
          </cell>
          <cell r="E6202">
            <v>0.02</v>
          </cell>
          <cell r="F6202">
            <v>2</v>
          </cell>
          <cell r="G6202" t="str">
            <v>No</v>
          </cell>
          <cell r="H6202">
            <v>2838330.9</v>
          </cell>
          <cell r="I6202">
            <v>12045.24</v>
          </cell>
          <cell r="J6202">
            <v>156.78</v>
          </cell>
          <cell r="K6202">
            <v>2826128.88</v>
          </cell>
          <cell r="M6202">
            <v>2826128.88</v>
          </cell>
          <cell r="N6202" t="str">
            <v>FORM SUBMIT</v>
          </cell>
          <cell r="O6202">
            <v>44454</v>
          </cell>
          <cell r="P6202"/>
          <cell r="Q6202">
            <v>2826285.6599999997</v>
          </cell>
        </row>
        <row r="6203">
          <cell r="C6203" t="str">
            <v>New Ashford</v>
          </cell>
          <cell r="D6203">
            <v>2021</v>
          </cell>
          <cell r="E6203">
            <v>0</v>
          </cell>
          <cell r="F6203">
            <v>0</v>
          </cell>
          <cell r="G6203" t="str">
            <v>N/A</v>
          </cell>
          <cell r="H6203">
            <v>0</v>
          </cell>
          <cell r="I6203">
            <v>0</v>
          </cell>
          <cell r="J6203">
            <v>0</v>
          </cell>
          <cell r="K6203">
            <v>0</v>
          </cell>
          <cell r="M6203">
            <v>0</v>
          </cell>
          <cell r="N6203" t="str">
            <v>N/A</v>
          </cell>
          <cell r="O6203" t="str">
            <v/>
          </cell>
          <cell r="P6203"/>
          <cell r="Q6203">
            <v>0</v>
          </cell>
        </row>
        <row r="6204">
          <cell r="C6204" t="str">
            <v>New Bedford</v>
          </cell>
          <cell r="D6204">
            <v>2021</v>
          </cell>
          <cell r="E6204">
            <v>1.5</v>
          </cell>
          <cell r="F6204">
            <v>1.5</v>
          </cell>
          <cell r="G6204" t="str">
            <v>Yes</v>
          </cell>
          <cell r="H6204">
            <v>1213778.52</v>
          </cell>
          <cell r="I6204">
            <v>12211.06</v>
          </cell>
          <cell r="J6204">
            <v>117.66</v>
          </cell>
          <cell r="K6204">
            <v>1201449.8</v>
          </cell>
          <cell r="M6204">
            <v>1201449.8</v>
          </cell>
          <cell r="N6204" t="str">
            <v>FORM SUBMIT</v>
          </cell>
          <cell r="O6204">
            <v>44487</v>
          </cell>
          <cell r="P6204"/>
          <cell r="Q6204">
            <v>1201567.46</v>
          </cell>
        </row>
        <row r="6205">
          <cell r="C6205" t="str">
            <v>New Braintree</v>
          </cell>
          <cell r="D6205">
            <v>2021</v>
          </cell>
          <cell r="E6205">
            <v>0</v>
          </cell>
          <cell r="F6205">
            <v>0</v>
          </cell>
          <cell r="G6205" t="str">
            <v>N/A</v>
          </cell>
          <cell r="H6205">
            <v>0</v>
          </cell>
          <cell r="I6205">
            <v>0</v>
          </cell>
          <cell r="J6205">
            <v>0</v>
          </cell>
          <cell r="K6205">
            <v>0</v>
          </cell>
          <cell r="M6205">
            <v>0</v>
          </cell>
          <cell r="N6205" t="str">
            <v>N/A</v>
          </cell>
          <cell r="O6205" t="str">
            <v/>
          </cell>
          <cell r="P6205"/>
          <cell r="Q6205">
            <v>0</v>
          </cell>
        </row>
        <row r="6206">
          <cell r="C6206" t="str">
            <v>New Marlborough</v>
          </cell>
          <cell r="D6206">
            <v>2021</v>
          </cell>
          <cell r="E6206">
            <v>0</v>
          </cell>
          <cell r="F6206">
            <v>0</v>
          </cell>
          <cell r="G6206" t="str">
            <v>N/A</v>
          </cell>
          <cell r="H6206">
            <v>0</v>
          </cell>
          <cell r="I6206">
            <v>0</v>
          </cell>
          <cell r="J6206">
            <v>0</v>
          </cell>
          <cell r="K6206">
            <v>0</v>
          </cell>
          <cell r="M6206">
            <v>0</v>
          </cell>
          <cell r="N6206" t="str">
            <v>N/A</v>
          </cell>
          <cell r="O6206" t="str">
            <v/>
          </cell>
          <cell r="P6206"/>
          <cell r="Q6206">
            <v>0</v>
          </cell>
        </row>
        <row r="6207">
          <cell r="C6207" t="str">
            <v>New Salem</v>
          </cell>
          <cell r="D6207">
            <v>2021</v>
          </cell>
          <cell r="E6207">
            <v>0</v>
          </cell>
          <cell r="F6207">
            <v>0</v>
          </cell>
          <cell r="G6207" t="str">
            <v>N/A</v>
          </cell>
          <cell r="H6207">
            <v>0</v>
          </cell>
          <cell r="I6207">
            <v>0</v>
          </cell>
          <cell r="J6207">
            <v>0</v>
          </cell>
          <cell r="K6207">
            <v>0</v>
          </cell>
          <cell r="M6207">
            <v>0</v>
          </cell>
          <cell r="N6207" t="str">
            <v>N/A</v>
          </cell>
          <cell r="O6207" t="str">
            <v/>
          </cell>
          <cell r="P6207"/>
          <cell r="Q6207">
            <v>0</v>
          </cell>
        </row>
        <row r="6208">
          <cell r="C6208" t="str">
            <v>Newbury</v>
          </cell>
          <cell r="D6208">
            <v>2021</v>
          </cell>
          <cell r="E6208">
            <v>0</v>
          </cell>
          <cell r="F6208">
            <v>0</v>
          </cell>
          <cell r="G6208" t="str">
            <v>N/A</v>
          </cell>
          <cell r="H6208">
            <v>0</v>
          </cell>
          <cell r="I6208">
            <v>0</v>
          </cell>
          <cell r="J6208">
            <v>0</v>
          </cell>
          <cell r="K6208">
            <v>0</v>
          </cell>
          <cell r="M6208">
            <v>0</v>
          </cell>
          <cell r="N6208" t="str">
            <v>N/A</v>
          </cell>
          <cell r="O6208" t="str">
            <v/>
          </cell>
          <cell r="P6208"/>
          <cell r="Q6208">
            <v>0</v>
          </cell>
        </row>
        <row r="6209">
          <cell r="C6209" t="str">
            <v>Newburyport</v>
          </cell>
          <cell r="D6209">
            <v>2021</v>
          </cell>
          <cell r="E6209">
            <v>2</v>
          </cell>
          <cell r="F6209">
            <v>2</v>
          </cell>
          <cell r="G6209" t="str">
            <v>Yes</v>
          </cell>
          <cell r="H6209">
            <v>1018449.06</v>
          </cell>
          <cell r="I6209">
            <v>9744.0300000000007</v>
          </cell>
          <cell r="J6209">
            <v>659.43</v>
          </cell>
          <cell r="K6209">
            <v>1008045.6</v>
          </cell>
          <cell r="M6209">
            <v>1008045.6</v>
          </cell>
          <cell r="N6209" t="str">
            <v>FORM SUBMIT</v>
          </cell>
          <cell r="O6209">
            <v>44439</v>
          </cell>
          <cell r="P6209"/>
          <cell r="Q6209">
            <v>1008705.03</v>
          </cell>
        </row>
        <row r="6210">
          <cell r="C6210" t="str">
            <v>Newton</v>
          </cell>
          <cell r="D6210">
            <v>2021</v>
          </cell>
          <cell r="E6210">
            <v>1</v>
          </cell>
          <cell r="F6210">
            <v>1</v>
          </cell>
          <cell r="G6210" t="str">
            <v>Yes</v>
          </cell>
          <cell r="H6210">
            <v>3678445</v>
          </cell>
          <cell r="I6210">
            <v>2854</v>
          </cell>
          <cell r="J6210">
            <v>2644</v>
          </cell>
          <cell r="K6210">
            <v>3672947</v>
          </cell>
          <cell r="M6210">
            <v>3672947</v>
          </cell>
          <cell r="N6210" t="str">
            <v>FORM SUBMIT</v>
          </cell>
          <cell r="O6210">
            <v>44428</v>
          </cell>
          <cell r="P6210"/>
          <cell r="Q6210">
            <v>3675591</v>
          </cell>
        </row>
        <row r="6211">
          <cell r="C6211" t="str">
            <v>Norfolk</v>
          </cell>
          <cell r="D6211">
            <v>2021</v>
          </cell>
          <cell r="E6211">
            <v>1</v>
          </cell>
          <cell r="F6211">
            <v>1</v>
          </cell>
          <cell r="G6211" t="str">
            <v>Yes</v>
          </cell>
          <cell r="H6211">
            <v>281890.7</v>
          </cell>
          <cell r="I6211">
            <v>2540.87</v>
          </cell>
          <cell r="J6211">
            <v>0</v>
          </cell>
          <cell r="K6211">
            <v>279349.83</v>
          </cell>
          <cell r="M6211">
            <v>279349.83</v>
          </cell>
          <cell r="N6211" t="str">
            <v>FORM SUBMIT</v>
          </cell>
          <cell r="O6211">
            <v>44460</v>
          </cell>
          <cell r="P6211"/>
          <cell r="Q6211">
            <v>279349.83</v>
          </cell>
        </row>
        <row r="6212">
          <cell r="C6212" t="str">
            <v>North Adams</v>
          </cell>
          <cell r="D6212">
            <v>2021</v>
          </cell>
          <cell r="E6212">
            <v>0</v>
          </cell>
          <cell r="F6212">
            <v>0</v>
          </cell>
          <cell r="G6212" t="str">
            <v>N/A</v>
          </cell>
          <cell r="H6212">
            <v>0</v>
          </cell>
          <cell r="I6212">
            <v>0</v>
          </cell>
          <cell r="J6212">
            <v>0</v>
          </cell>
          <cell r="K6212">
            <v>0</v>
          </cell>
          <cell r="M6212">
            <v>0</v>
          </cell>
          <cell r="N6212" t="str">
            <v>N/A</v>
          </cell>
          <cell r="O6212" t="str">
            <v/>
          </cell>
          <cell r="P6212"/>
          <cell r="Q6212">
            <v>0</v>
          </cell>
        </row>
        <row r="6213">
          <cell r="C6213" t="str">
            <v>North Andover</v>
          </cell>
          <cell r="D6213">
            <v>2021</v>
          </cell>
          <cell r="E6213">
            <v>3</v>
          </cell>
          <cell r="F6213">
            <v>3</v>
          </cell>
          <cell r="G6213" t="str">
            <v>Yes</v>
          </cell>
          <cell r="H6213">
            <v>1919133.11</v>
          </cell>
          <cell r="I6213">
            <v>5010.21</v>
          </cell>
          <cell r="J6213">
            <v>87.66</v>
          </cell>
          <cell r="K6213">
            <v>1914035.2400000002</v>
          </cell>
          <cell r="M6213">
            <v>1914035.2400000002</v>
          </cell>
          <cell r="N6213" t="str">
            <v>FORM SUBMIT</v>
          </cell>
          <cell r="O6213">
            <v>44446</v>
          </cell>
          <cell r="P6213"/>
          <cell r="Q6213">
            <v>1914122.9000000001</v>
          </cell>
        </row>
        <row r="6214">
          <cell r="C6214" t="str">
            <v>North Attleborough</v>
          </cell>
          <cell r="D6214">
            <v>2021</v>
          </cell>
          <cell r="E6214">
            <v>0</v>
          </cell>
          <cell r="F6214">
            <v>0</v>
          </cell>
          <cell r="G6214" t="str">
            <v>N/A</v>
          </cell>
          <cell r="H6214">
            <v>0</v>
          </cell>
          <cell r="I6214">
            <v>0</v>
          </cell>
          <cell r="J6214">
            <v>0</v>
          </cell>
          <cell r="K6214">
            <v>0</v>
          </cell>
          <cell r="M6214">
            <v>0</v>
          </cell>
          <cell r="N6214" t="str">
            <v>N/A</v>
          </cell>
          <cell r="O6214" t="str">
            <v/>
          </cell>
          <cell r="P6214"/>
          <cell r="Q6214">
            <v>0</v>
          </cell>
        </row>
        <row r="6215">
          <cell r="C6215" t="str">
            <v>North Brookfield</v>
          </cell>
          <cell r="D6215">
            <v>2021</v>
          </cell>
          <cell r="E6215">
            <v>0</v>
          </cell>
          <cell r="F6215">
            <v>0</v>
          </cell>
          <cell r="G6215" t="str">
            <v>N/A</v>
          </cell>
          <cell r="H6215">
            <v>0</v>
          </cell>
          <cell r="I6215">
            <v>0</v>
          </cell>
          <cell r="J6215">
            <v>0</v>
          </cell>
          <cell r="K6215">
            <v>0</v>
          </cell>
          <cell r="M6215">
            <v>0</v>
          </cell>
          <cell r="N6215" t="str">
            <v>N/A</v>
          </cell>
          <cell r="O6215" t="str">
            <v/>
          </cell>
          <cell r="P6215"/>
          <cell r="Q6215">
            <v>0</v>
          </cell>
        </row>
        <row r="6216">
          <cell r="C6216" t="str">
            <v>North Reading</v>
          </cell>
          <cell r="D6216">
            <v>2021</v>
          </cell>
          <cell r="E6216">
            <v>0</v>
          </cell>
          <cell r="F6216">
            <v>0</v>
          </cell>
          <cell r="G6216" t="str">
            <v>N/A</v>
          </cell>
          <cell r="H6216">
            <v>0</v>
          </cell>
          <cell r="I6216">
            <v>0</v>
          </cell>
          <cell r="J6216">
            <v>0</v>
          </cell>
          <cell r="K6216">
            <v>0</v>
          </cell>
          <cell r="M6216">
            <v>0</v>
          </cell>
          <cell r="N6216" t="str">
            <v>N/A</v>
          </cell>
          <cell r="O6216" t="str">
            <v/>
          </cell>
          <cell r="P6216"/>
          <cell r="Q6216">
            <v>0</v>
          </cell>
        </row>
        <row r="6217">
          <cell r="C6217" t="str">
            <v>Northampton</v>
          </cell>
          <cell r="D6217">
            <v>2021</v>
          </cell>
          <cell r="E6217">
            <v>3</v>
          </cell>
          <cell r="F6217">
            <v>3</v>
          </cell>
          <cell r="G6217" t="str">
            <v>Yes</v>
          </cell>
          <cell r="H6217">
            <v>1428936.3</v>
          </cell>
          <cell r="I6217">
            <v>25352.39</v>
          </cell>
          <cell r="J6217">
            <v>0</v>
          </cell>
          <cell r="K6217">
            <v>1403583.9100000001</v>
          </cell>
          <cell r="M6217">
            <v>1403583.9100000001</v>
          </cell>
          <cell r="N6217" t="str">
            <v>FORM SUBMIT</v>
          </cell>
          <cell r="O6217">
            <v>44449</v>
          </cell>
          <cell r="P6217"/>
          <cell r="Q6217">
            <v>1403583.9100000001</v>
          </cell>
        </row>
        <row r="6218">
          <cell r="C6218" t="str">
            <v>Northborough</v>
          </cell>
          <cell r="D6218">
            <v>2021</v>
          </cell>
          <cell r="E6218">
            <v>1.5</v>
          </cell>
          <cell r="F6218">
            <v>1.5</v>
          </cell>
          <cell r="G6218" t="str">
            <v>Yes</v>
          </cell>
          <cell r="H6218">
            <v>655178.52</v>
          </cell>
          <cell r="I6218">
            <v>5322.1</v>
          </cell>
          <cell r="J6218">
            <v>0</v>
          </cell>
          <cell r="K6218">
            <v>649856.42000000004</v>
          </cell>
          <cell r="M6218">
            <v>649856.42000000004</v>
          </cell>
          <cell r="N6218" t="str">
            <v>FORM SUBMIT</v>
          </cell>
          <cell r="O6218">
            <v>44446</v>
          </cell>
          <cell r="P6218"/>
          <cell r="Q6218">
            <v>649856.42000000004</v>
          </cell>
        </row>
        <row r="6219">
          <cell r="C6219" t="str">
            <v>Northbridge</v>
          </cell>
          <cell r="D6219">
            <v>2021</v>
          </cell>
          <cell r="E6219">
            <v>1</v>
          </cell>
          <cell r="F6219">
            <v>1</v>
          </cell>
          <cell r="G6219" t="str">
            <v>Yes</v>
          </cell>
          <cell r="H6219">
            <v>181543.45</v>
          </cell>
          <cell r="I6219">
            <v>1178.99</v>
          </cell>
          <cell r="J6219">
            <v>144.72</v>
          </cell>
          <cell r="K6219">
            <v>180219.74000000002</v>
          </cell>
          <cell r="M6219">
            <v>180219.74000000002</v>
          </cell>
          <cell r="N6219" t="str">
            <v>FORM SUBMIT</v>
          </cell>
          <cell r="O6219">
            <v>44484</v>
          </cell>
          <cell r="P6219"/>
          <cell r="Q6219">
            <v>180364.46000000002</v>
          </cell>
        </row>
        <row r="6220">
          <cell r="C6220" t="str">
            <v>Northfield</v>
          </cell>
          <cell r="D6220">
            <v>2021</v>
          </cell>
          <cell r="E6220">
            <v>0.5</v>
          </cell>
          <cell r="F6220">
            <v>0.5</v>
          </cell>
          <cell r="G6220" t="str">
            <v>Yes</v>
          </cell>
          <cell r="H6220">
            <v>21678.19</v>
          </cell>
          <cell r="I6220">
            <v>174.18</v>
          </cell>
          <cell r="J6220">
            <v>0</v>
          </cell>
          <cell r="K6220">
            <v>21504.01</v>
          </cell>
          <cell r="M6220">
            <v>21504.01</v>
          </cell>
          <cell r="N6220" t="str">
            <v>FORM SUBMIT</v>
          </cell>
          <cell r="O6220">
            <v>44452</v>
          </cell>
          <cell r="P6220"/>
          <cell r="Q6220">
            <v>21504.01</v>
          </cell>
        </row>
        <row r="6221">
          <cell r="C6221" t="str">
            <v>Norton</v>
          </cell>
          <cell r="D6221">
            <v>2021</v>
          </cell>
          <cell r="E6221">
            <v>0</v>
          </cell>
          <cell r="F6221">
            <v>0</v>
          </cell>
          <cell r="G6221" t="str">
            <v>N/A</v>
          </cell>
          <cell r="H6221">
            <v>0</v>
          </cell>
          <cell r="I6221">
            <v>0</v>
          </cell>
          <cell r="J6221">
            <v>0</v>
          </cell>
          <cell r="K6221">
            <v>0</v>
          </cell>
          <cell r="M6221">
            <v>0</v>
          </cell>
          <cell r="N6221" t="str">
            <v>N/A</v>
          </cell>
          <cell r="O6221" t="str">
            <v/>
          </cell>
          <cell r="P6221"/>
          <cell r="Q6221">
            <v>0</v>
          </cell>
        </row>
        <row r="6222">
          <cell r="C6222" t="str">
            <v>Norwell</v>
          </cell>
          <cell r="D6222">
            <v>2021</v>
          </cell>
          <cell r="E6222">
            <v>0.03</v>
          </cell>
          <cell r="F6222">
            <v>3</v>
          </cell>
          <cell r="G6222" t="str">
            <v>No</v>
          </cell>
          <cell r="H6222">
            <v>1228184.67</v>
          </cell>
          <cell r="I6222">
            <v>10561.63</v>
          </cell>
          <cell r="J6222">
            <v>215.37</v>
          </cell>
          <cell r="K6222">
            <v>1217407.67</v>
          </cell>
          <cell r="M6222">
            <v>1217407.67</v>
          </cell>
          <cell r="N6222" t="str">
            <v>FORM SUBMIT</v>
          </cell>
          <cell r="O6222">
            <v>44446</v>
          </cell>
          <cell r="P6222"/>
          <cell r="Q6222">
            <v>1217623.04</v>
          </cell>
        </row>
        <row r="6223">
          <cell r="C6223" t="str">
            <v>Norwood</v>
          </cell>
          <cell r="D6223">
            <v>2021</v>
          </cell>
          <cell r="E6223">
            <v>1</v>
          </cell>
          <cell r="F6223">
            <v>1</v>
          </cell>
          <cell r="G6223" t="str">
            <v>Yes</v>
          </cell>
          <cell r="H6223">
            <v>740276.86</v>
          </cell>
          <cell r="I6223">
            <v>1517.53</v>
          </cell>
          <cell r="J6223">
            <v>57.81</v>
          </cell>
          <cell r="K6223">
            <v>738701.5199999999</v>
          </cell>
          <cell r="M6223">
            <v>738701.5199999999</v>
          </cell>
          <cell r="N6223" t="str">
            <v>FORM SUBMIT</v>
          </cell>
          <cell r="O6223">
            <v>44446</v>
          </cell>
          <cell r="P6223"/>
          <cell r="Q6223">
            <v>738759.33</v>
          </cell>
        </row>
        <row r="6224">
          <cell r="C6224" t="str">
            <v>Oak Bluffs</v>
          </cell>
          <cell r="D6224">
            <v>2021</v>
          </cell>
          <cell r="E6224">
            <v>0.03</v>
          </cell>
          <cell r="F6224">
            <v>3</v>
          </cell>
          <cell r="G6224" t="str">
            <v>No</v>
          </cell>
          <cell r="H6224">
            <v>693332.82</v>
          </cell>
          <cell r="I6224">
            <v>5373.26</v>
          </cell>
          <cell r="J6224">
            <v>0</v>
          </cell>
          <cell r="K6224">
            <v>687959.55999999994</v>
          </cell>
          <cell r="M6224">
            <v>687959.55999999994</v>
          </cell>
          <cell r="N6224" t="str">
            <v>FORM SUBMIT</v>
          </cell>
          <cell r="O6224">
            <v>44432</v>
          </cell>
          <cell r="P6224"/>
          <cell r="Q6224">
            <v>687959.55999999994</v>
          </cell>
        </row>
        <row r="6225">
          <cell r="C6225" t="str">
            <v>Oakham</v>
          </cell>
          <cell r="D6225">
            <v>2021</v>
          </cell>
          <cell r="E6225">
            <v>0</v>
          </cell>
          <cell r="F6225">
            <v>0</v>
          </cell>
          <cell r="G6225" t="str">
            <v>N/A</v>
          </cell>
          <cell r="H6225">
            <v>0</v>
          </cell>
          <cell r="I6225">
            <v>0</v>
          </cell>
          <cell r="J6225">
            <v>0</v>
          </cell>
          <cell r="K6225">
            <v>0</v>
          </cell>
          <cell r="M6225">
            <v>0</v>
          </cell>
          <cell r="N6225" t="str">
            <v>N/A</v>
          </cell>
          <cell r="O6225" t="str">
            <v/>
          </cell>
          <cell r="P6225"/>
          <cell r="Q6225">
            <v>0</v>
          </cell>
        </row>
        <row r="6226">
          <cell r="C6226" t="str">
            <v>Orange</v>
          </cell>
          <cell r="D6226">
            <v>2021</v>
          </cell>
          <cell r="E6226">
            <v>0</v>
          </cell>
          <cell r="F6226">
            <v>0</v>
          </cell>
          <cell r="G6226" t="str">
            <v>N/A</v>
          </cell>
          <cell r="H6226">
            <v>0</v>
          </cell>
          <cell r="I6226">
            <v>0</v>
          </cell>
          <cell r="J6226">
            <v>0</v>
          </cell>
          <cell r="K6226">
            <v>0</v>
          </cell>
          <cell r="M6226">
            <v>0</v>
          </cell>
          <cell r="N6226" t="str">
            <v>N/A</v>
          </cell>
          <cell r="O6226" t="str">
            <v/>
          </cell>
          <cell r="P6226"/>
          <cell r="Q6226">
            <v>0</v>
          </cell>
        </row>
        <row r="6227">
          <cell r="C6227" t="str">
            <v>Orleans</v>
          </cell>
          <cell r="D6227">
            <v>2021</v>
          </cell>
          <cell r="E6227">
            <v>3</v>
          </cell>
          <cell r="F6227">
            <v>3</v>
          </cell>
          <cell r="G6227" t="str">
            <v>Yes</v>
          </cell>
          <cell r="H6227">
            <v>989924.12</v>
          </cell>
          <cell r="I6227">
            <v>1947.06</v>
          </cell>
          <cell r="J6227">
            <v>24.45</v>
          </cell>
          <cell r="K6227">
            <v>987952.61</v>
          </cell>
          <cell r="M6227">
            <v>987952.61</v>
          </cell>
          <cell r="N6227" t="str">
            <v>FORM SUBMIT</v>
          </cell>
          <cell r="O6227">
            <v>44439</v>
          </cell>
          <cell r="P6227"/>
          <cell r="Q6227">
            <v>987977.05999999994</v>
          </cell>
        </row>
        <row r="6228">
          <cell r="C6228" t="str">
            <v>Otis</v>
          </cell>
          <cell r="D6228">
            <v>2021</v>
          </cell>
          <cell r="E6228">
            <v>0</v>
          </cell>
          <cell r="F6228">
            <v>0</v>
          </cell>
          <cell r="G6228" t="str">
            <v>N/A</v>
          </cell>
          <cell r="H6228">
            <v>0</v>
          </cell>
          <cell r="I6228">
            <v>0</v>
          </cell>
          <cell r="J6228">
            <v>0</v>
          </cell>
          <cell r="K6228">
            <v>0</v>
          </cell>
          <cell r="M6228">
            <v>0</v>
          </cell>
          <cell r="N6228" t="str">
            <v>N/A</v>
          </cell>
          <cell r="O6228" t="str">
            <v/>
          </cell>
          <cell r="P6228"/>
          <cell r="Q6228">
            <v>0</v>
          </cell>
        </row>
        <row r="6229">
          <cell r="C6229" t="str">
            <v>Oxford</v>
          </cell>
          <cell r="D6229">
            <v>2021</v>
          </cell>
          <cell r="E6229">
            <v>0</v>
          </cell>
          <cell r="F6229">
            <v>0</v>
          </cell>
          <cell r="G6229" t="str">
            <v>N/A</v>
          </cell>
          <cell r="H6229">
            <v>0</v>
          </cell>
          <cell r="I6229">
            <v>0</v>
          </cell>
          <cell r="J6229">
            <v>0</v>
          </cell>
          <cell r="K6229">
            <v>0</v>
          </cell>
          <cell r="M6229">
            <v>0</v>
          </cell>
          <cell r="N6229" t="str">
            <v>N/A</v>
          </cell>
          <cell r="O6229" t="str">
            <v/>
          </cell>
          <cell r="P6229"/>
          <cell r="Q6229">
            <v>0</v>
          </cell>
        </row>
        <row r="6230">
          <cell r="C6230" t="str">
            <v>Palmer</v>
          </cell>
          <cell r="D6230">
            <v>2021</v>
          </cell>
          <cell r="E6230">
            <v>0</v>
          </cell>
          <cell r="F6230">
            <v>0</v>
          </cell>
          <cell r="G6230" t="str">
            <v>N/A</v>
          </cell>
          <cell r="H6230">
            <v>0</v>
          </cell>
          <cell r="I6230">
            <v>0</v>
          </cell>
          <cell r="J6230">
            <v>0</v>
          </cell>
          <cell r="K6230">
            <v>0</v>
          </cell>
          <cell r="M6230">
            <v>0</v>
          </cell>
          <cell r="N6230" t="str">
            <v>N/A</v>
          </cell>
          <cell r="O6230" t="str">
            <v/>
          </cell>
          <cell r="P6230"/>
          <cell r="Q6230">
            <v>0</v>
          </cell>
        </row>
        <row r="6231">
          <cell r="C6231" t="str">
            <v>Paxton</v>
          </cell>
          <cell r="D6231">
            <v>2021</v>
          </cell>
          <cell r="E6231">
            <v>0</v>
          </cell>
          <cell r="F6231">
            <v>0</v>
          </cell>
          <cell r="G6231" t="str">
            <v>N/A</v>
          </cell>
          <cell r="H6231">
            <v>0</v>
          </cell>
          <cell r="I6231">
            <v>0</v>
          </cell>
          <cell r="J6231">
            <v>0</v>
          </cell>
          <cell r="K6231">
            <v>0</v>
          </cell>
          <cell r="M6231">
            <v>0</v>
          </cell>
          <cell r="N6231" t="str">
            <v>N/A</v>
          </cell>
          <cell r="O6231" t="str">
            <v/>
          </cell>
          <cell r="P6231"/>
          <cell r="Q6231">
            <v>0</v>
          </cell>
        </row>
        <row r="6232">
          <cell r="C6232" t="str">
            <v>Peabody</v>
          </cell>
          <cell r="D6232">
            <v>2021</v>
          </cell>
          <cell r="E6232">
            <v>1</v>
          </cell>
          <cell r="F6232">
            <v>1</v>
          </cell>
          <cell r="G6232" t="str">
            <v>Yes</v>
          </cell>
          <cell r="H6232">
            <v>927567.45</v>
          </cell>
          <cell r="I6232">
            <v>4310.58</v>
          </cell>
          <cell r="J6232">
            <v>30.68</v>
          </cell>
          <cell r="K6232">
            <v>923226.19</v>
          </cell>
          <cell r="M6232">
            <v>923226.19</v>
          </cell>
          <cell r="N6232" t="str">
            <v>FORM SUBMIT</v>
          </cell>
          <cell r="O6232">
            <v>44441</v>
          </cell>
          <cell r="P6232"/>
          <cell r="Q6232">
            <v>923256.87</v>
          </cell>
        </row>
        <row r="6233">
          <cell r="C6233" t="str">
            <v>Pelham</v>
          </cell>
          <cell r="D6233">
            <v>2021</v>
          </cell>
          <cell r="E6233">
            <v>3</v>
          </cell>
          <cell r="F6233">
            <v>3</v>
          </cell>
          <cell r="G6233" t="str">
            <v>Yes</v>
          </cell>
          <cell r="H6233">
            <v>74529.55</v>
          </cell>
          <cell r="I6233">
            <v>792.81</v>
          </cell>
          <cell r="J6233">
            <v>0</v>
          </cell>
          <cell r="K6233">
            <v>73736.740000000005</v>
          </cell>
          <cell r="M6233">
            <v>73736.740000000005</v>
          </cell>
          <cell r="N6233" t="str">
            <v>FORM SUBMIT</v>
          </cell>
          <cell r="O6233">
            <v>44414</v>
          </cell>
          <cell r="P6233"/>
          <cell r="Q6233">
            <v>73736.740000000005</v>
          </cell>
        </row>
        <row r="6234">
          <cell r="C6234" t="str">
            <v>Pembroke</v>
          </cell>
          <cell r="D6234">
            <v>2021</v>
          </cell>
          <cell r="E6234">
            <v>1</v>
          </cell>
          <cell r="F6234">
            <v>1</v>
          </cell>
          <cell r="G6234" t="str">
            <v>Yes</v>
          </cell>
          <cell r="H6234">
            <v>344872.1</v>
          </cell>
          <cell r="I6234">
            <v>3016.5</v>
          </cell>
          <cell r="J6234">
            <v>0</v>
          </cell>
          <cell r="K6234">
            <v>341855.6</v>
          </cell>
          <cell r="M6234">
            <v>341855.6</v>
          </cell>
          <cell r="N6234" t="str">
            <v>FORM SUBMIT</v>
          </cell>
          <cell r="O6234">
            <v>44438</v>
          </cell>
          <cell r="P6234"/>
          <cell r="Q6234">
            <v>341855.6</v>
          </cell>
        </row>
        <row r="6235">
          <cell r="C6235" t="str">
            <v>Pepperell</v>
          </cell>
          <cell r="D6235">
            <v>2021</v>
          </cell>
          <cell r="E6235">
            <v>0</v>
          </cell>
          <cell r="F6235">
            <v>0</v>
          </cell>
          <cell r="G6235" t="str">
            <v>N/A</v>
          </cell>
          <cell r="H6235">
            <v>0</v>
          </cell>
          <cell r="I6235">
            <v>0</v>
          </cell>
          <cell r="J6235">
            <v>0</v>
          </cell>
          <cell r="K6235">
            <v>0</v>
          </cell>
          <cell r="M6235">
            <v>0</v>
          </cell>
          <cell r="N6235" t="str">
            <v>N/A</v>
          </cell>
          <cell r="O6235" t="str">
            <v/>
          </cell>
          <cell r="P6235"/>
          <cell r="Q6235">
            <v>0</v>
          </cell>
        </row>
        <row r="6236">
          <cell r="C6236" t="str">
            <v>Peru</v>
          </cell>
          <cell r="D6236">
            <v>2021</v>
          </cell>
          <cell r="E6236">
            <v>0</v>
          </cell>
          <cell r="F6236">
            <v>0</v>
          </cell>
          <cell r="G6236" t="str">
            <v>N/A</v>
          </cell>
          <cell r="H6236">
            <v>0</v>
          </cell>
          <cell r="I6236">
            <v>0</v>
          </cell>
          <cell r="J6236">
            <v>0</v>
          </cell>
          <cell r="K6236">
            <v>0</v>
          </cell>
          <cell r="M6236">
            <v>0</v>
          </cell>
          <cell r="N6236" t="str">
            <v>N/A</v>
          </cell>
          <cell r="O6236" t="str">
            <v/>
          </cell>
          <cell r="P6236"/>
          <cell r="Q6236">
            <v>0</v>
          </cell>
        </row>
        <row r="6237">
          <cell r="C6237" t="str">
            <v>Petersham</v>
          </cell>
          <cell r="D6237">
            <v>2021</v>
          </cell>
          <cell r="E6237">
            <v>0</v>
          </cell>
          <cell r="F6237">
            <v>0</v>
          </cell>
          <cell r="G6237" t="str">
            <v>N/A</v>
          </cell>
          <cell r="H6237">
            <v>0</v>
          </cell>
          <cell r="I6237">
            <v>0</v>
          </cell>
          <cell r="J6237">
            <v>0</v>
          </cell>
          <cell r="K6237">
            <v>0</v>
          </cell>
          <cell r="M6237">
            <v>0</v>
          </cell>
          <cell r="N6237" t="str">
            <v>N/A</v>
          </cell>
          <cell r="O6237" t="str">
            <v/>
          </cell>
          <cell r="P6237"/>
          <cell r="Q6237">
            <v>0</v>
          </cell>
        </row>
        <row r="6238">
          <cell r="C6238" t="str">
            <v>Phillipston</v>
          </cell>
          <cell r="D6238">
            <v>2021</v>
          </cell>
          <cell r="E6238">
            <v>3</v>
          </cell>
          <cell r="F6238">
            <v>3</v>
          </cell>
          <cell r="G6238" t="str">
            <v>Yes</v>
          </cell>
          <cell r="H6238">
            <v>60163.92</v>
          </cell>
          <cell r="I6238">
            <v>201.42</v>
          </cell>
          <cell r="J6238">
            <v>0</v>
          </cell>
          <cell r="K6238">
            <v>59962.5</v>
          </cell>
          <cell r="M6238">
            <v>59962.5</v>
          </cell>
          <cell r="N6238" t="str">
            <v>FORM SUBMIT</v>
          </cell>
          <cell r="O6238">
            <v>44467</v>
          </cell>
          <cell r="P6238"/>
          <cell r="Q6238">
            <v>59962.5</v>
          </cell>
        </row>
        <row r="6239">
          <cell r="C6239" t="str">
            <v>Pittsfield</v>
          </cell>
          <cell r="D6239">
            <v>2021</v>
          </cell>
          <cell r="E6239">
            <v>1</v>
          </cell>
          <cell r="F6239">
            <v>1</v>
          </cell>
          <cell r="G6239" t="str">
            <v>Yes</v>
          </cell>
          <cell r="H6239">
            <v>480355.01</v>
          </cell>
          <cell r="I6239">
            <v>-1362.45</v>
          </cell>
          <cell r="J6239">
            <v>1362.45</v>
          </cell>
          <cell r="K6239">
            <v>480355.01</v>
          </cell>
          <cell r="M6239">
            <v>480355.01</v>
          </cell>
          <cell r="N6239" t="str">
            <v>FORM SUBMIT</v>
          </cell>
          <cell r="O6239">
            <v>44454</v>
          </cell>
          <cell r="P6239"/>
          <cell r="Q6239">
            <v>481717.46</v>
          </cell>
        </row>
        <row r="6240">
          <cell r="C6240" t="str">
            <v>Plainfield</v>
          </cell>
          <cell r="D6240">
            <v>2021</v>
          </cell>
          <cell r="E6240">
            <v>0</v>
          </cell>
          <cell r="F6240">
            <v>0</v>
          </cell>
          <cell r="G6240" t="str">
            <v>N/A</v>
          </cell>
          <cell r="H6240">
            <v>0</v>
          </cell>
          <cell r="I6240">
            <v>0</v>
          </cell>
          <cell r="J6240">
            <v>0</v>
          </cell>
          <cell r="K6240">
            <v>0</v>
          </cell>
          <cell r="M6240">
            <v>0</v>
          </cell>
          <cell r="N6240" t="str">
            <v>N/A</v>
          </cell>
          <cell r="O6240" t="str">
            <v/>
          </cell>
          <cell r="P6240"/>
          <cell r="Q6240">
            <v>0</v>
          </cell>
        </row>
        <row r="6241">
          <cell r="C6241" t="str">
            <v>Plainville</v>
          </cell>
          <cell r="D6241">
            <v>2021</v>
          </cell>
          <cell r="E6241">
            <v>0.01</v>
          </cell>
          <cell r="F6241">
            <v>1</v>
          </cell>
          <cell r="G6241" t="str">
            <v>No</v>
          </cell>
          <cell r="H6241">
            <v>189779.99</v>
          </cell>
          <cell r="I6241">
            <v>536.61</v>
          </cell>
          <cell r="J6241">
            <v>0</v>
          </cell>
          <cell r="K6241">
            <v>189243.38</v>
          </cell>
          <cell r="M6241">
            <v>189243.38</v>
          </cell>
          <cell r="N6241" t="str">
            <v>FORM SUBMIT</v>
          </cell>
          <cell r="O6241">
            <v>44453</v>
          </cell>
          <cell r="P6241"/>
          <cell r="Q6241">
            <v>189243.38</v>
          </cell>
        </row>
        <row r="6242">
          <cell r="C6242" t="str">
            <v>Plymouth</v>
          </cell>
          <cell r="D6242">
            <v>2021</v>
          </cell>
          <cell r="E6242">
            <v>1.5</v>
          </cell>
          <cell r="F6242">
            <v>1.5</v>
          </cell>
          <cell r="G6242" t="str">
            <v>Yes</v>
          </cell>
          <cell r="H6242">
            <v>2756008.15</v>
          </cell>
          <cell r="I6242">
            <v>11998.5</v>
          </cell>
          <cell r="J6242">
            <v>833.06</v>
          </cell>
          <cell r="K6242">
            <v>2743176.59</v>
          </cell>
          <cell r="M6242">
            <v>2743176.59</v>
          </cell>
          <cell r="N6242" t="str">
            <v>FORM SUBMIT</v>
          </cell>
          <cell r="O6242">
            <v>44453</v>
          </cell>
          <cell r="P6242"/>
          <cell r="Q6242">
            <v>2744009.65</v>
          </cell>
        </row>
        <row r="6243">
          <cell r="C6243" t="str">
            <v>Plympton</v>
          </cell>
          <cell r="D6243">
            <v>2021</v>
          </cell>
          <cell r="E6243">
            <v>1.5</v>
          </cell>
          <cell r="F6243">
            <v>1.5</v>
          </cell>
          <cell r="G6243" t="str">
            <v>Yes</v>
          </cell>
          <cell r="H6243">
            <v>102764.37</v>
          </cell>
          <cell r="I6243">
            <v>619.73</v>
          </cell>
          <cell r="J6243">
            <v>0</v>
          </cell>
          <cell r="K6243">
            <v>102144.64</v>
          </cell>
          <cell r="M6243">
            <v>102144.64</v>
          </cell>
          <cell r="N6243" t="str">
            <v>FORM SUBMIT</v>
          </cell>
          <cell r="O6243">
            <v>44468</v>
          </cell>
          <cell r="P6243"/>
          <cell r="Q6243">
            <v>102144.64</v>
          </cell>
        </row>
        <row r="6244">
          <cell r="C6244" t="str">
            <v>Princeton</v>
          </cell>
          <cell r="D6244">
            <v>2021</v>
          </cell>
          <cell r="E6244">
            <v>0</v>
          </cell>
          <cell r="F6244">
            <v>0</v>
          </cell>
          <cell r="G6244" t="str">
            <v>N/A</v>
          </cell>
          <cell r="H6244">
            <v>0</v>
          </cell>
          <cell r="I6244">
            <v>0</v>
          </cell>
          <cell r="J6244">
            <v>0</v>
          </cell>
          <cell r="K6244">
            <v>0</v>
          </cell>
          <cell r="M6244">
            <v>0</v>
          </cell>
          <cell r="N6244" t="str">
            <v>N/A</v>
          </cell>
          <cell r="O6244" t="str">
            <v/>
          </cell>
          <cell r="P6244"/>
          <cell r="Q6244">
            <v>0</v>
          </cell>
        </row>
        <row r="6245">
          <cell r="C6245" t="str">
            <v>Provincetown</v>
          </cell>
          <cell r="D6245">
            <v>2021</v>
          </cell>
          <cell r="E6245">
            <v>3</v>
          </cell>
          <cell r="F6245">
            <v>3</v>
          </cell>
          <cell r="G6245" t="str">
            <v>Yes</v>
          </cell>
          <cell r="H6245">
            <v>615970.97</v>
          </cell>
          <cell r="I6245">
            <v>4707.0200000000004</v>
          </cell>
          <cell r="J6245">
            <v>0</v>
          </cell>
          <cell r="K6245">
            <v>611263.94999999995</v>
          </cell>
          <cell r="M6245">
            <v>611263.94999999995</v>
          </cell>
          <cell r="N6245" t="str">
            <v>FORM SUBMIT</v>
          </cell>
          <cell r="O6245">
            <v>44421</v>
          </cell>
          <cell r="P6245"/>
          <cell r="Q6245">
            <v>611263.94999999995</v>
          </cell>
        </row>
        <row r="6246">
          <cell r="C6246" t="str">
            <v>Quincy</v>
          </cell>
          <cell r="D6246">
            <v>2021</v>
          </cell>
          <cell r="E6246">
            <v>1</v>
          </cell>
          <cell r="F6246">
            <v>1</v>
          </cell>
          <cell r="G6246" t="str">
            <v>Yes</v>
          </cell>
          <cell r="H6246">
            <v>2069708.7</v>
          </cell>
          <cell r="I6246">
            <v>8780.1200000000008</v>
          </cell>
          <cell r="J6246">
            <v>5461.89</v>
          </cell>
          <cell r="K6246">
            <v>2055466.69</v>
          </cell>
          <cell r="M6246">
            <v>2055466.69</v>
          </cell>
          <cell r="N6246" t="str">
            <v>FORM SUBMIT</v>
          </cell>
          <cell r="O6246">
            <v>44433</v>
          </cell>
          <cell r="P6246"/>
          <cell r="Q6246">
            <v>2060928.5799999998</v>
          </cell>
        </row>
        <row r="6247">
          <cell r="C6247" t="str">
            <v>Randolph</v>
          </cell>
          <cell r="D6247">
            <v>2021</v>
          </cell>
          <cell r="E6247">
            <v>2</v>
          </cell>
          <cell r="F6247">
            <v>2</v>
          </cell>
          <cell r="G6247" t="str">
            <v>Yes</v>
          </cell>
          <cell r="H6247">
            <v>997627.5</v>
          </cell>
          <cell r="I6247">
            <v>5589.57</v>
          </cell>
          <cell r="J6247">
            <v>42.51</v>
          </cell>
          <cell r="K6247">
            <v>991995.42</v>
          </cell>
          <cell r="M6247">
            <v>991995.42</v>
          </cell>
          <cell r="N6247" t="str">
            <v>FORM SUBMIT</v>
          </cell>
          <cell r="O6247">
            <v>44448</v>
          </cell>
          <cell r="P6247"/>
          <cell r="Q6247">
            <v>992037.93</v>
          </cell>
        </row>
        <row r="6248">
          <cell r="C6248" t="str">
            <v>Raynham</v>
          </cell>
          <cell r="D6248">
            <v>2021</v>
          </cell>
          <cell r="E6248">
            <v>0</v>
          </cell>
          <cell r="F6248">
            <v>0</v>
          </cell>
          <cell r="G6248" t="str">
            <v>N/A</v>
          </cell>
          <cell r="H6248">
            <v>0</v>
          </cell>
          <cell r="I6248">
            <v>0</v>
          </cell>
          <cell r="J6248">
            <v>0</v>
          </cell>
          <cell r="K6248">
            <v>0</v>
          </cell>
          <cell r="M6248">
            <v>0</v>
          </cell>
          <cell r="N6248" t="str">
            <v>N/A</v>
          </cell>
          <cell r="O6248" t="str">
            <v/>
          </cell>
          <cell r="P6248"/>
          <cell r="Q6248">
            <v>0</v>
          </cell>
        </row>
        <row r="6249">
          <cell r="C6249" t="str">
            <v>Reading</v>
          </cell>
          <cell r="D6249">
            <v>2021</v>
          </cell>
          <cell r="E6249">
            <v>0</v>
          </cell>
          <cell r="F6249">
            <v>0</v>
          </cell>
          <cell r="G6249" t="str">
            <v>N/A</v>
          </cell>
          <cell r="H6249">
            <v>0</v>
          </cell>
          <cell r="I6249">
            <v>0</v>
          </cell>
          <cell r="J6249">
            <v>0</v>
          </cell>
          <cell r="K6249">
            <v>0</v>
          </cell>
          <cell r="M6249">
            <v>0</v>
          </cell>
          <cell r="N6249" t="str">
            <v>N/A</v>
          </cell>
          <cell r="O6249" t="str">
            <v/>
          </cell>
          <cell r="P6249"/>
          <cell r="Q6249">
            <v>0</v>
          </cell>
        </row>
        <row r="6250">
          <cell r="C6250" t="str">
            <v>Rehoboth</v>
          </cell>
          <cell r="D6250">
            <v>2021</v>
          </cell>
          <cell r="E6250">
            <v>1</v>
          </cell>
          <cell r="F6250">
            <v>1</v>
          </cell>
          <cell r="G6250" t="str">
            <v>Yes</v>
          </cell>
          <cell r="H6250">
            <v>252981.33</v>
          </cell>
          <cell r="I6250">
            <v>3373.26</v>
          </cell>
          <cell r="J6250">
            <v>42.25</v>
          </cell>
          <cell r="K6250">
            <v>249565.81999999998</v>
          </cell>
          <cell r="M6250">
            <v>249565.81999999998</v>
          </cell>
          <cell r="N6250" t="str">
            <v>FORM SUBMIT</v>
          </cell>
          <cell r="O6250">
            <v>44452</v>
          </cell>
          <cell r="P6250"/>
          <cell r="Q6250">
            <v>249608.06999999998</v>
          </cell>
        </row>
        <row r="6251">
          <cell r="C6251" t="str">
            <v>Revere</v>
          </cell>
          <cell r="D6251">
            <v>2021</v>
          </cell>
          <cell r="E6251">
            <v>0</v>
          </cell>
          <cell r="F6251">
            <v>0</v>
          </cell>
          <cell r="G6251" t="str">
            <v>N/A</v>
          </cell>
          <cell r="H6251">
            <v>0</v>
          </cell>
          <cell r="I6251">
            <v>0</v>
          </cell>
          <cell r="J6251">
            <v>0</v>
          </cell>
          <cell r="K6251">
            <v>0</v>
          </cell>
          <cell r="M6251">
            <v>0</v>
          </cell>
          <cell r="N6251" t="str">
            <v>N/A</v>
          </cell>
          <cell r="O6251" t="str">
            <v/>
          </cell>
          <cell r="P6251"/>
          <cell r="Q6251">
            <v>0</v>
          </cell>
        </row>
        <row r="6252">
          <cell r="C6252" t="str">
            <v>Richmond</v>
          </cell>
          <cell r="D6252">
            <v>2021</v>
          </cell>
          <cell r="E6252">
            <v>0</v>
          </cell>
          <cell r="F6252">
            <v>0</v>
          </cell>
          <cell r="G6252" t="str">
            <v>N/A</v>
          </cell>
          <cell r="H6252">
            <v>0</v>
          </cell>
          <cell r="I6252">
            <v>0</v>
          </cell>
          <cell r="J6252">
            <v>0</v>
          </cell>
          <cell r="K6252">
            <v>0</v>
          </cell>
          <cell r="M6252">
            <v>0</v>
          </cell>
          <cell r="N6252" t="str">
            <v>N/A</v>
          </cell>
          <cell r="O6252" t="str">
            <v/>
          </cell>
          <cell r="P6252"/>
          <cell r="Q6252">
            <v>0</v>
          </cell>
        </row>
        <row r="6253">
          <cell r="C6253" t="str">
            <v>Rochester</v>
          </cell>
          <cell r="D6253">
            <v>2021</v>
          </cell>
          <cell r="E6253">
            <v>0</v>
          </cell>
          <cell r="F6253">
            <v>0</v>
          </cell>
          <cell r="G6253" t="str">
            <v>N/A</v>
          </cell>
          <cell r="H6253">
            <v>0</v>
          </cell>
          <cell r="I6253">
            <v>0</v>
          </cell>
          <cell r="J6253">
            <v>0</v>
          </cell>
          <cell r="K6253">
            <v>0</v>
          </cell>
          <cell r="M6253">
            <v>0</v>
          </cell>
          <cell r="N6253" t="str">
            <v>N/A</v>
          </cell>
          <cell r="O6253" t="str">
            <v/>
          </cell>
          <cell r="P6253"/>
          <cell r="Q6253">
            <v>0</v>
          </cell>
        </row>
        <row r="6254">
          <cell r="C6254" t="str">
            <v>Rockland</v>
          </cell>
          <cell r="D6254">
            <v>2021</v>
          </cell>
          <cell r="E6254">
            <v>1.5</v>
          </cell>
          <cell r="F6254">
            <v>1.5</v>
          </cell>
          <cell r="G6254" t="str">
            <v>Yes</v>
          </cell>
          <cell r="H6254">
            <v>452323</v>
          </cell>
          <cell r="I6254">
            <v>4085</v>
          </cell>
          <cell r="J6254">
            <v>0</v>
          </cell>
          <cell r="K6254">
            <v>448238</v>
          </cell>
          <cell r="L6254">
            <v>0</v>
          </cell>
          <cell r="M6254">
            <v>448238</v>
          </cell>
          <cell r="N6254" t="str">
            <v>FORM SUBMIT</v>
          </cell>
          <cell r="O6254">
            <v>44449</v>
          </cell>
          <cell r="P6254"/>
          <cell r="Q6254">
            <v>448238</v>
          </cell>
        </row>
        <row r="6255">
          <cell r="C6255" t="str">
            <v>Rockport</v>
          </cell>
          <cell r="D6255">
            <v>2021</v>
          </cell>
          <cell r="E6255">
            <v>3</v>
          </cell>
          <cell r="F6255">
            <v>3</v>
          </cell>
          <cell r="G6255" t="str">
            <v>Yes</v>
          </cell>
          <cell r="H6255">
            <v>601155.72</v>
          </cell>
          <cell r="I6255">
            <v>2957.33</v>
          </cell>
          <cell r="J6255">
            <v>0</v>
          </cell>
          <cell r="K6255">
            <v>598198.39</v>
          </cell>
          <cell r="M6255">
            <v>598198.39</v>
          </cell>
          <cell r="N6255" t="str">
            <v>FORM SUBMIT</v>
          </cell>
          <cell r="O6255">
            <v>44453</v>
          </cell>
          <cell r="P6255"/>
          <cell r="Q6255">
            <v>598198.39</v>
          </cell>
        </row>
        <row r="6256">
          <cell r="C6256" t="str">
            <v>Rowe</v>
          </cell>
          <cell r="D6256">
            <v>2021</v>
          </cell>
          <cell r="E6256">
            <v>0</v>
          </cell>
          <cell r="F6256">
            <v>0</v>
          </cell>
          <cell r="G6256" t="str">
            <v>N/A</v>
          </cell>
          <cell r="H6256">
            <v>0</v>
          </cell>
          <cell r="I6256">
            <v>0</v>
          </cell>
          <cell r="J6256">
            <v>0</v>
          </cell>
          <cell r="K6256">
            <v>0</v>
          </cell>
          <cell r="M6256">
            <v>0</v>
          </cell>
          <cell r="N6256" t="str">
            <v>N/A</v>
          </cell>
          <cell r="O6256" t="str">
            <v/>
          </cell>
          <cell r="P6256"/>
          <cell r="Q6256">
            <v>0</v>
          </cell>
        </row>
        <row r="6257">
          <cell r="C6257" t="str">
            <v>Rowley</v>
          </cell>
          <cell r="D6257">
            <v>2021</v>
          </cell>
          <cell r="E6257">
            <v>3</v>
          </cell>
          <cell r="F6257">
            <v>3</v>
          </cell>
          <cell r="G6257" t="str">
            <v>Yes</v>
          </cell>
          <cell r="H6257">
            <v>528414.52</v>
          </cell>
          <cell r="I6257">
            <v>7461.6</v>
          </cell>
          <cell r="J6257">
            <v>0</v>
          </cell>
          <cell r="K6257">
            <v>520952.92000000004</v>
          </cell>
          <cell r="M6257">
            <v>520952.92000000004</v>
          </cell>
          <cell r="N6257" t="str">
            <v>FORM SUBMIT</v>
          </cell>
          <cell r="O6257">
            <v>44438</v>
          </cell>
          <cell r="P6257"/>
          <cell r="Q6257">
            <v>520952.92000000004</v>
          </cell>
        </row>
        <row r="6258">
          <cell r="C6258" t="str">
            <v>Royalston</v>
          </cell>
          <cell r="D6258">
            <v>2021</v>
          </cell>
          <cell r="E6258">
            <v>3</v>
          </cell>
          <cell r="F6258">
            <v>3</v>
          </cell>
          <cell r="G6258" t="str">
            <v>Yes</v>
          </cell>
          <cell r="H6258">
            <v>28903</v>
          </cell>
          <cell r="I6258">
            <v>1039</v>
          </cell>
          <cell r="J6258">
            <v>833.48</v>
          </cell>
          <cell r="K6258">
            <v>27030.52</v>
          </cell>
          <cell r="M6258">
            <v>27030.52</v>
          </cell>
          <cell r="N6258" t="str">
            <v>FORM SUBMIT</v>
          </cell>
          <cell r="O6258">
            <v>44484</v>
          </cell>
          <cell r="P6258"/>
          <cell r="Q6258">
            <v>27864</v>
          </cell>
        </row>
        <row r="6259">
          <cell r="C6259" t="str">
            <v>Russell</v>
          </cell>
          <cell r="D6259">
            <v>2021</v>
          </cell>
          <cell r="E6259">
            <v>0</v>
          </cell>
          <cell r="F6259">
            <v>0</v>
          </cell>
          <cell r="G6259" t="str">
            <v>N/A</v>
          </cell>
          <cell r="H6259">
            <v>0</v>
          </cell>
          <cell r="I6259">
            <v>0</v>
          </cell>
          <cell r="J6259">
            <v>0</v>
          </cell>
          <cell r="K6259">
            <v>0</v>
          </cell>
          <cell r="M6259">
            <v>0</v>
          </cell>
          <cell r="N6259" t="str">
            <v>N/A</v>
          </cell>
          <cell r="O6259" t="str">
            <v/>
          </cell>
          <cell r="P6259"/>
          <cell r="Q6259">
            <v>0</v>
          </cell>
        </row>
        <row r="6260">
          <cell r="C6260" t="str">
            <v>Rutland</v>
          </cell>
          <cell r="D6260">
            <v>2021</v>
          </cell>
          <cell r="E6260">
            <v>0</v>
          </cell>
          <cell r="F6260">
            <v>0</v>
          </cell>
          <cell r="G6260" t="str">
            <v>N/A</v>
          </cell>
          <cell r="H6260">
            <v>0</v>
          </cell>
          <cell r="I6260">
            <v>0</v>
          </cell>
          <cell r="J6260">
            <v>0</v>
          </cell>
          <cell r="K6260">
            <v>0</v>
          </cell>
          <cell r="M6260">
            <v>0</v>
          </cell>
          <cell r="N6260" t="str">
            <v>N/A</v>
          </cell>
          <cell r="O6260" t="str">
            <v/>
          </cell>
          <cell r="P6260"/>
          <cell r="Q6260">
            <v>0</v>
          </cell>
        </row>
        <row r="6261">
          <cell r="C6261" t="str">
            <v>Salem</v>
          </cell>
          <cell r="D6261">
            <v>2021</v>
          </cell>
          <cell r="E6261">
            <v>1</v>
          </cell>
          <cell r="F6261">
            <v>1</v>
          </cell>
          <cell r="G6261" t="str">
            <v>Yes</v>
          </cell>
          <cell r="H6261">
            <v>756901.2</v>
          </cell>
          <cell r="I6261">
            <v>6264.83</v>
          </cell>
          <cell r="J6261">
            <v>0</v>
          </cell>
          <cell r="K6261">
            <v>750636.37</v>
          </cell>
          <cell r="M6261">
            <v>750636.37</v>
          </cell>
          <cell r="N6261" t="str">
            <v>FORM SUBMIT</v>
          </cell>
          <cell r="O6261">
            <v>44452</v>
          </cell>
          <cell r="P6261"/>
          <cell r="Q6261">
            <v>750636.37</v>
          </cell>
        </row>
        <row r="6262">
          <cell r="C6262" t="str">
            <v>Salisbury</v>
          </cell>
          <cell r="D6262">
            <v>2021</v>
          </cell>
          <cell r="E6262">
            <v>0</v>
          </cell>
          <cell r="F6262">
            <v>0</v>
          </cell>
          <cell r="G6262" t="str">
            <v>N/A</v>
          </cell>
          <cell r="H6262">
            <v>0</v>
          </cell>
          <cell r="I6262">
            <v>0</v>
          </cell>
          <cell r="J6262">
            <v>0</v>
          </cell>
          <cell r="K6262">
            <v>0</v>
          </cell>
          <cell r="M6262">
            <v>0</v>
          </cell>
          <cell r="N6262" t="str">
            <v>N/A</v>
          </cell>
          <cell r="O6262" t="str">
            <v/>
          </cell>
          <cell r="P6262"/>
          <cell r="Q6262">
            <v>0</v>
          </cell>
        </row>
        <row r="6263">
          <cell r="C6263" t="str">
            <v>Sandisfield</v>
          </cell>
          <cell r="D6263">
            <v>2021</v>
          </cell>
          <cell r="E6263">
            <v>0</v>
          </cell>
          <cell r="F6263">
            <v>0</v>
          </cell>
          <cell r="G6263" t="str">
            <v>N/A</v>
          </cell>
          <cell r="H6263">
            <v>0</v>
          </cell>
          <cell r="I6263">
            <v>0</v>
          </cell>
          <cell r="J6263">
            <v>0</v>
          </cell>
          <cell r="K6263">
            <v>0</v>
          </cell>
          <cell r="M6263">
            <v>0</v>
          </cell>
          <cell r="N6263" t="str">
            <v>N/A</v>
          </cell>
          <cell r="O6263" t="str">
            <v/>
          </cell>
          <cell r="P6263"/>
          <cell r="Q6263">
            <v>0</v>
          </cell>
        </row>
        <row r="6264">
          <cell r="C6264" t="str">
            <v>Sandwich</v>
          </cell>
          <cell r="D6264">
            <v>2021</v>
          </cell>
          <cell r="E6264">
            <v>2</v>
          </cell>
          <cell r="F6264">
            <v>2</v>
          </cell>
          <cell r="G6264" t="str">
            <v>Yes</v>
          </cell>
          <cell r="H6264">
            <v>1232207.6499999999</v>
          </cell>
          <cell r="I6264">
            <v>5216.66</v>
          </cell>
          <cell r="J6264">
            <v>873.19</v>
          </cell>
          <cell r="K6264">
            <v>1226117.8</v>
          </cell>
          <cell r="M6264">
            <v>1226117.8</v>
          </cell>
          <cell r="N6264" t="str">
            <v>FORM SUBMIT</v>
          </cell>
          <cell r="O6264">
            <v>44449</v>
          </cell>
          <cell r="P6264"/>
          <cell r="Q6264">
            <v>1226990.99</v>
          </cell>
        </row>
        <row r="6265">
          <cell r="C6265" t="str">
            <v>Saugus</v>
          </cell>
          <cell r="D6265">
            <v>2021</v>
          </cell>
          <cell r="E6265">
            <v>0</v>
          </cell>
          <cell r="F6265">
            <v>0</v>
          </cell>
          <cell r="G6265" t="str">
            <v>N/A</v>
          </cell>
          <cell r="H6265">
            <v>0</v>
          </cell>
          <cell r="I6265">
            <v>0</v>
          </cell>
          <cell r="J6265">
            <v>0</v>
          </cell>
          <cell r="K6265">
            <v>0</v>
          </cell>
          <cell r="M6265">
            <v>0</v>
          </cell>
          <cell r="N6265" t="str">
            <v>N/A</v>
          </cell>
          <cell r="O6265" t="str">
            <v/>
          </cell>
          <cell r="P6265"/>
          <cell r="Q6265">
            <v>0</v>
          </cell>
        </row>
        <row r="6266">
          <cell r="C6266" t="str">
            <v>Savoy</v>
          </cell>
          <cell r="D6266">
            <v>2021</v>
          </cell>
          <cell r="E6266">
            <v>0</v>
          </cell>
          <cell r="F6266">
            <v>0</v>
          </cell>
          <cell r="G6266" t="str">
            <v>N/A</v>
          </cell>
          <cell r="H6266">
            <v>0</v>
          </cell>
          <cell r="I6266">
            <v>0</v>
          </cell>
          <cell r="J6266">
            <v>0</v>
          </cell>
          <cell r="K6266">
            <v>0</v>
          </cell>
          <cell r="M6266">
            <v>0</v>
          </cell>
          <cell r="N6266" t="str">
            <v>N/A</v>
          </cell>
          <cell r="O6266" t="str">
            <v/>
          </cell>
          <cell r="P6266"/>
          <cell r="Q6266">
            <v>0</v>
          </cell>
        </row>
        <row r="6267">
          <cell r="C6267" t="str">
            <v>Scituate</v>
          </cell>
          <cell r="D6267">
            <v>2021</v>
          </cell>
          <cell r="E6267">
            <v>3</v>
          </cell>
          <cell r="F6267">
            <v>3</v>
          </cell>
          <cell r="G6267" t="str">
            <v>Yes</v>
          </cell>
          <cell r="H6267">
            <v>1693740.17</v>
          </cell>
          <cell r="I6267">
            <v>17153.13</v>
          </cell>
          <cell r="J6267">
            <v>610.01</v>
          </cell>
          <cell r="K6267">
            <v>1675977.03</v>
          </cell>
          <cell r="M6267">
            <v>1675977.03</v>
          </cell>
          <cell r="N6267" t="str">
            <v>FORM SUBMIT</v>
          </cell>
          <cell r="O6267">
            <v>44389</v>
          </cell>
          <cell r="P6267"/>
          <cell r="Q6267">
            <v>1676587.04</v>
          </cell>
        </row>
        <row r="6268">
          <cell r="C6268" t="str">
            <v>Seekonk</v>
          </cell>
          <cell r="D6268">
            <v>2021</v>
          </cell>
          <cell r="E6268">
            <v>1.25</v>
          </cell>
          <cell r="F6268">
            <v>1.25</v>
          </cell>
          <cell r="G6268" t="str">
            <v>Yes</v>
          </cell>
          <cell r="H6268">
            <v>437066.38</v>
          </cell>
          <cell r="I6268">
            <v>3432.63</v>
          </cell>
          <cell r="J6268">
            <v>738.99</v>
          </cell>
          <cell r="K6268">
            <v>432894.76</v>
          </cell>
          <cell r="M6268">
            <v>432894.76</v>
          </cell>
          <cell r="N6268" t="str">
            <v>FORM SUBMIT</v>
          </cell>
          <cell r="O6268">
            <v>44418</v>
          </cell>
          <cell r="P6268"/>
          <cell r="Q6268">
            <v>433633.75</v>
          </cell>
        </row>
        <row r="6269">
          <cell r="C6269" t="str">
            <v>Sharon</v>
          </cell>
          <cell r="D6269">
            <v>2021</v>
          </cell>
          <cell r="E6269">
            <v>1</v>
          </cell>
          <cell r="F6269">
            <v>1</v>
          </cell>
          <cell r="G6269" t="str">
            <v>Yes</v>
          </cell>
          <cell r="H6269">
            <v>608009.04</v>
          </cell>
          <cell r="I6269">
            <v>1908.21</v>
          </cell>
          <cell r="J6269">
            <v>988.81</v>
          </cell>
          <cell r="K6269">
            <v>605112.02</v>
          </cell>
          <cell r="M6269">
            <v>605112.02</v>
          </cell>
          <cell r="N6269" t="str">
            <v>FORM SUBMIT</v>
          </cell>
          <cell r="O6269">
            <v>44476</v>
          </cell>
          <cell r="P6269"/>
          <cell r="Q6269">
            <v>606100.83000000007</v>
          </cell>
        </row>
        <row r="6270">
          <cell r="C6270" t="str">
            <v>Sheffield</v>
          </cell>
          <cell r="D6270">
            <v>2021</v>
          </cell>
          <cell r="E6270">
            <v>0</v>
          </cell>
          <cell r="F6270">
            <v>0</v>
          </cell>
          <cell r="G6270" t="str">
            <v>N/A</v>
          </cell>
          <cell r="H6270">
            <v>0</v>
          </cell>
          <cell r="I6270">
            <v>0</v>
          </cell>
          <cell r="J6270">
            <v>0</v>
          </cell>
          <cell r="K6270">
            <v>0</v>
          </cell>
          <cell r="M6270">
            <v>0</v>
          </cell>
          <cell r="N6270" t="str">
            <v>N/A</v>
          </cell>
          <cell r="O6270" t="str">
            <v/>
          </cell>
          <cell r="P6270"/>
          <cell r="Q6270">
            <v>0</v>
          </cell>
        </row>
        <row r="6271">
          <cell r="C6271" t="str">
            <v>Shelburne</v>
          </cell>
          <cell r="D6271">
            <v>2021</v>
          </cell>
          <cell r="E6271">
            <v>0</v>
          </cell>
          <cell r="F6271">
            <v>0</v>
          </cell>
          <cell r="G6271" t="str">
            <v>N/A</v>
          </cell>
          <cell r="H6271">
            <v>0</v>
          </cell>
          <cell r="I6271">
            <v>0</v>
          </cell>
          <cell r="J6271">
            <v>0</v>
          </cell>
          <cell r="K6271">
            <v>0</v>
          </cell>
          <cell r="M6271">
            <v>0</v>
          </cell>
          <cell r="N6271" t="str">
            <v>N/A</v>
          </cell>
          <cell r="O6271" t="str">
            <v/>
          </cell>
          <cell r="P6271"/>
          <cell r="Q6271">
            <v>0</v>
          </cell>
        </row>
        <row r="6272">
          <cell r="C6272" t="str">
            <v>Sherborn</v>
          </cell>
          <cell r="D6272">
            <v>2021</v>
          </cell>
          <cell r="E6272">
            <v>0</v>
          </cell>
          <cell r="F6272">
            <v>0</v>
          </cell>
          <cell r="G6272" t="str">
            <v>N/A</v>
          </cell>
          <cell r="H6272">
            <v>0</v>
          </cell>
          <cell r="I6272">
            <v>0</v>
          </cell>
          <cell r="J6272">
            <v>0</v>
          </cell>
          <cell r="K6272">
            <v>0</v>
          </cell>
          <cell r="M6272">
            <v>0</v>
          </cell>
          <cell r="N6272" t="str">
            <v>N/A</v>
          </cell>
          <cell r="O6272" t="str">
            <v/>
          </cell>
          <cell r="P6272"/>
          <cell r="Q6272">
            <v>0</v>
          </cell>
        </row>
        <row r="6273">
          <cell r="C6273" t="str">
            <v>Shirley</v>
          </cell>
          <cell r="D6273">
            <v>2021</v>
          </cell>
          <cell r="E6273">
            <v>0</v>
          </cell>
          <cell r="F6273">
            <v>0</v>
          </cell>
          <cell r="G6273" t="str">
            <v>N/A</v>
          </cell>
          <cell r="H6273">
            <v>0</v>
          </cell>
          <cell r="I6273">
            <v>0</v>
          </cell>
          <cell r="J6273">
            <v>0</v>
          </cell>
          <cell r="K6273">
            <v>0</v>
          </cell>
          <cell r="M6273">
            <v>0</v>
          </cell>
          <cell r="N6273" t="str">
            <v>N/A</v>
          </cell>
          <cell r="O6273" t="str">
            <v/>
          </cell>
          <cell r="P6273"/>
          <cell r="Q6273">
            <v>0</v>
          </cell>
        </row>
        <row r="6274">
          <cell r="C6274" t="str">
            <v>Shrewsbury</v>
          </cell>
          <cell r="D6274">
            <v>2021</v>
          </cell>
          <cell r="E6274">
            <v>0</v>
          </cell>
          <cell r="F6274">
            <v>0</v>
          </cell>
          <cell r="G6274" t="str">
            <v>N/A</v>
          </cell>
          <cell r="H6274">
            <v>0</v>
          </cell>
          <cell r="I6274">
            <v>0</v>
          </cell>
          <cell r="J6274">
            <v>0</v>
          </cell>
          <cell r="K6274">
            <v>0</v>
          </cell>
          <cell r="M6274">
            <v>0</v>
          </cell>
          <cell r="N6274" t="str">
            <v>N/A</v>
          </cell>
          <cell r="O6274" t="str">
            <v/>
          </cell>
          <cell r="P6274"/>
          <cell r="Q6274">
            <v>0</v>
          </cell>
        </row>
        <row r="6275">
          <cell r="C6275" t="str">
            <v>Shutesbury</v>
          </cell>
          <cell r="D6275">
            <v>2021</v>
          </cell>
          <cell r="E6275">
            <v>1.5</v>
          </cell>
          <cell r="F6275">
            <v>1.5</v>
          </cell>
          <cell r="G6275" t="str">
            <v>Yes</v>
          </cell>
          <cell r="H6275">
            <v>43937.69</v>
          </cell>
          <cell r="I6275">
            <v>253.32</v>
          </cell>
          <cell r="J6275">
            <v>0</v>
          </cell>
          <cell r="K6275">
            <v>43684.37</v>
          </cell>
          <cell r="M6275">
            <v>43684.37</v>
          </cell>
          <cell r="N6275" t="str">
            <v>FORM SUBMIT</v>
          </cell>
          <cell r="O6275">
            <v>44409</v>
          </cell>
          <cell r="P6275"/>
          <cell r="Q6275">
            <v>43684.37</v>
          </cell>
        </row>
        <row r="6276">
          <cell r="C6276" t="str">
            <v>Somerset</v>
          </cell>
          <cell r="D6276">
            <v>2021</v>
          </cell>
          <cell r="E6276">
            <v>1</v>
          </cell>
          <cell r="F6276">
            <v>1</v>
          </cell>
          <cell r="G6276" t="str">
            <v>Yes</v>
          </cell>
          <cell r="H6276">
            <v>268285.98</v>
          </cell>
          <cell r="I6276">
            <v>7338.52</v>
          </cell>
          <cell r="J6276">
            <v>15.14</v>
          </cell>
          <cell r="K6276">
            <v>260932.31999999998</v>
          </cell>
          <cell r="M6276">
            <v>260932.31999999998</v>
          </cell>
          <cell r="N6276" t="str">
            <v>FORM SUBMIT</v>
          </cell>
          <cell r="O6276">
            <v>44504</v>
          </cell>
          <cell r="P6276"/>
          <cell r="Q6276">
            <v>260947.46</v>
          </cell>
        </row>
        <row r="6277">
          <cell r="C6277" t="str">
            <v>Somerville</v>
          </cell>
          <cell r="D6277">
            <v>2021</v>
          </cell>
          <cell r="E6277">
            <v>1.5</v>
          </cell>
          <cell r="F6277">
            <v>1.5</v>
          </cell>
          <cell r="G6277" t="str">
            <v>Yes</v>
          </cell>
          <cell r="H6277">
            <v>2386326.71</v>
          </cell>
          <cell r="I6277">
            <v>12457.96</v>
          </cell>
          <cell r="J6277">
            <v>4651.43</v>
          </cell>
          <cell r="K6277">
            <v>2369217.3199999998</v>
          </cell>
          <cell r="M6277">
            <v>2369217.3199999998</v>
          </cell>
          <cell r="N6277" t="str">
            <v>FORM SUBMIT</v>
          </cell>
          <cell r="O6277">
            <v>44454</v>
          </cell>
          <cell r="P6277"/>
          <cell r="Q6277">
            <v>2373868.75</v>
          </cell>
        </row>
        <row r="6278">
          <cell r="C6278" t="str">
            <v>South Hadley</v>
          </cell>
          <cell r="D6278">
            <v>2021</v>
          </cell>
          <cell r="E6278">
            <v>0</v>
          </cell>
          <cell r="F6278">
            <v>0</v>
          </cell>
          <cell r="G6278" t="str">
            <v>N/A</v>
          </cell>
          <cell r="H6278">
            <v>0</v>
          </cell>
          <cell r="I6278">
            <v>0</v>
          </cell>
          <cell r="J6278">
            <v>0</v>
          </cell>
          <cell r="K6278">
            <v>0</v>
          </cell>
          <cell r="M6278">
            <v>0</v>
          </cell>
          <cell r="N6278" t="str">
            <v>N/A</v>
          </cell>
          <cell r="O6278" t="str">
            <v/>
          </cell>
          <cell r="P6278"/>
          <cell r="Q6278">
            <v>0</v>
          </cell>
        </row>
        <row r="6279">
          <cell r="C6279" t="str">
            <v>Southampton</v>
          </cell>
          <cell r="D6279">
            <v>2021</v>
          </cell>
          <cell r="E6279">
            <v>3</v>
          </cell>
          <cell r="F6279">
            <v>3</v>
          </cell>
          <cell r="G6279" t="str">
            <v>Yes</v>
          </cell>
          <cell r="H6279">
            <v>260804.45</v>
          </cell>
          <cell r="I6279">
            <v>1900.39</v>
          </cell>
          <cell r="J6279">
            <v>0</v>
          </cell>
          <cell r="K6279">
            <v>258904.06</v>
          </cell>
          <cell r="M6279">
            <v>258904.06</v>
          </cell>
          <cell r="N6279" t="str">
            <v>FORM SUBMIT</v>
          </cell>
          <cell r="O6279">
            <v>44452</v>
          </cell>
          <cell r="P6279"/>
          <cell r="Q6279">
            <v>258904.06</v>
          </cell>
        </row>
        <row r="6280">
          <cell r="C6280" t="str">
            <v>Southborough</v>
          </cell>
          <cell r="D6280">
            <v>2021</v>
          </cell>
          <cell r="E6280">
            <v>1</v>
          </cell>
          <cell r="F6280">
            <v>1</v>
          </cell>
          <cell r="G6280" t="str">
            <v>Yes</v>
          </cell>
          <cell r="H6280">
            <v>374500.94</v>
          </cell>
          <cell r="I6280">
            <v>913.22</v>
          </cell>
          <cell r="J6280">
            <v>0</v>
          </cell>
          <cell r="K6280">
            <v>373587.72000000003</v>
          </cell>
          <cell r="M6280">
            <v>373587.72000000003</v>
          </cell>
          <cell r="N6280" t="str">
            <v>FORM SUBMIT</v>
          </cell>
          <cell r="O6280">
            <v>44298</v>
          </cell>
          <cell r="P6280"/>
          <cell r="Q6280">
            <v>373587.72000000003</v>
          </cell>
        </row>
        <row r="6281">
          <cell r="C6281" t="str">
            <v>Southbridge</v>
          </cell>
          <cell r="D6281">
            <v>2021</v>
          </cell>
          <cell r="E6281">
            <v>0</v>
          </cell>
          <cell r="F6281">
            <v>0</v>
          </cell>
          <cell r="G6281" t="str">
            <v>N/A</v>
          </cell>
          <cell r="H6281">
            <v>0</v>
          </cell>
          <cell r="I6281">
            <v>0</v>
          </cell>
          <cell r="J6281">
            <v>0</v>
          </cell>
          <cell r="K6281">
            <v>0</v>
          </cell>
          <cell r="M6281">
            <v>0</v>
          </cell>
          <cell r="N6281" t="str">
            <v>N/A</v>
          </cell>
          <cell r="O6281" t="str">
            <v/>
          </cell>
          <cell r="P6281"/>
          <cell r="Q6281">
            <v>0</v>
          </cell>
        </row>
        <row r="6282">
          <cell r="C6282" t="str">
            <v>Southwick</v>
          </cell>
          <cell r="D6282">
            <v>2021</v>
          </cell>
          <cell r="E6282">
            <v>3</v>
          </cell>
          <cell r="F6282">
            <v>3</v>
          </cell>
          <cell r="G6282" t="str">
            <v>Yes</v>
          </cell>
          <cell r="H6282">
            <v>367985.71</v>
          </cell>
          <cell r="I6282">
            <v>3828.1</v>
          </cell>
          <cell r="J6282">
            <v>3748.8</v>
          </cell>
          <cell r="K6282">
            <v>360408.81000000006</v>
          </cell>
          <cell r="M6282">
            <v>360408.81000000006</v>
          </cell>
          <cell r="N6282" t="str">
            <v>FORM SUBMIT</v>
          </cell>
          <cell r="O6282">
            <v>44454</v>
          </cell>
          <cell r="P6282"/>
          <cell r="Q6282">
            <v>364157.61000000004</v>
          </cell>
        </row>
        <row r="6283">
          <cell r="C6283" t="str">
            <v>Spencer</v>
          </cell>
          <cell r="D6283">
            <v>2021</v>
          </cell>
          <cell r="E6283">
            <v>0</v>
          </cell>
          <cell r="F6283">
            <v>0</v>
          </cell>
          <cell r="G6283" t="str">
            <v>N/A</v>
          </cell>
          <cell r="H6283">
            <v>0</v>
          </cell>
          <cell r="I6283">
            <v>0</v>
          </cell>
          <cell r="J6283">
            <v>0</v>
          </cell>
          <cell r="K6283">
            <v>0</v>
          </cell>
          <cell r="M6283">
            <v>0</v>
          </cell>
          <cell r="N6283" t="str">
            <v>N/A</v>
          </cell>
          <cell r="O6283" t="str">
            <v/>
          </cell>
          <cell r="P6283"/>
          <cell r="Q6283">
            <v>0</v>
          </cell>
        </row>
        <row r="6284">
          <cell r="C6284" t="str">
            <v>Springfield</v>
          </cell>
          <cell r="D6284">
            <v>2021</v>
          </cell>
          <cell r="E6284">
            <v>1.5</v>
          </cell>
          <cell r="F6284">
            <v>1.5</v>
          </cell>
          <cell r="G6284" t="str">
            <v>Yes</v>
          </cell>
          <cell r="H6284">
            <v>1782198</v>
          </cell>
          <cell r="I6284">
            <v>9927</v>
          </cell>
          <cell r="J6284">
            <v>5285</v>
          </cell>
          <cell r="K6284">
            <v>1766986</v>
          </cell>
          <cell r="M6284">
            <v>1766986</v>
          </cell>
          <cell r="N6284" t="str">
            <v>FORM SUBMIT</v>
          </cell>
          <cell r="O6284">
            <v>44432</v>
          </cell>
          <cell r="P6284"/>
          <cell r="Q6284">
            <v>1772271</v>
          </cell>
        </row>
        <row r="6285">
          <cell r="C6285" t="str">
            <v>Sterling</v>
          </cell>
          <cell r="D6285">
            <v>2021</v>
          </cell>
          <cell r="E6285">
            <v>0</v>
          </cell>
          <cell r="F6285">
            <v>0</v>
          </cell>
          <cell r="G6285" t="str">
            <v>N/A</v>
          </cell>
          <cell r="H6285">
            <v>0</v>
          </cell>
          <cell r="I6285">
            <v>0</v>
          </cell>
          <cell r="J6285">
            <v>0</v>
          </cell>
          <cell r="K6285">
            <v>0</v>
          </cell>
          <cell r="M6285">
            <v>0</v>
          </cell>
          <cell r="N6285" t="str">
            <v>N/A</v>
          </cell>
          <cell r="O6285" t="str">
            <v/>
          </cell>
          <cell r="P6285"/>
          <cell r="Q6285">
            <v>0</v>
          </cell>
        </row>
        <row r="6286">
          <cell r="C6286" t="str">
            <v>Stockbridge</v>
          </cell>
          <cell r="D6286">
            <v>2021</v>
          </cell>
          <cell r="E6286">
            <v>3</v>
          </cell>
          <cell r="F6286">
            <v>3</v>
          </cell>
          <cell r="G6286" t="str">
            <v>Yes</v>
          </cell>
          <cell r="H6286">
            <v>214967.39</v>
          </cell>
          <cell r="I6286">
            <v>713.65</v>
          </cell>
          <cell r="J6286">
            <v>0</v>
          </cell>
          <cell r="K6286">
            <v>214253.74000000002</v>
          </cell>
          <cell r="M6286">
            <v>214253.74000000002</v>
          </cell>
          <cell r="N6286" t="str">
            <v>FORM SUBMIT</v>
          </cell>
          <cell r="O6286">
            <v>44449</v>
          </cell>
          <cell r="P6286"/>
          <cell r="Q6286">
            <v>214253.74000000002</v>
          </cell>
        </row>
        <row r="6287">
          <cell r="C6287" t="str">
            <v>Stoneham</v>
          </cell>
          <cell r="D6287">
            <v>2021</v>
          </cell>
          <cell r="E6287">
            <v>0</v>
          </cell>
          <cell r="F6287">
            <v>0</v>
          </cell>
          <cell r="G6287" t="str">
            <v>N/A</v>
          </cell>
          <cell r="H6287">
            <v>0</v>
          </cell>
          <cell r="I6287">
            <v>0</v>
          </cell>
          <cell r="J6287">
            <v>0</v>
          </cell>
          <cell r="K6287">
            <v>0</v>
          </cell>
          <cell r="M6287">
            <v>0</v>
          </cell>
          <cell r="N6287" t="str">
            <v>N/A</v>
          </cell>
          <cell r="O6287" t="str">
            <v/>
          </cell>
          <cell r="P6287"/>
          <cell r="Q6287">
            <v>0</v>
          </cell>
        </row>
        <row r="6288">
          <cell r="C6288" t="str">
            <v>Stoughton</v>
          </cell>
          <cell r="D6288">
            <v>2021</v>
          </cell>
          <cell r="E6288">
            <v>1.5</v>
          </cell>
          <cell r="F6288">
            <v>1.5</v>
          </cell>
          <cell r="G6288" t="str">
            <v>Yes</v>
          </cell>
          <cell r="H6288">
            <v>850205.19</v>
          </cell>
          <cell r="I6288">
            <v>4424.1899999999996</v>
          </cell>
          <cell r="J6288">
            <v>915.14</v>
          </cell>
          <cell r="K6288">
            <v>844865.86</v>
          </cell>
          <cell r="M6288">
            <v>844865.86</v>
          </cell>
          <cell r="N6288" t="str">
            <v>FORM SUBMIT</v>
          </cell>
          <cell r="O6288">
            <v>44453</v>
          </cell>
          <cell r="P6288"/>
          <cell r="Q6288">
            <v>845781</v>
          </cell>
        </row>
        <row r="6289">
          <cell r="C6289" t="str">
            <v>Stow</v>
          </cell>
          <cell r="D6289">
            <v>2021</v>
          </cell>
          <cell r="E6289">
            <v>3</v>
          </cell>
          <cell r="F6289">
            <v>3</v>
          </cell>
          <cell r="G6289" t="str">
            <v>Yes</v>
          </cell>
          <cell r="H6289">
            <v>697855.38</v>
          </cell>
          <cell r="I6289">
            <v>10547.14</v>
          </cell>
          <cell r="J6289">
            <v>0</v>
          </cell>
          <cell r="K6289">
            <v>687308.24</v>
          </cell>
          <cell r="M6289">
            <v>687308.24</v>
          </cell>
          <cell r="N6289" t="str">
            <v>FORM SUBMIT</v>
          </cell>
          <cell r="O6289">
            <v>44454</v>
          </cell>
          <cell r="P6289"/>
          <cell r="Q6289">
            <v>687308.24</v>
          </cell>
        </row>
        <row r="6290">
          <cell r="C6290" t="str">
            <v>Sturbridge</v>
          </cell>
          <cell r="D6290">
            <v>2021</v>
          </cell>
          <cell r="E6290">
            <v>3</v>
          </cell>
          <cell r="F6290">
            <v>3</v>
          </cell>
          <cell r="G6290" t="str">
            <v>Yes</v>
          </cell>
          <cell r="H6290">
            <v>541681</v>
          </cell>
          <cell r="I6290">
            <v>5956</v>
          </cell>
          <cell r="J6290">
            <v>0</v>
          </cell>
          <cell r="K6290">
            <v>535725</v>
          </cell>
          <cell r="M6290">
            <v>535725</v>
          </cell>
          <cell r="N6290" t="str">
            <v>FORM SUBMIT</v>
          </cell>
          <cell r="O6290">
            <v>44438</v>
          </cell>
          <cell r="P6290"/>
          <cell r="Q6290">
            <v>535725</v>
          </cell>
        </row>
        <row r="6291">
          <cell r="C6291" t="str">
            <v>Sudbury</v>
          </cell>
          <cell r="D6291">
            <v>2021</v>
          </cell>
          <cell r="E6291">
            <v>3</v>
          </cell>
          <cell r="F6291">
            <v>3</v>
          </cell>
          <cell r="G6291" t="str">
            <v>Yes</v>
          </cell>
          <cell r="H6291">
            <v>2187288.81</v>
          </cell>
          <cell r="I6291">
            <v>33014.949999999997</v>
          </cell>
          <cell r="J6291">
            <v>0</v>
          </cell>
          <cell r="K6291">
            <v>2154273.86</v>
          </cell>
          <cell r="M6291">
            <v>2154273.86</v>
          </cell>
          <cell r="N6291" t="str">
            <v>FORM SUBMIT</v>
          </cell>
          <cell r="O6291">
            <v>44452</v>
          </cell>
          <cell r="P6291"/>
          <cell r="Q6291">
            <v>2154273.86</v>
          </cell>
        </row>
        <row r="6292">
          <cell r="C6292" t="str">
            <v>Sunderland</v>
          </cell>
          <cell r="D6292">
            <v>2021</v>
          </cell>
          <cell r="E6292">
            <v>3</v>
          </cell>
          <cell r="F6292">
            <v>3</v>
          </cell>
          <cell r="G6292" t="str">
            <v>Yes</v>
          </cell>
          <cell r="H6292">
            <v>125532.33</v>
          </cell>
          <cell r="I6292">
            <v>643.30999999999995</v>
          </cell>
          <cell r="J6292">
            <v>0</v>
          </cell>
          <cell r="K6292">
            <v>124889.02</v>
          </cell>
          <cell r="M6292">
            <v>124889.02</v>
          </cell>
          <cell r="N6292" t="str">
            <v>FORM SUBMIT</v>
          </cell>
          <cell r="O6292">
            <v>44452</v>
          </cell>
          <cell r="P6292"/>
          <cell r="Q6292">
            <v>124889.02</v>
          </cell>
        </row>
        <row r="6293">
          <cell r="C6293" t="str">
            <v>Sutton</v>
          </cell>
          <cell r="D6293">
            <v>2021</v>
          </cell>
          <cell r="E6293">
            <v>0</v>
          </cell>
          <cell r="F6293">
            <v>0</v>
          </cell>
          <cell r="G6293" t="str">
            <v>N/A</v>
          </cell>
          <cell r="H6293">
            <v>0</v>
          </cell>
          <cell r="I6293">
            <v>0</v>
          </cell>
          <cell r="J6293">
            <v>0</v>
          </cell>
          <cell r="K6293">
            <v>0</v>
          </cell>
          <cell r="M6293">
            <v>0</v>
          </cell>
          <cell r="N6293" t="str">
            <v>N/A</v>
          </cell>
          <cell r="O6293" t="str">
            <v/>
          </cell>
          <cell r="P6293"/>
          <cell r="Q6293">
            <v>0</v>
          </cell>
        </row>
        <row r="6294">
          <cell r="C6294" t="str">
            <v>Swampscott</v>
          </cell>
          <cell r="D6294">
            <v>2021</v>
          </cell>
          <cell r="E6294">
            <v>0</v>
          </cell>
          <cell r="F6294">
            <v>0</v>
          </cell>
          <cell r="G6294" t="str">
            <v>N/A</v>
          </cell>
          <cell r="H6294">
            <v>0</v>
          </cell>
          <cell r="I6294">
            <v>0</v>
          </cell>
          <cell r="J6294">
            <v>0</v>
          </cell>
          <cell r="K6294">
            <v>0</v>
          </cell>
          <cell r="M6294">
            <v>0</v>
          </cell>
          <cell r="N6294" t="str">
            <v>N/A</v>
          </cell>
          <cell r="O6294" t="str">
            <v/>
          </cell>
          <cell r="P6294"/>
          <cell r="Q6294">
            <v>0</v>
          </cell>
        </row>
        <row r="6295">
          <cell r="C6295" t="str">
            <v>Swansea</v>
          </cell>
          <cell r="D6295">
            <v>2021</v>
          </cell>
          <cell r="E6295">
            <v>1.5</v>
          </cell>
          <cell r="F6295">
            <v>1.5</v>
          </cell>
          <cell r="G6295" t="str">
            <v>Yes</v>
          </cell>
          <cell r="H6295">
            <v>362386.9</v>
          </cell>
          <cell r="I6295">
            <v>3586.76</v>
          </cell>
          <cell r="J6295">
            <v>0</v>
          </cell>
          <cell r="K6295">
            <v>358800.14</v>
          </cell>
          <cell r="M6295">
            <v>358800.14</v>
          </cell>
          <cell r="N6295" t="str">
            <v>FORM SUBMIT</v>
          </cell>
          <cell r="O6295">
            <v>44439</v>
          </cell>
          <cell r="P6295"/>
          <cell r="Q6295">
            <v>358800.14</v>
          </cell>
        </row>
        <row r="6296">
          <cell r="C6296" t="str">
            <v>Taunton</v>
          </cell>
          <cell r="D6296">
            <v>2021</v>
          </cell>
          <cell r="E6296">
            <v>0</v>
          </cell>
          <cell r="F6296">
            <v>0</v>
          </cell>
          <cell r="G6296" t="str">
            <v>N/A</v>
          </cell>
          <cell r="H6296">
            <v>0</v>
          </cell>
          <cell r="I6296">
            <v>0</v>
          </cell>
          <cell r="J6296">
            <v>0</v>
          </cell>
          <cell r="K6296">
            <v>0</v>
          </cell>
          <cell r="M6296">
            <v>0</v>
          </cell>
          <cell r="N6296" t="str">
            <v>N/A</v>
          </cell>
          <cell r="O6296" t="str">
            <v/>
          </cell>
          <cell r="P6296"/>
          <cell r="Q6296">
            <v>0</v>
          </cell>
        </row>
        <row r="6297">
          <cell r="C6297" t="str">
            <v>Templeton</v>
          </cell>
          <cell r="D6297">
            <v>2021</v>
          </cell>
          <cell r="E6297">
            <v>3</v>
          </cell>
          <cell r="F6297">
            <v>3</v>
          </cell>
          <cell r="G6297" t="str">
            <v>Yes</v>
          </cell>
          <cell r="H6297">
            <v>220658.17</v>
          </cell>
          <cell r="I6297">
            <v>10983.09</v>
          </cell>
          <cell r="J6297">
            <v>0</v>
          </cell>
          <cell r="K6297">
            <v>209675.08000000002</v>
          </cell>
          <cell r="M6297">
            <v>209675.08000000002</v>
          </cell>
          <cell r="N6297" t="str">
            <v>FORM SUBMIT</v>
          </cell>
          <cell r="O6297">
            <v>44448</v>
          </cell>
          <cell r="P6297"/>
          <cell r="Q6297">
            <v>209675.08000000002</v>
          </cell>
        </row>
        <row r="6298">
          <cell r="C6298" t="str">
            <v>Tewksbury</v>
          </cell>
          <cell r="D6298">
            <v>2021</v>
          </cell>
          <cell r="E6298">
            <v>1.5</v>
          </cell>
          <cell r="F6298">
            <v>1.5</v>
          </cell>
          <cell r="G6298" t="str">
            <v>Yes</v>
          </cell>
          <cell r="H6298">
            <v>1086033.73</v>
          </cell>
          <cell r="I6298">
            <v>5067.91</v>
          </cell>
          <cell r="J6298">
            <v>0</v>
          </cell>
          <cell r="K6298">
            <v>1080965.82</v>
          </cell>
          <cell r="M6298">
            <v>1080965.82</v>
          </cell>
          <cell r="N6298" t="str">
            <v>FORM SUBMIT</v>
          </cell>
          <cell r="O6298">
            <v>44454</v>
          </cell>
          <cell r="P6298"/>
          <cell r="Q6298">
            <v>1080965.82</v>
          </cell>
        </row>
        <row r="6299">
          <cell r="C6299" t="str">
            <v>Tisbury</v>
          </cell>
          <cell r="D6299">
            <v>2021</v>
          </cell>
          <cell r="E6299">
            <v>3</v>
          </cell>
          <cell r="F6299">
            <v>3</v>
          </cell>
          <cell r="G6299" t="str">
            <v>Yes</v>
          </cell>
          <cell r="H6299">
            <v>706241.74</v>
          </cell>
          <cell r="I6299">
            <v>6099.58</v>
          </cell>
          <cell r="J6299">
            <v>1340.56</v>
          </cell>
          <cell r="K6299">
            <v>698801.6</v>
          </cell>
          <cell r="M6299">
            <v>698801.6</v>
          </cell>
          <cell r="N6299" t="str">
            <v>FORM SUBMIT</v>
          </cell>
          <cell r="O6299">
            <v>44454</v>
          </cell>
          <cell r="P6299"/>
          <cell r="Q6299">
            <v>700142.16</v>
          </cell>
        </row>
        <row r="6300">
          <cell r="C6300" t="str">
            <v>Tolland</v>
          </cell>
          <cell r="D6300">
            <v>2021</v>
          </cell>
          <cell r="E6300">
            <v>0</v>
          </cell>
          <cell r="F6300">
            <v>0</v>
          </cell>
          <cell r="G6300" t="str">
            <v>N/A</v>
          </cell>
          <cell r="H6300">
            <v>0</v>
          </cell>
          <cell r="I6300">
            <v>0</v>
          </cell>
          <cell r="J6300">
            <v>0</v>
          </cell>
          <cell r="K6300">
            <v>0</v>
          </cell>
          <cell r="M6300">
            <v>0</v>
          </cell>
          <cell r="N6300" t="str">
            <v>N/A</v>
          </cell>
          <cell r="O6300" t="str">
            <v/>
          </cell>
          <cell r="P6300"/>
          <cell r="Q6300">
            <v>0</v>
          </cell>
        </row>
        <row r="6301">
          <cell r="C6301" t="str">
            <v>Topsfield</v>
          </cell>
          <cell r="D6301">
            <v>2021</v>
          </cell>
          <cell r="E6301">
            <v>0</v>
          </cell>
          <cell r="F6301">
            <v>0</v>
          </cell>
          <cell r="G6301" t="str">
            <v>N/A</v>
          </cell>
          <cell r="H6301">
            <v>0</v>
          </cell>
          <cell r="I6301">
            <v>0</v>
          </cell>
          <cell r="J6301">
            <v>0</v>
          </cell>
          <cell r="K6301">
            <v>0</v>
          </cell>
          <cell r="M6301">
            <v>0</v>
          </cell>
          <cell r="N6301" t="str">
            <v>N/A</v>
          </cell>
          <cell r="O6301" t="str">
            <v/>
          </cell>
          <cell r="P6301"/>
          <cell r="Q6301">
            <v>0</v>
          </cell>
        </row>
        <row r="6302">
          <cell r="C6302" t="str">
            <v>Townsend</v>
          </cell>
          <cell r="D6302">
            <v>2021</v>
          </cell>
          <cell r="E6302">
            <v>0</v>
          </cell>
          <cell r="F6302">
            <v>0</v>
          </cell>
          <cell r="G6302" t="str">
            <v>N/A</v>
          </cell>
          <cell r="H6302">
            <v>0</v>
          </cell>
          <cell r="I6302">
            <v>0</v>
          </cell>
          <cell r="J6302">
            <v>0</v>
          </cell>
          <cell r="K6302">
            <v>0</v>
          </cell>
          <cell r="M6302">
            <v>0</v>
          </cell>
          <cell r="N6302" t="str">
            <v>N/A</v>
          </cell>
          <cell r="O6302" t="str">
            <v/>
          </cell>
          <cell r="P6302"/>
          <cell r="Q6302">
            <v>0</v>
          </cell>
        </row>
        <row r="6303">
          <cell r="C6303" t="str">
            <v>Truro</v>
          </cell>
          <cell r="D6303">
            <v>2021</v>
          </cell>
          <cell r="E6303">
            <v>3</v>
          </cell>
          <cell r="F6303">
            <v>3</v>
          </cell>
          <cell r="G6303" t="str">
            <v>Yes</v>
          </cell>
          <cell r="H6303">
            <v>498900.39</v>
          </cell>
          <cell r="I6303">
            <v>1570.48</v>
          </cell>
          <cell r="J6303">
            <v>0</v>
          </cell>
          <cell r="K6303">
            <v>497329.91000000003</v>
          </cell>
          <cell r="M6303">
            <v>497329.91000000003</v>
          </cell>
          <cell r="N6303" t="str">
            <v>FORM SUBMIT</v>
          </cell>
          <cell r="O6303">
            <v>44470</v>
          </cell>
          <cell r="P6303"/>
          <cell r="Q6303">
            <v>497329.91000000003</v>
          </cell>
        </row>
        <row r="6304">
          <cell r="C6304" t="str">
            <v>Tyngsborough</v>
          </cell>
          <cell r="D6304">
            <v>2021</v>
          </cell>
          <cell r="E6304">
            <v>3</v>
          </cell>
          <cell r="F6304">
            <v>3</v>
          </cell>
          <cell r="G6304" t="str">
            <v>Yes</v>
          </cell>
          <cell r="H6304">
            <v>665771.26</v>
          </cell>
          <cell r="I6304">
            <v>9473.0300000000007</v>
          </cell>
          <cell r="J6304">
            <v>0</v>
          </cell>
          <cell r="K6304">
            <v>656298.23</v>
          </cell>
          <cell r="M6304">
            <v>656298.23</v>
          </cell>
          <cell r="N6304" t="str">
            <v>FORM SUBMIT</v>
          </cell>
          <cell r="O6304">
            <v>44452</v>
          </cell>
          <cell r="P6304"/>
          <cell r="Q6304">
            <v>656298.23</v>
          </cell>
        </row>
        <row r="6305">
          <cell r="C6305" t="str">
            <v>Tyringham</v>
          </cell>
          <cell r="D6305">
            <v>2021</v>
          </cell>
          <cell r="E6305">
            <v>0</v>
          </cell>
          <cell r="F6305">
            <v>0</v>
          </cell>
          <cell r="G6305" t="str">
            <v>N/A</v>
          </cell>
          <cell r="H6305">
            <v>0</v>
          </cell>
          <cell r="I6305">
            <v>0</v>
          </cell>
          <cell r="J6305">
            <v>0</v>
          </cell>
          <cell r="K6305">
            <v>0</v>
          </cell>
          <cell r="M6305">
            <v>0</v>
          </cell>
          <cell r="N6305" t="str">
            <v>N/A</v>
          </cell>
          <cell r="O6305" t="str">
            <v/>
          </cell>
          <cell r="P6305"/>
          <cell r="Q6305">
            <v>0</v>
          </cell>
        </row>
        <row r="6306">
          <cell r="C6306" t="str">
            <v>Upton</v>
          </cell>
          <cell r="D6306">
            <v>2021</v>
          </cell>
          <cell r="E6306">
            <v>3</v>
          </cell>
          <cell r="F6306">
            <v>3</v>
          </cell>
          <cell r="G6306" t="str">
            <v>Yes</v>
          </cell>
          <cell r="H6306">
            <v>493699.31</v>
          </cell>
          <cell r="I6306">
            <v>3512.96</v>
          </cell>
          <cell r="J6306">
            <v>0</v>
          </cell>
          <cell r="K6306">
            <v>490186.35</v>
          </cell>
          <cell r="M6306">
            <v>490186.35</v>
          </cell>
          <cell r="N6306" t="str">
            <v>FORM SUBMIT</v>
          </cell>
          <cell r="O6306">
            <v>44446</v>
          </cell>
          <cell r="P6306"/>
          <cell r="Q6306">
            <v>490186.35</v>
          </cell>
        </row>
        <row r="6307">
          <cell r="C6307" t="str">
            <v>Uxbridge</v>
          </cell>
          <cell r="D6307">
            <v>2021</v>
          </cell>
          <cell r="E6307">
            <v>0</v>
          </cell>
          <cell r="F6307">
            <v>0</v>
          </cell>
          <cell r="G6307" t="str">
            <v>N/A</v>
          </cell>
          <cell r="H6307">
            <v>0</v>
          </cell>
          <cell r="I6307">
            <v>0</v>
          </cell>
          <cell r="J6307">
            <v>0</v>
          </cell>
          <cell r="K6307">
            <v>0</v>
          </cell>
          <cell r="M6307">
            <v>0</v>
          </cell>
          <cell r="N6307" t="str">
            <v>N/A</v>
          </cell>
          <cell r="O6307" t="str">
            <v/>
          </cell>
          <cell r="P6307"/>
          <cell r="Q6307">
            <v>0</v>
          </cell>
        </row>
        <row r="6308">
          <cell r="C6308" t="str">
            <v>Wakefield</v>
          </cell>
          <cell r="D6308">
            <v>2021</v>
          </cell>
          <cell r="E6308">
            <v>0</v>
          </cell>
          <cell r="F6308">
            <v>0</v>
          </cell>
          <cell r="G6308" t="str">
            <v>N/A</v>
          </cell>
          <cell r="H6308">
            <v>0</v>
          </cell>
          <cell r="I6308">
            <v>0</v>
          </cell>
          <cell r="J6308">
            <v>0</v>
          </cell>
          <cell r="K6308">
            <v>0</v>
          </cell>
          <cell r="M6308">
            <v>0</v>
          </cell>
          <cell r="N6308" t="str">
            <v>N/A</v>
          </cell>
          <cell r="O6308" t="str">
            <v/>
          </cell>
          <cell r="P6308"/>
          <cell r="Q6308">
            <v>0</v>
          </cell>
        </row>
        <row r="6309">
          <cell r="C6309" t="str">
            <v>Wales</v>
          </cell>
          <cell r="D6309">
            <v>2021</v>
          </cell>
          <cell r="E6309">
            <v>0</v>
          </cell>
          <cell r="F6309">
            <v>0</v>
          </cell>
          <cell r="G6309" t="str">
            <v>N/A</v>
          </cell>
          <cell r="H6309">
            <v>0</v>
          </cell>
          <cell r="I6309">
            <v>0</v>
          </cell>
          <cell r="J6309">
            <v>0</v>
          </cell>
          <cell r="K6309">
            <v>0</v>
          </cell>
          <cell r="M6309">
            <v>0</v>
          </cell>
          <cell r="N6309" t="str">
            <v>N/A</v>
          </cell>
          <cell r="O6309" t="str">
            <v/>
          </cell>
          <cell r="P6309"/>
          <cell r="Q6309">
            <v>0</v>
          </cell>
        </row>
        <row r="6310">
          <cell r="C6310" t="str">
            <v>Walpole</v>
          </cell>
          <cell r="D6310">
            <v>2021</v>
          </cell>
          <cell r="E6310">
            <v>0</v>
          </cell>
          <cell r="F6310">
            <v>0</v>
          </cell>
          <cell r="G6310" t="str">
            <v>N/A</v>
          </cell>
          <cell r="H6310">
            <v>0</v>
          </cell>
          <cell r="I6310">
            <v>0</v>
          </cell>
          <cell r="J6310">
            <v>0</v>
          </cell>
          <cell r="K6310">
            <v>0</v>
          </cell>
          <cell r="M6310">
            <v>0</v>
          </cell>
          <cell r="N6310" t="str">
            <v>N/A</v>
          </cell>
          <cell r="O6310" t="str">
            <v/>
          </cell>
          <cell r="P6310"/>
          <cell r="Q6310">
            <v>0</v>
          </cell>
        </row>
        <row r="6311">
          <cell r="C6311" t="str">
            <v>Waltham</v>
          </cell>
          <cell r="D6311">
            <v>2021</v>
          </cell>
          <cell r="E6311">
            <v>2</v>
          </cell>
          <cell r="F6311">
            <v>2</v>
          </cell>
          <cell r="G6311" t="str">
            <v>Yes</v>
          </cell>
          <cell r="H6311">
            <v>3303584.04</v>
          </cell>
          <cell r="I6311">
            <v>21557.96</v>
          </cell>
          <cell r="J6311">
            <v>40.020000000000003</v>
          </cell>
          <cell r="K6311">
            <v>3281986.06</v>
          </cell>
          <cell r="M6311">
            <v>3281986.06</v>
          </cell>
          <cell r="N6311" t="str">
            <v>FORM SUBMIT</v>
          </cell>
          <cell r="O6311">
            <v>44453</v>
          </cell>
          <cell r="P6311"/>
          <cell r="Q6311">
            <v>3282026.08</v>
          </cell>
        </row>
        <row r="6312">
          <cell r="C6312" t="str">
            <v>Ware</v>
          </cell>
          <cell r="D6312">
            <v>2021</v>
          </cell>
          <cell r="E6312">
            <v>0</v>
          </cell>
          <cell r="F6312">
            <v>0</v>
          </cell>
          <cell r="G6312" t="str">
            <v>N/A</v>
          </cell>
          <cell r="H6312">
            <v>0</v>
          </cell>
          <cell r="I6312">
            <v>0</v>
          </cell>
          <cell r="J6312">
            <v>0</v>
          </cell>
          <cell r="K6312">
            <v>0</v>
          </cell>
          <cell r="M6312">
            <v>0</v>
          </cell>
          <cell r="N6312" t="str">
            <v>N/A</v>
          </cell>
          <cell r="O6312" t="str">
            <v/>
          </cell>
          <cell r="P6312"/>
          <cell r="Q6312">
            <v>0</v>
          </cell>
        </row>
        <row r="6313">
          <cell r="C6313" t="str">
            <v>Wareham</v>
          </cell>
          <cell r="D6313">
            <v>2021</v>
          </cell>
          <cell r="E6313">
            <v>3</v>
          </cell>
          <cell r="F6313">
            <v>3</v>
          </cell>
          <cell r="G6313" t="str">
            <v>Yes</v>
          </cell>
          <cell r="H6313">
            <v>917760</v>
          </cell>
          <cell r="I6313">
            <v>4686</v>
          </cell>
          <cell r="J6313">
            <v>0</v>
          </cell>
          <cell r="K6313">
            <v>913074</v>
          </cell>
          <cell r="M6313">
            <v>913074</v>
          </cell>
          <cell r="N6313" t="str">
            <v>FORM SUBMIT</v>
          </cell>
          <cell r="O6313">
            <v>44467</v>
          </cell>
          <cell r="P6313"/>
          <cell r="Q6313">
            <v>913074</v>
          </cell>
        </row>
        <row r="6314">
          <cell r="C6314" t="str">
            <v>Warren</v>
          </cell>
          <cell r="D6314">
            <v>2021</v>
          </cell>
          <cell r="E6314">
            <v>0</v>
          </cell>
          <cell r="F6314">
            <v>0</v>
          </cell>
          <cell r="G6314" t="str">
            <v>N/A</v>
          </cell>
          <cell r="H6314">
            <v>0</v>
          </cell>
          <cell r="I6314">
            <v>0</v>
          </cell>
          <cell r="J6314">
            <v>0</v>
          </cell>
          <cell r="K6314">
            <v>0</v>
          </cell>
          <cell r="M6314">
            <v>0</v>
          </cell>
          <cell r="N6314" t="str">
            <v>N/A</v>
          </cell>
          <cell r="O6314" t="str">
            <v/>
          </cell>
          <cell r="P6314"/>
          <cell r="Q6314">
            <v>0</v>
          </cell>
        </row>
        <row r="6315">
          <cell r="C6315" t="str">
            <v>Warwick</v>
          </cell>
          <cell r="D6315">
            <v>2021</v>
          </cell>
          <cell r="E6315">
            <v>0</v>
          </cell>
          <cell r="F6315">
            <v>0</v>
          </cell>
          <cell r="G6315" t="str">
            <v>N/A</v>
          </cell>
          <cell r="H6315">
            <v>0</v>
          </cell>
          <cell r="I6315">
            <v>0</v>
          </cell>
          <cell r="J6315">
            <v>0</v>
          </cell>
          <cell r="K6315">
            <v>0</v>
          </cell>
          <cell r="M6315">
            <v>0</v>
          </cell>
          <cell r="N6315" t="str">
            <v>N/A</v>
          </cell>
          <cell r="O6315" t="str">
            <v/>
          </cell>
          <cell r="P6315"/>
          <cell r="Q6315">
            <v>0</v>
          </cell>
        </row>
        <row r="6316">
          <cell r="C6316" t="str">
            <v>Washington</v>
          </cell>
          <cell r="D6316">
            <v>2021</v>
          </cell>
          <cell r="E6316">
            <v>0</v>
          </cell>
          <cell r="F6316">
            <v>0</v>
          </cell>
          <cell r="G6316" t="str">
            <v>N/A</v>
          </cell>
          <cell r="H6316">
            <v>0</v>
          </cell>
          <cell r="I6316">
            <v>0</v>
          </cell>
          <cell r="J6316">
            <v>0</v>
          </cell>
          <cell r="K6316">
            <v>0</v>
          </cell>
          <cell r="M6316">
            <v>0</v>
          </cell>
          <cell r="N6316" t="str">
            <v>N/A</v>
          </cell>
          <cell r="O6316" t="str">
            <v/>
          </cell>
          <cell r="P6316"/>
          <cell r="Q6316">
            <v>0</v>
          </cell>
        </row>
        <row r="6317">
          <cell r="C6317" t="str">
            <v>Watertown</v>
          </cell>
          <cell r="D6317">
            <v>2021</v>
          </cell>
          <cell r="E6317">
            <v>2</v>
          </cell>
          <cell r="F6317">
            <v>2</v>
          </cell>
          <cell r="G6317" t="str">
            <v>Yes</v>
          </cell>
          <cell r="H6317">
            <v>2390271</v>
          </cell>
          <cell r="I6317">
            <v>13234</v>
          </cell>
          <cell r="J6317">
            <v>1323</v>
          </cell>
          <cell r="K6317">
            <v>2375714</v>
          </cell>
          <cell r="M6317">
            <v>2375714</v>
          </cell>
          <cell r="N6317" t="str">
            <v>FORM SUBMIT</v>
          </cell>
          <cell r="O6317">
            <v>44483</v>
          </cell>
          <cell r="P6317"/>
          <cell r="Q6317">
            <v>2377037</v>
          </cell>
        </row>
        <row r="6318">
          <cell r="C6318" t="str">
            <v>Wayland</v>
          </cell>
          <cell r="D6318">
            <v>2021</v>
          </cell>
          <cell r="E6318">
            <v>1.5</v>
          </cell>
          <cell r="F6318">
            <v>1.5</v>
          </cell>
          <cell r="G6318" t="str">
            <v>Yes</v>
          </cell>
          <cell r="H6318">
            <v>960962.92</v>
          </cell>
          <cell r="I6318">
            <v>18079.849999999999</v>
          </cell>
          <cell r="J6318">
            <v>0</v>
          </cell>
          <cell r="K6318">
            <v>942883.07000000007</v>
          </cell>
          <cell r="M6318">
            <v>942883.07000000007</v>
          </cell>
          <cell r="N6318" t="str">
            <v>FORM SUBMIT</v>
          </cell>
          <cell r="O6318">
            <v>44483</v>
          </cell>
          <cell r="P6318"/>
          <cell r="Q6318">
            <v>942883.07000000007</v>
          </cell>
        </row>
        <row r="6319">
          <cell r="C6319" t="str">
            <v>Webster</v>
          </cell>
          <cell r="D6319">
            <v>2021</v>
          </cell>
          <cell r="E6319">
            <v>0</v>
          </cell>
          <cell r="F6319">
            <v>0</v>
          </cell>
          <cell r="G6319" t="str">
            <v>N/A</v>
          </cell>
          <cell r="H6319">
            <v>0</v>
          </cell>
          <cell r="I6319">
            <v>0</v>
          </cell>
          <cell r="J6319">
            <v>0</v>
          </cell>
          <cell r="K6319">
            <v>0</v>
          </cell>
          <cell r="M6319">
            <v>0</v>
          </cell>
          <cell r="N6319" t="str">
            <v>N/A</v>
          </cell>
          <cell r="O6319" t="str">
            <v/>
          </cell>
          <cell r="P6319"/>
          <cell r="Q6319">
            <v>0</v>
          </cell>
        </row>
        <row r="6320">
          <cell r="C6320" t="str">
            <v>Wellesley</v>
          </cell>
          <cell r="D6320">
            <v>2021</v>
          </cell>
          <cell r="E6320">
            <v>1</v>
          </cell>
          <cell r="F6320">
            <v>1</v>
          </cell>
          <cell r="G6320" t="str">
            <v>Yes</v>
          </cell>
          <cell r="H6320">
            <v>1382026.3</v>
          </cell>
          <cell r="I6320">
            <v>5255.62</v>
          </cell>
          <cell r="J6320">
            <v>0</v>
          </cell>
          <cell r="K6320">
            <v>1376770.68</v>
          </cell>
          <cell r="M6320">
            <v>1376770.68</v>
          </cell>
          <cell r="N6320" t="str">
            <v>FORM SUBMIT</v>
          </cell>
          <cell r="O6320">
            <v>44453</v>
          </cell>
          <cell r="P6320"/>
          <cell r="Q6320">
            <v>1376770.68</v>
          </cell>
        </row>
        <row r="6321">
          <cell r="C6321" t="str">
            <v>Wellfleet</v>
          </cell>
          <cell r="D6321">
            <v>2021</v>
          </cell>
          <cell r="E6321">
            <v>3</v>
          </cell>
          <cell r="F6321">
            <v>3</v>
          </cell>
          <cell r="G6321" t="str">
            <v>Yes</v>
          </cell>
          <cell r="H6321">
            <v>559684.96</v>
          </cell>
          <cell r="I6321">
            <v>1193.5</v>
          </cell>
          <cell r="J6321">
            <v>1203.3900000000001</v>
          </cell>
          <cell r="K6321">
            <v>557288.06999999995</v>
          </cell>
          <cell r="M6321">
            <v>557288.06999999995</v>
          </cell>
          <cell r="N6321" t="str">
            <v>FORM SUBMIT</v>
          </cell>
          <cell r="O6321">
            <v>44484</v>
          </cell>
          <cell r="P6321"/>
          <cell r="Q6321">
            <v>558491.46</v>
          </cell>
        </row>
        <row r="6322">
          <cell r="C6322" t="str">
            <v>Wendell</v>
          </cell>
          <cell r="D6322">
            <v>2021</v>
          </cell>
          <cell r="E6322">
            <v>0</v>
          </cell>
          <cell r="F6322">
            <v>0</v>
          </cell>
          <cell r="G6322" t="str">
            <v>N/A</v>
          </cell>
          <cell r="H6322">
            <v>0</v>
          </cell>
          <cell r="I6322">
            <v>0</v>
          </cell>
          <cell r="J6322">
            <v>0</v>
          </cell>
          <cell r="K6322">
            <v>0</v>
          </cell>
          <cell r="M6322">
            <v>0</v>
          </cell>
          <cell r="N6322" t="str">
            <v>N/A</v>
          </cell>
          <cell r="O6322" t="str">
            <v/>
          </cell>
          <cell r="P6322"/>
          <cell r="Q6322">
            <v>0</v>
          </cell>
        </row>
        <row r="6323">
          <cell r="C6323" t="str">
            <v>Wenham</v>
          </cell>
          <cell r="D6323">
            <v>2021</v>
          </cell>
          <cell r="E6323">
            <v>0.03</v>
          </cell>
          <cell r="F6323">
            <v>3</v>
          </cell>
          <cell r="G6323" t="str">
            <v>No</v>
          </cell>
          <cell r="H6323">
            <v>459978.74</v>
          </cell>
          <cell r="I6323">
            <v>9352.68</v>
          </cell>
          <cell r="J6323">
            <v>14.97</v>
          </cell>
          <cell r="K6323">
            <v>450611.09</v>
          </cell>
          <cell r="M6323">
            <v>450611.09</v>
          </cell>
          <cell r="N6323" t="str">
            <v>FORM ENTERED</v>
          </cell>
          <cell r="O6323">
            <v>44462</v>
          </cell>
          <cell r="P6323"/>
          <cell r="Q6323">
            <v>450626.06</v>
          </cell>
        </row>
        <row r="6324">
          <cell r="C6324" t="str">
            <v>West Boylston</v>
          </cell>
          <cell r="D6324">
            <v>2021</v>
          </cell>
          <cell r="E6324">
            <v>2</v>
          </cell>
          <cell r="F6324">
            <v>2</v>
          </cell>
          <cell r="G6324" t="str">
            <v>Yes</v>
          </cell>
          <cell r="H6324">
            <v>269822.74</v>
          </cell>
          <cell r="I6324">
            <v>571.05999999999995</v>
          </cell>
          <cell r="J6324">
            <v>10.29</v>
          </cell>
          <cell r="K6324">
            <v>269241.39</v>
          </cell>
          <cell r="M6324">
            <v>269241.39</v>
          </cell>
          <cell r="N6324" t="str">
            <v>FORM SUBMIT</v>
          </cell>
          <cell r="O6324">
            <v>44426</v>
          </cell>
          <cell r="P6324"/>
          <cell r="Q6324">
            <v>269251.68</v>
          </cell>
        </row>
        <row r="6325">
          <cell r="C6325" t="str">
            <v>West Bridgewater</v>
          </cell>
          <cell r="D6325">
            <v>2021</v>
          </cell>
          <cell r="E6325">
            <v>1</v>
          </cell>
          <cell r="F6325">
            <v>1</v>
          </cell>
          <cell r="G6325" t="str">
            <v>Yes</v>
          </cell>
          <cell r="H6325">
            <v>208326.68</v>
          </cell>
          <cell r="I6325">
            <v>1493.34</v>
          </cell>
          <cell r="J6325">
            <v>378.03</v>
          </cell>
          <cell r="K6325">
            <v>206455.31</v>
          </cell>
          <cell r="M6325">
            <v>206455.31</v>
          </cell>
          <cell r="N6325" t="str">
            <v>FORM SUBMIT</v>
          </cell>
          <cell r="O6325">
            <v>44410</v>
          </cell>
          <cell r="P6325"/>
          <cell r="Q6325">
            <v>206833.34</v>
          </cell>
        </row>
        <row r="6326">
          <cell r="C6326" t="str">
            <v>West Brookfield</v>
          </cell>
          <cell r="D6326">
            <v>2021</v>
          </cell>
          <cell r="E6326">
            <v>0</v>
          </cell>
          <cell r="F6326">
            <v>0</v>
          </cell>
          <cell r="G6326" t="str">
            <v>N/A</v>
          </cell>
          <cell r="H6326">
            <v>0</v>
          </cell>
          <cell r="I6326">
            <v>0</v>
          </cell>
          <cell r="J6326">
            <v>0</v>
          </cell>
          <cell r="K6326">
            <v>0</v>
          </cell>
          <cell r="M6326">
            <v>0</v>
          </cell>
          <cell r="N6326" t="str">
            <v>N/A</v>
          </cell>
          <cell r="O6326" t="str">
            <v/>
          </cell>
          <cell r="P6326"/>
          <cell r="Q6326">
            <v>0</v>
          </cell>
        </row>
        <row r="6327">
          <cell r="C6327" t="str">
            <v>West Newbury</v>
          </cell>
          <cell r="D6327">
            <v>2021</v>
          </cell>
          <cell r="E6327">
            <v>3</v>
          </cell>
          <cell r="F6327">
            <v>3</v>
          </cell>
          <cell r="G6327" t="str">
            <v>Yes</v>
          </cell>
          <cell r="H6327">
            <v>362500.72</v>
          </cell>
          <cell r="I6327">
            <v>2541.71</v>
          </cell>
          <cell r="J6327">
            <v>0</v>
          </cell>
          <cell r="K6327">
            <v>359959.00999999995</v>
          </cell>
          <cell r="M6327">
            <v>359959.00999999995</v>
          </cell>
          <cell r="N6327" t="str">
            <v>FORM SUBMIT</v>
          </cell>
          <cell r="O6327">
            <v>44426</v>
          </cell>
          <cell r="P6327"/>
          <cell r="Q6327">
            <v>359959.00999999995</v>
          </cell>
        </row>
        <row r="6328">
          <cell r="C6328" t="str">
            <v>West Springfield</v>
          </cell>
          <cell r="D6328">
            <v>2021</v>
          </cell>
          <cell r="E6328">
            <v>1</v>
          </cell>
          <cell r="F6328">
            <v>1</v>
          </cell>
          <cell r="G6328" t="str">
            <v>Yes</v>
          </cell>
          <cell r="H6328">
            <v>398191</v>
          </cell>
          <cell r="I6328">
            <v>8055.36</v>
          </cell>
          <cell r="J6328">
            <v>8821.91</v>
          </cell>
          <cell r="K6328">
            <v>381313.73000000004</v>
          </cell>
          <cell r="M6328">
            <v>381313.73000000004</v>
          </cell>
          <cell r="N6328" t="str">
            <v>FORM SUBMIT</v>
          </cell>
          <cell r="O6328">
            <v>44476</v>
          </cell>
          <cell r="P6328"/>
          <cell r="Q6328">
            <v>390135.64</v>
          </cell>
        </row>
        <row r="6329">
          <cell r="C6329" t="str">
            <v>West Stockbridge</v>
          </cell>
          <cell r="D6329">
            <v>2021</v>
          </cell>
          <cell r="E6329">
            <v>2</v>
          </cell>
          <cell r="F6329">
            <v>2</v>
          </cell>
          <cell r="G6329" t="str">
            <v>Yes</v>
          </cell>
          <cell r="H6329">
            <v>77263.34</v>
          </cell>
          <cell r="I6329">
            <v>245.89</v>
          </cell>
          <cell r="J6329">
            <v>0</v>
          </cell>
          <cell r="K6329">
            <v>77017.45</v>
          </cell>
          <cell r="M6329">
            <v>77017.45</v>
          </cell>
          <cell r="N6329" t="str">
            <v>FORM SUBMIT</v>
          </cell>
          <cell r="O6329">
            <v>44483</v>
          </cell>
          <cell r="P6329"/>
          <cell r="Q6329">
            <v>77017.45</v>
          </cell>
        </row>
        <row r="6330">
          <cell r="C6330" t="str">
            <v>West Tisbury</v>
          </cell>
          <cell r="D6330">
            <v>2021</v>
          </cell>
          <cell r="E6330">
            <v>3</v>
          </cell>
          <cell r="F6330">
            <v>3</v>
          </cell>
          <cell r="G6330" t="str">
            <v>Yes</v>
          </cell>
          <cell r="H6330">
            <v>471564</v>
          </cell>
          <cell r="I6330">
            <v>2334.16</v>
          </cell>
          <cell r="J6330">
            <v>0</v>
          </cell>
          <cell r="K6330">
            <v>469229.84</v>
          </cell>
          <cell r="M6330">
            <v>469229.84</v>
          </cell>
          <cell r="N6330" t="str">
            <v>FORM SUBMIT</v>
          </cell>
          <cell r="O6330">
            <v>44442</v>
          </cell>
          <cell r="P6330"/>
          <cell r="Q6330">
            <v>469229.84</v>
          </cell>
        </row>
        <row r="6331">
          <cell r="C6331" t="str">
            <v>Westborough</v>
          </cell>
          <cell r="D6331">
            <v>2021</v>
          </cell>
          <cell r="E6331">
            <v>0</v>
          </cell>
          <cell r="F6331">
            <v>0</v>
          </cell>
          <cell r="G6331" t="str">
            <v>N/A</v>
          </cell>
          <cell r="H6331">
            <v>0</v>
          </cell>
          <cell r="I6331">
            <v>0</v>
          </cell>
          <cell r="J6331">
            <v>0</v>
          </cell>
          <cell r="K6331">
            <v>0</v>
          </cell>
          <cell r="M6331">
            <v>0</v>
          </cell>
          <cell r="N6331" t="str">
            <v>N/A</v>
          </cell>
          <cell r="O6331" t="str">
            <v/>
          </cell>
          <cell r="P6331"/>
          <cell r="Q6331">
            <v>0</v>
          </cell>
        </row>
        <row r="6332">
          <cell r="C6332" t="str">
            <v>Westfield</v>
          </cell>
          <cell r="D6332">
            <v>2021</v>
          </cell>
          <cell r="E6332">
            <v>1</v>
          </cell>
          <cell r="F6332">
            <v>1</v>
          </cell>
          <cell r="G6332" t="str">
            <v>Yes</v>
          </cell>
          <cell r="H6332">
            <v>514506.81</v>
          </cell>
          <cell r="I6332">
            <v>2984.89</v>
          </cell>
          <cell r="J6332">
            <v>7.06</v>
          </cell>
          <cell r="K6332">
            <v>511514.86</v>
          </cell>
          <cell r="M6332">
            <v>511514.86</v>
          </cell>
          <cell r="N6332" t="str">
            <v>FORM SUBMIT</v>
          </cell>
          <cell r="O6332">
            <v>44433</v>
          </cell>
          <cell r="P6332"/>
          <cell r="Q6332">
            <v>511521.92</v>
          </cell>
        </row>
        <row r="6333">
          <cell r="C6333" t="str">
            <v>Westford</v>
          </cell>
          <cell r="D6333">
            <v>2021</v>
          </cell>
          <cell r="E6333">
            <v>3</v>
          </cell>
          <cell r="F6333">
            <v>3</v>
          </cell>
          <cell r="G6333" t="str">
            <v>Yes</v>
          </cell>
          <cell r="H6333">
            <v>2090217.95</v>
          </cell>
          <cell r="I6333">
            <v>25955.87</v>
          </cell>
          <cell r="J6333">
            <v>119.39</v>
          </cell>
          <cell r="K6333">
            <v>2064142.69</v>
          </cell>
          <cell r="M6333">
            <v>2064142.69</v>
          </cell>
          <cell r="N6333" t="str">
            <v>FORM SUBMIT</v>
          </cell>
          <cell r="O6333">
            <v>44442</v>
          </cell>
          <cell r="P6333"/>
          <cell r="Q6333">
            <v>2064262.0799999998</v>
          </cell>
        </row>
        <row r="6334">
          <cell r="C6334" t="str">
            <v>Westhampton</v>
          </cell>
          <cell r="D6334">
            <v>2021</v>
          </cell>
          <cell r="E6334">
            <v>0</v>
          </cell>
          <cell r="F6334">
            <v>0</v>
          </cell>
          <cell r="G6334" t="str">
            <v>N/A</v>
          </cell>
          <cell r="H6334">
            <v>0</v>
          </cell>
          <cell r="I6334">
            <v>0</v>
          </cell>
          <cell r="J6334">
            <v>0</v>
          </cell>
          <cell r="K6334">
            <v>0</v>
          </cell>
          <cell r="M6334">
            <v>0</v>
          </cell>
          <cell r="N6334" t="str">
            <v>N/A</v>
          </cell>
          <cell r="O6334" t="str">
            <v/>
          </cell>
          <cell r="P6334"/>
          <cell r="Q6334">
            <v>0</v>
          </cell>
        </row>
        <row r="6335">
          <cell r="C6335" t="str">
            <v>Westminster</v>
          </cell>
          <cell r="D6335">
            <v>2021</v>
          </cell>
          <cell r="E6335">
            <v>0</v>
          </cell>
          <cell r="F6335">
            <v>0</v>
          </cell>
          <cell r="G6335" t="str">
            <v>N/A</v>
          </cell>
          <cell r="H6335">
            <v>0</v>
          </cell>
          <cell r="I6335">
            <v>0</v>
          </cell>
          <cell r="J6335">
            <v>0</v>
          </cell>
          <cell r="K6335">
            <v>0</v>
          </cell>
          <cell r="M6335">
            <v>0</v>
          </cell>
          <cell r="N6335" t="str">
            <v>N/A</v>
          </cell>
          <cell r="O6335" t="str">
            <v/>
          </cell>
          <cell r="P6335"/>
          <cell r="Q6335">
            <v>0</v>
          </cell>
        </row>
        <row r="6336">
          <cell r="C6336" t="str">
            <v>Weston</v>
          </cell>
          <cell r="D6336">
            <v>2021</v>
          </cell>
          <cell r="E6336">
            <v>3</v>
          </cell>
          <cell r="F6336">
            <v>3</v>
          </cell>
          <cell r="G6336" t="str">
            <v>Yes</v>
          </cell>
          <cell r="H6336">
            <v>2313517.2999999998</v>
          </cell>
          <cell r="I6336">
            <v>10815.19</v>
          </cell>
          <cell r="J6336">
            <v>22.36</v>
          </cell>
          <cell r="K6336">
            <v>2302679.75</v>
          </cell>
          <cell r="M6336">
            <v>2302679.75</v>
          </cell>
          <cell r="N6336" t="str">
            <v>FORM SUBMIT</v>
          </cell>
          <cell r="O6336">
            <v>44489</v>
          </cell>
          <cell r="P6336"/>
          <cell r="Q6336">
            <v>2302702.11</v>
          </cell>
        </row>
        <row r="6337">
          <cell r="C6337" t="str">
            <v>Westport</v>
          </cell>
          <cell r="D6337">
            <v>2021</v>
          </cell>
          <cell r="E6337">
            <v>2</v>
          </cell>
          <cell r="F6337">
            <v>2</v>
          </cell>
          <cell r="G6337" t="str">
            <v>Yes</v>
          </cell>
          <cell r="H6337">
            <v>617616.14</v>
          </cell>
          <cell r="I6337">
            <v>3565.56</v>
          </cell>
          <cell r="J6337">
            <v>262.75</v>
          </cell>
          <cell r="K6337">
            <v>613787.82999999996</v>
          </cell>
          <cell r="M6337">
            <v>613787.82999999996</v>
          </cell>
          <cell r="N6337" t="str">
            <v>FORM SUBMIT</v>
          </cell>
          <cell r="O6337">
            <v>44484</v>
          </cell>
          <cell r="P6337"/>
          <cell r="Q6337">
            <v>614050.57999999996</v>
          </cell>
        </row>
        <row r="6338">
          <cell r="C6338" t="str">
            <v>Westwood</v>
          </cell>
          <cell r="D6338">
            <v>2021</v>
          </cell>
          <cell r="E6338">
            <v>0</v>
          </cell>
          <cell r="F6338">
            <v>0</v>
          </cell>
          <cell r="G6338" t="str">
            <v>N/A</v>
          </cell>
          <cell r="H6338">
            <v>0</v>
          </cell>
          <cell r="I6338">
            <v>0</v>
          </cell>
          <cell r="J6338">
            <v>0</v>
          </cell>
          <cell r="K6338">
            <v>0</v>
          </cell>
          <cell r="M6338">
            <v>0</v>
          </cell>
          <cell r="N6338" t="str">
            <v>N/A</v>
          </cell>
          <cell r="O6338" t="str">
            <v/>
          </cell>
          <cell r="P6338"/>
          <cell r="Q6338">
            <v>0</v>
          </cell>
        </row>
        <row r="6339">
          <cell r="C6339" t="str">
            <v>Weymouth</v>
          </cell>
          <cell r="D6339">
            <v>2021</v>
          </cell>
          <cell r="E6339">
            <v>1</v>
          </cell>
          <cell r="F6339">
            <v>1</v>
          </cell>
          <cell r="G6339" t="str">
            <v>Yes</v>
          </cell>
          <cell r="H6339">
            <v>912964</v>
          </cell>
          <cell r="I6339">
            <v>8590</v>
          </cell>
          <cell r="J6339">
            <v>604</v>
          </cell>
          <cell r="K6339">
            <v>903770</v>
          </cell>
          <cell r="M6339">
            <v>903770</v>
          </cell>
          <cell r="N6339" t="str">
            <v>FORM SUBMIT</v>
          </cell>
          <cell r="O6339">
            <v>44448</v>
          </cell>
          <cell r="P6339"/>
          <cell r="Q6339">
            <v>904374</v>
          </cell>
        </row>
        <row r="6340">
          <cell r="C6340" t="str">
            <v>Whately</v>
          </cell>
          <cell r="D6340">
            <v>2021</v>
          </cell>
          <cell r="E6340">
            <v>3</v>
          </cell>
          <cell r="F6340">
            <v>3</v>
          </cell>
          <cell r="G6340" t="str">
            <v>Yes</v>
          </cell>
          <cell r="H6340">
            <v>89886.85</v>
          </cell>
          <cell r="I6340">
            <v>411.71</v>
          </cell>
          <cell r="J6340">
            <v>70.989999999999995</v>
          </cell>
          <cell r="K6340">
            <v>89404.15</v>
          </cell>
          <cell r="M6340">
            <v>89404.15</v>
          </cell>
          <cell r="N6340" t="str">
            <v>FORM SUBMIT</v>
          </cell>
          <cell r="O6340">
            <v>44453</v>
          </cell>
          <cell r="P6340"/>
          <cell r="Q6340">
            <v>89475.14</v>
          </cell>
        </row>
        <row r="6341">
          <cell r="C6341" t="str">
            <v>Whitman</v>
          </cell>
          <cell r="D6341">
            <v>2021</v>
          </cell>
          <cell r="E6341">
            <v>0</v>
          </cell>
          <cell r="F6341">
            <v>0</v>
          </cell>
          <cell r="G6341" t="str">
            <v>N/A</v>
          </cell>
          <cell r="H6341">
            <v>0</v>
          </cell>
          <cell r="I6341">
            <v>0</v>
          </cell>
          <cell r="J6341">
            <v>0</v>
          </cell>
          <cell r="K6341">
            <v>0</v>
          </cell>
          <cell r="M6341">
            <v>0</v>
          </cell>
          <cell r="N6341" t="str">
            <v>N/A</v>
          </cell>
          <cell r="O6341" t="str">
            <v/>
          </cell>
          <cell r="P6341"/>
          <cell r="Q6341">
            <v>0</v>
          </cell>
        </row>
        <row r="6342">
          <cell r="C6342" t="str">
            <v>Wilbraham</v>
          </cell>
          <cell r="D6342">
            <v>2021</v>
          </cell>
          <cell r="E6342">
            <v>1.5</v>
          </cell>
          <cell r="F6342">
            <v>1.5</v>
          </cell>
          <cell r="G6342" t="str">
            <v>Yes</v>
          </cell>
          <cell r="H6342">
            <v>411351.56</v>
          </cell>
          <cell r="I6342">
            <v>2592.17</v>
          </cell>
          <cell r="J6342">
            <v>167.56</v>
          </cell>
          <cell r="K6342">
            <v>408591.83</v>
          </cell>
          <cell r="M6342">
            <v>408591.83</v>
          </cell>
          <cell r="N6342" t="str">
            <v>FORM SUBMIT</v>
          </cell>
          <cell r="O6342">
            <v>44474</v>
          </cell>
          <cell r="P6342"/>
          <cell r="Q6342">
            <v>408759.39</v>
          </cell>
        </row>
        <row r="6343">
          <cell r="C6343" t="str">
            <v>Williamsburg</v>
          </cell>
          <cell r="D6343">
            <v>2021</v>
          </cell>
          <cell r="E6343">
            <v>0</v>
          </cell>
          <cell r="F6343">
            <v>0</v>
          </cell>
          <cell r="G6343" t="str">
            <v>N/A</v>
          </cell>
          <cell r="H6343">
            <v>0</v>
          </cell>
          <cell r="I6343">
            <v>0</v>
          </cell>
          <cell r="J6343">
            <v>0</v>
          </cell>
          <cell r="K6343">
            <v>0</v>
          </cell>
          <cell r="M6343">
            <v>0</v>
          </cell>
          <cell r="N6343" t="str">
            <v>N/A</v>
          </cell>
          <cell r="O6343" t="str">
            <v/>
          </cell>
          <cell r="P6343"/>
          <cell r="Q6343">
            <v>0</v>
          </cell>
        </row>
        <row r="6344">
          <cell r="C6344" t="str">
            <v>Williamstown</v>
          </cell>
          <cell r="D6344">
            <v>2021</v>
          </cell>
          <cell r="E6344">
            <v>2</v>
          </cell>
          <cell r="F6344">
            <v>2</v>
          </cell>
          <cell r="G6344" t="str">
            <v>Yes</v>
          </cell>
          <cell r="H6344">
            <v>263079.32</v>
          </cell>
          <cell r="I6344">
            <v>718.66</v>
          </cell>
          <cell r="J6344">
            <v>313.52999999999997</v>
          </cell>
          <cell r="K6344">
            <v>262047.13000000003</v>
          </cell>
          <cell r="M6344">
            <v>262047.13000000003</v>
          </cell>
          <cell r="N6344" t="str">
            <v>FORM SUBMIT</v>
          </cell>
          <cell r="O6344">
            <v>44427</v>
          </cell>
          <cell r="P6344"/>
          <cell r="Q6344">
            <v>262360.66000000003</v>
          </cell>
        </row>
        <row r="6345">
          <cell r="C6345" t="str">
            <v>Wilmington</v>
          </cell>
          <cell r="D6345">
            <v>2021</v>
          </cell>
          <cell r="E6345">
            <v>0</v>
          </cell>
          <cell r="F6345">
            <v>0</v>
          </cell>
          <cell r="G6345" t="str">
            <v>N/A</v>
          </cell>
          <cell r="H6345">
            <v>0</v>
          </cell>
          <cell r="I6345">
            <v>0</v>
          </cell>
          <cell r="J6345">
            <v>0</v>
          </cell>
          <cell r="K6345">
            <v>0</v>
          </cell>
          <cell r="M6345">
            <v>0</v>
          </cell>
          <cell r="N6345" t="str">
            <v>N/A</v>
          </cell>
          <cell r="O6345" t="str">
            <v/>
          </cell>
          <cell r="P6345"/>
          <cell r="Q6345">
            <v>0</v>
          </cell>
        </row>
        <row r="6346">
          <cell r="C6346" t="str">
            <v>Winchendon</v>
          </cell>
          <cell r="D6346">
            <v>2021</v>
          </cell>
          <cell r="E6346">
            <v>0</v>
          </cell>
          <cell r="F6346">
            <v>0</v>
          </cell>
          <cell r="G6346" t="str">
            <v>N/A</v>
          </cell>
          <cell r="H6346">
            <v>0</v>
          </cell>
          <cell r="I6346">
            <v>0</v>
          </cell>
          <cell r="J6346">
            <v>0</v>
          </cell>
          <cell r="K6346">
            <v>0</v>
          </cell>
          <cell r="M6346">
            <v>0</v>
          </cell>
          <cell r="N6346" t="str">
            <v>N/A</v>
          </cell>
          <cell r="O6346" t="str">
            <v/>
          </cell>
          <cell r="P6346"/>
          <cell r="Q6346">
            <v>0</v>
          </cell>
        </row>
        <row r="6347">
          <cell r="C6347" t="str">
            <v>Winchester</v>
          </cell>
          <cell r="D6347">
            <v>2021</v>
          </cell>
          <cell r="E6347">
            <v>0</v>
          </cell>
          <cell r="F6347">
            <v>0</v>
          </cell>
          <cell r="G6347" t="str">
            <v>N/A</v>
          </cell>
          <cell r="H6347">
            <v>0</v>
          </cell>
          <cell r="I6347">
            <v>0</v>
          </cell>
          <cell r="J6347">
            <v>0</v>
          </cell>
          <cell r="K6347">
            <v>0</v>
          </cell>
          <cell r="M6347">
            <v>0</v>
          </cell>
          <cell r="N6347" t="str">
            <v>N/A</v>
          </cell>
          <cell r="O6347" t="str">
            <v/>
          </cell>
          <cell r="P6347"/>
          <cell r="Q6347">
            <v>0</v>
          </cell>
        </row>
        <row r="6348">
          <cell r="C6348" t="str">
            <v>Windsor</v>
          </cell>
          <cell r="D6348">
            <v>2021</v>
          </cell>
          <cell r="E6348">
            <v>0</v>
          </cell>
          <cell r="F6348">
            <v>0</v>
          </cell>
          <cell r="G6348" t="str">
            <v>N/A</v>
          </cell>
          <cell r="H6348">
            <v>0</v>
          </cell>
          <cell r="I6348">
            <v>0</v>
          </cell>
          <cell r="J6348">
            <v>0</v>
          </cell>
          <cell r="K6348">
            <v>0</v>
          </cell>
          <cell r="M6348">
            <v>0</v>
          </cell>
          <cell r="N6348" t="str">
            <v>N/A</v>
          </cell>
          <cell r="O6348" t="str">
            <v/>
          </cell>
          <cell r="P6348"/>
          <cell r="Q6348">
            <v>0</v>
          </cell>
        </row>
        <row r="6349">
          <cell r="C6349" t="str">
            <v>Winthrop</v>
          </cell>
          <cell r="D6349">
            <v>2021</v>
          </cell>
          <cell r="E6349">
            <v>0</v>
          </cell>
          <cell r="F6349">
            <v>0</v>
          </cell>
          <cell r="G6349" t="str">
            <v>N/A</v>
          </cell>
          <cell r="H6349">
            <v>0</v>
          </cell>
          <cell r="I6349">
            <v>0</v>
          </cell>
          <cell r="J6349">
            <v>0</v>
          </cell>
          <cell r="K6349">
            <v>0</v>
          </cell>
          <cell r="M6349">
            <v>0</v>
          </cell>
          <cell r="N6349" t="str">
            <v>N/A</v>
          </cell>
          <cell r="O6349" t="str">
            <v/>
          </cell>
          <cell r="P6349"/>
          <cell r="Q6349">
            <v>0</v>
          </cell>
        </row>
        <row r="6350">
          <cell r="C6350" t="str">
            <v>Woburn</v>
          </cell>
          <cell r="D6350">
            <v>2021</v>
          </cell>
          <cell r="E6350">
            <v>0</v>
          </cell>
          <cell r="F6350">
            <v>0</v>
          </cell>
          <cell r="G6350" t="str">
            <v>N/A</v>
          </cell>
          <cell r="H6350">
            <v>0</v>
          </cell>
          <cell r="I6350">
            <v>0</v>
          </cell>
          <cell r="J6350">
            <v>0</v>
          </cell>
          <cell r="K6350">
            <v>0</v>
          </cell>
          <cell r="M6350">
            <v>0</v>
          </cell>
          <cell r="N6350" t="str">
            <v>N/A</v>
          </cell>
          <cell r="O6350" t="str">
            <v/>
          </cell>
          <cell r="P6350"/>
          <cell r="Q6350">
            <v>0</v>
          </cell>
        </row>
        <row r="6351">
          <cell r="C6351" t="str">
            <v>Worcester</v>
          </cell>
          <cell r="D6351">
            <v>2021</v>
          </cell>
          <cell r="E6351">
            <v>0</v>
          </cell>
          <cell r="F6351">
            <v>0</v>
          </cell>
          <cell r="G6351" t="str">
            <v>N/A</v>
          </cell>
          <cell r="H6351">
            <v>0</v>
          </cell>
          <cell r="I6351">
            <v>0</v>
          </cell>
          <cell r="J6351">
            <v>0</v>
          </cell>
          <cell r="K6351">
            <v>0</v>
          </cell>
          <cell r="M6351">
            <v>0</v>
          </cell>
          <cell r="N6351" t="str">
            <v>N/A</v>
          </cell>
          <cell r="O6351" t="str">
            <v/>
          </cell>
          <cell r="P6351"/>
          <cell r="Q6351">
            <v>0</v>
          </cell>
        </row>
        <row r="6352">
          <cell r="C6352" t="str">
            <v>Worthington</v>
          </cell>
          <cell r="D6352">
            <v>2021</v>
          </cell>
          <cell r="E6352">
            <v>0</v>
          </cell>
          <cell r="F6352">
            <v>0</v>
          </cell>
          <cell r="G6352" t="str">
            <v>N/A</v>
          </cell>
          <cell r="H6352">
            <v>0</v>
          </cell>
          <cell r="I6352">
            <v>0</v>
          </cell>
          <cell r="J6352">
            <v>0</v>
          </cell>
          <cell r="K6352">
            <v>0</v>
          </cell>
          <cell r="M6352">
            <v>0</v>
          </cell>
          <cell r="N6352" t="str">
            <v>N/A</v>
          </cell>
          <cell r="O6352" t="str">
            <v/>
          </cell>
          <cell r="P6352"/>
          <cell r="Q6352">
            <v>0</v>
          </cell>
        </row>
        <row r="6353">
          <cell r="C6353" t="str">
            <v>Wrentham</v>
          </cell>
          <cell r="D6353">
            <v>2021</v>
          </cell>
          <cell r="E6353">
            <v>1</v>
          </cell>
          <cell r="F6353">
            <v>1</v>
          </cell>
          <cell r="G6353" t="str">
            <v>Yes</v>
          </cell>
          <cell r="H6353">
            <v>292448.15999999997</v>
          </cell>
          <cell r="I6353">
            <v>1185.54</v>
          </cell>
          <cell r="J6353">
            <v>0</v>
          </cell>
          <cell r="K6353">
            <v>291262.62</v>
          </cell>
          <cell r="M6353">
            <v>291262.62</v>
          </cell>
          <cell r="N6353" t="str">
            <v>FORM SUBMIT</v>
          </cell>
          <cell r="O6353">
            <v>44448</v>
          </cell>
          <cell r="P6353"/>
          <cell r="Q6353">
            <v>291262.62</v>
          </cell>
        </row>
        <row r="6354">
          <cell r="C6354" t="str">
            <v>Yarmouth</v>
          </cell>
          <cell r="D6354">
            <v>2021</v>
          </cell>
          <cell r="E6354">
            <v>3</v>
          </cell>
          <cell r="F6354">
            <v>3</v>
          </cell>
          <cell r="G6354" t="str">
            <v>Yes</v>
          </cell>
          <cell r="H6354">
            <v>1927026</v>
          </cell>
          <cell r="I6354">
            <v>11585</v>
          </cell>
          <cell r="J6354">
            <v>0</v>
          </cell>
          <cell r="K6354">
            <v>1915441</v>
          </cell>
          <cell r="L6354"/>
          <cell r="M6354">
            <v>1915441</v>
          </cell>
          <cell r="N6354" t="str">
            <v>FORM SUBMIT</v>
          </cell>
          <cell r="O6354">
            <v>44413</v>
          </cell>
          <cell r="P6354"/>
          <cell r="Q6354">
            <v>1915441</v>
          </cell>
        </row>
        <row r="6357">
          <cell r="C6357" t="str">
            <v>Abington</v>
          </cell>
          <cell r="D6357">
            <v>2022</v>
          </cell>
          <cell r="E6357">
            <v>1.5</v>
          </cell>
          <cell r="F6357">
            <v>1.5</v>
          </cell>
          <cell r="G6357" t="str">
            <v>Yes</v>
          </cell>
          <cell r="H6357">
            <v>460147.13</v>
          </cell>
          <cell r="I6357">
            <v>5042.16</v>
          </cell>
          <cell r="J6357">
            <v>0</v>
          </cell>
          <cell r="K6357">
            <v>455104.97000000003</v>
          </cell>
          <cell r="M6357">
            <v>455104.97000000003</v>
          </cell>
          <cell r="N6357" t="str">
            <v>FORM SUBMIT</v>
          </cell>
          <cell r="O6357">
            <v>44848</v>
          </cell>
          <cell r="P6357"/>
          <cell r="Q6357">
            <v>455104.97000000003</v>
          </cell>
        </row>
        <row r="6358">
          <cell r="C6358" t="str">
            <v>Acton</v>
          </cell>
          <cell r="D6358">
            <v>2022</v>
          </cell>
          <cell r="E6358">
            <v>1.5</v>
          </cell>
          <cell r="F6358">
            <v>1.5</v>
          </cell>
          <cell r="G6358" t="str">
            <v>Yes</v>
          </cell>
          <cell r="H6358">
            <v>1228535.1499999999</v>
          </cell>
          <cell r="I6358">
            <v>11897.11</v>
          </cell>
          <cell r="J6358">
            <v>3291.22</v>
          </cell>
          <cell r="K6358">
            <v>1213346.8199999998</v>
          </cell>
          <cell r="M6358">
            <v>1213346.8199999998</v>
          </cell>
          <cell r="N6358" t="str">
            <v>FORM SUBMIT</v>
          </cell>
          <cell r="O6358">
            <v>44827</v>
          </cell>
          <cell r="P6358"/>
          <cell r="Q6358">
            <v>1216638.0399999998</v>
          </cell>
        </row>
        <row r="6359">
          <cell r="C6359" t="str">
            <v>Acushnet</v>
          </cell>
          <cell r="D6359">
            <v>2022</v>
          </cell>
          <cell r="E6359">
            <v>1.5</v>
          </cell>
          <cell r="F6359">
            <v>1.5</v>
          </cell>
          <cell r="G6359" t="str">
            <v>Yes</v>
          </cell>
          <cell r="H6359">
            <v>194640.33</v>
          </cell>
          <cell r="I6359">
            <v>1272.3</v>
          </cell>
          <cell r="J6359">
            <v>0</v>
          </cell>
          <cell r="K6359">
            <v>193368.03</v>
          </cell>
          <cell r="M6359">
            <v>193368.03</v>
          </cell>
          <cell r="N6359" t="str">
            <v>FORM SUBMIT</v>
          </cell>
          <cell r="O6359">
            <v>44771</v>
          </cell>
          <cell r="P6359"/>
          <cell r="Q6359">
            <v>193368.03</v>
          </cell>
        </row>
        <row r="6360">
          <cell r="C6360" t="str">
            <v>Adams</v>
          </cell>
          <cell r="D6360">
            <v>2022</v>
          </cell>
          <cell r="E6360">
            <v>0</v>
          </cell>
          <cell r="F6360">
            <v>0</v>
          </cell>
          <cell r="G6360" t="str">
            <v>N/A</v>
          </cell>
          <cell r="H6360">
            <v>0</v>
          </cell>
          <cell r="I6360">
            <v>0</v>
          </cell>
          <cell r="J6360">
            <v>0</v>
          </cell>
          <cell r="K6360">
            <v>0</v>
          </cell>
          <cell r="M6360">
            <v>0</v>
          </cell>
          <cell r="N6360" t="str">
            <v>N/A</v>
          </cell>
          <cell r="O6360" t="str">
            <v/>
          </cell>
          <cell r="P6360"/>
          <cell r="Q6360">
            <v>0</v>
          </cell>
        </row>
        <row r="6361">
          <cell r="C6361" t="str">
            <v>Agawam</v>
          </cell>
          <cell r="D6361">
            <v>2022</v>
          </cell>
          <cell r="E6361">
            <v>1</v>
          </cell>
          <cell r="F6361">
            <v>1</v>
          </cell>
          <cell r="G6361" t="str">
            <v>Yes</v>
          </cell>
          <cell r="H6361">
            <v>576094</v>
          </cell>
          <cell r="I6361">
            <v>2439</v>
          </cell>
          <cell r="J6361">
            <v>132</v>
          </cell>
          <cell r="K6361">
            <v>573523</v>
          </cell>
          <cell r="M6361">
            <v>573523</v>
          </cell>
          <cell r="N6361" t="str">
            <v>FORM SUBMIT</v>
          </cell>
          <cell r="O6361">
            <v>44818</v>
          </cell>
          <cell r="P6361"/>
          <cell r="Q6361">
            <v>573655</v>
          </cell>
        </row>
        <row r="6362">
          <cell r="C6362" t="str">
            <v>Alford</v>
          </cell>
          <cell r="D6362">
            <v>2022</v>
          </cell>
          <cell r="E6362">
            <v>0</v>
          </cell>
          <cell r="F6362">
            <v>0</v>
          </cell>
          <cell r="G6362" t="str">
            <v>N/A</v>
          </cell>
          <cell r="H6362">
            <v>0</v>
          </cell>
          <cell r="I6362">
            <v>0</v>
          </cell>
          <cell r="J6362">
            <v>0</v>
          </cell>
          <cell r="K6362">
            <v>0</v>
          </cell>
          <cell r="M6362">
            <v>0</v>
          </cell>
          <cell r="N6362" t="str">
            <v>N/A</v>
          </cell>
          <cell r="O6362" t="str">
            <v/>
          </cell>
          <cell r="P6362"/>
          <cell r="Q6362">
            <v>0</v>
          </cell>
        </row>
        <row r="6363">
          <cell r="C6363" t="str">
            <v>Amesbury</v>
          </cell>
          <cell r="D6363">
            <v>2022</v>
          </cell>
          <cell r="E6363">
            <v>0</v>
          </cell>
          <cell r="F6363">
            <v>0</v>
          </cell>
          <cell r="G6363" t="str">
            <v>N/A</v>
          </cell>
          <cell r="H6363">
            <v>0</v>
          </cell>
          <cell r="I6363">
            <v>0</v>
          </cell>
          <cell r="J6363">
            <v>0</v>
          </cell>
          <cell r="K6363">
            <v>0</v>
          </cell>
          <cell r="M6363">
            <v>0</v>
          </cell>
          <cell r="N6363" t="str">
            <v>N/A</v>
          </cell>
          <cell r="O6363" t="str">
            <v/>
          </cell>
          <cell r="P6363"/>
          <cell r="Q6363">
            <v>0</v>
          </cell>
        </row>
        <row r="6364">
          <cell r="C6364" t="str">
            <v>Amherst</v>
          </cell>
          <cell r="D6364">
            <v>2022</v>
          </cell>
          <cell r="E6364">
            <v>3</v>
          </cell>
          <cell r="F6364">
            <v>3</v>
          </cell>
          <cell r="G6364" t="str">
            <v>Yes</v>
          </cell>
          <cell r="H6364">
            <v>1315528.04</v>
          </cell>
          <cell r="I6364">
            <v>6132.86</v>
          </cell>
          <cell r="J6364">
            <v>67.61</v>
          </cell>
          <cell r="K6364">
            <v>1309327.5699999998</v>
          </cell>
          <cell r="M6364">
            <v>1309327.5699999998</v>
          </cell>
          <cell r="N6364" t="str">
            <v>FORM SUBMIT</v>
          </cell>
          <cell r="O6364">
            <v>44777</v>
          </cell>
          <cell r="P6364"/>
          <cell r="Q6364">
            <v>1309395.18</v>
          </cell>
        </row>
        <row r="6365">
          <cell r="C6365" t="str">
            <v>Andover</v>
          </cell>
          <cell r="D6365">
            <v>2022</v>
          </cell>
          <cell r="E6365">
            <v>0</v>
          </cell>
          <cell r="F6365">
            <v>0</v>
          </cell>
          <cell r="G6365" t="str">
            <v>N/A</v>
          </cell>
          <cell r="H6365">
            <v>0</v>
          </cell>
          <cell r="I6365">
            <v>0</v>
          </cell>
          <cell r="J6365">
            <v>0</v>
          </cell>
          <cell r="K6365">
            <v>0</v>
          </cell>
          <cell r="M6365">
            <v>0</v>
          </cell>
          <cell r="N6365" t="str">
            <v>N/A</v>
          </cell>
          <cell r="O6365" t="str">
            <v/>
          </cell>
          <cell r="P6365"/>
          <cell r="Q6365">
            <v>0</v>
          </cell>
        </row>
        <row r="6366">
          <cell r="C6366" t="str">
            <v>Arlington</v>
          </cell>
          <cell r="D6366">
            <v>2022</v>
          </cell>
          <cell r="E6366">
            <v>1.5</v>
          </cell>
          <cell r="F6366">
            <v>1.5</v>
          </cell>
          <cell r="G6366" t="str">
            <v>Yes</v>
          </cell>
          <cell r="H6366">
            <v>1857011.02</v>
          </cell>
          <cell r="I6366">
            <v>18696.46</v>
          </cell>
          <cell r="J6366">
            <v>3126.49</v>
          </cell>
          <cell r="K6366">
            <v>1835188.07</v>
          </cell>
          <cell r="M6366">
            <v>1835188.07</v>
          </cell>
          <cell r="N6366" t="str">
            <v>FORM SUBMIT</v>
          </cell>
          <cell r="O6366">
            <v>44812</v>
          </cell>
          <cell r="P6366"/>
          <cell r="Q6366">
            <v>1838314.56</v>
          </cell>
        </row>
        <row r="6367">
          <cell r="C6367" t="str">
            <v>Ashburnham</v>
          </cell>
          <cell r="D6367">
            <v>2022</v>
          </cell>
          <cell r="E6367">
            <v>0</v>
          </cell>
          <cell r="F6367">
            <v>0</v>
          </cell>
          <cell r="G6367" t="str">
            <v>N/A</v>
          </cell>
          <cell r="H6367">
            <v>0</v>
          </cell>
          <cell r="I6367">
            <v>0</v>
          </cell>
          <cell r="J6367">
            <v>0</v>
          </cell>
          <cell r="K6367">
            <v>0</v>
          </cell>
          <cell r="M6367">
            <v>0</v>
          </cell>
          <cell r="N6367" t="str">
            <v>N/A</v>
          </cell>
          <cell r="O6367" t="str">
            <v/>
          </cell>
          <cell r="P6367"/>
          <cell r="Q6367">
            <v>0</v>
          </cell>
        </row>
        <row r="6368">
          <cell r="C6368" t="str">
            <v>Ashby</v>
          </cell>
          <cell r="D6368">
            <v>2022</v>
          </cell>
          <cell r="E6368">
            <v>0</v>
          </cell>
          <cell r="F6368">
            <v>0</v>
          </cell>
          <cell r="G6368" t="str">
            <v>N/A</v>
          </cell>
          <cell r="H6368">
            <v>0</v>
          </cell>
          <cell r="I6368">
            <v>0</v>
          </cell>
          <cell r="J6368">
            <v>0</v>
          </cell>
          <cell r="K6368">
            <v>0</v>
          </cell>
          <cell r="M6368">
            <v>0</v>
          </cell>
          <cell r="N6368" t="str">
            <v>N/A</v>
          </cell>
          <cell r="O6368" t="str">
            <v/>
          </cell>
          <cell r="P6368"/>
          <cell r="Q6368">
            <v>0</v>
          </cell>
        </row>
        <row r="6369">
          <cell r="C6369" t="str">
            <v>Ashfield</v>
          </cell>
          <cell r="D6369">
            <v>2022</v>
          </cell>
          <cell r="E6369">
            <v>0</v>
          </cell>
          <cell r="F6369">
            <v>0</v>
          </cell>
          <cell r="G6369" t="str">
            <v>N/A</v>
          </cell>
          <cell r="H6369">
            <v>0</v>
          </cell>
          <cell r="I6369">
            <v>0</v>
          </cell>
          <cell r="J6369">
            <v>0</v>
          </cell>
          <cell r="K6369">
            <v>0</v>
          </cell>
          <cell r="M6369">
            <v>0</v>
          </cell>
          <cell r="N6369" t="str">
            <v>N/A</v>
          </cell>
          <cell r="O6369" t="str">
            <v/>
          </cell>
          <cell r="P6369"/>
          <cell r="Q6369">
            <v>0</v>
          </cell>
        </row>
        <row r="6370">
          <cell r="C6370" t="str">
            <v>Ashland</v>
          </cell>
          <cell r="D6370">
            <v>2022</v>
          </cell>
          <cell r="E6370">
            <v>3</v>
          </cell>
          <cell r="F6370">
            <v>3</v>
          </cell>
          <cell r="G6370" t="str">
            <v>Yes</v>
          </cell>
          <cell r="H6370">
            <v>1249318.67</v>
          </cell>
          <cell r="I6370">
            <v>20474.97</v>
          </cell>
          <cell r="J6370">
            <v>0</v>
          </cell>
          <cell r="K6370">
            <v>1228843.7</v>
          </cell>
          <cell r="M6370">
            <v>1228843.7</v>
          </cell>
          <cell r="N6370" t="str">
            <v>FORM SUBMIT</v>
          </cell>
          <cell r="O6370">
            <v>44789</v>
          </cell>
          <cell r="P6370"/>
          <cell r="Q6370">
            <v>1228843.7</v>
          </cell>
        </row>
        <row r="6371">
          <cell r="C6371" t="str">
            <v>Athol</v>
          </cell>
          <cell r="D6371">
            <v>2022</v>
          </cell>
          <cell r="E6371">
            <v>0</v>
          </cell>
          <cell r="F6371">
            <v>0</v>
          </cell>
          <cell r="G6371" t="str">
            <v>N/A</v>
          </cell>
          <cell r="H6371">
            <v>0</v>
          </cell>
          <cell r="I6371">
            <v>0</v>
          </cell>
          <cell r="J6371">
            <v>0</v>
          </cell>
          <cell r="K6371">
            <v>0</v>
          </cell>
          <cell r="M6371">
            <v>0</v>
          </cell>
          <cell r="N6371" t="str">
            <v>N/A</v>
          </cell>
          <cell r="O6371" t="str">
            <v/>
          </cell>
          <cell r="P6371"/>
          <cell r="Q6371">
            <v>0</v>
          </cell>
        </row>
        <row r="6372">
          <cell r="C6372" t="str">
            <v>Attleboro</v>
          </cell>
          <cell r="D6372">
            <v>2022</v>
          </cell>
          <cell r="E6372">
            <v>0</v>
          </cell>
          <cell r="F6372">
            <v>0</v>
          </cell>
          <cell r="G6372" t="str">
            <v>N/A</v>
          </cell>
          <cell r="H6372">
            <v>0</v>
          </cell>
          <cell r="I6372">
            <v>0</v>
          </cell>
          <cell r="J6372">
            <v>0</v>
          </cell>
          <cell r="K6372">
            <v>0</v>
          </cell>
          <cell r="M6372">
            <v>0</v>
          </cell>
          <cell r="N6372" t="str">
            <v>N/A</v>
          </cell>
          <cell r="O6372" t="str">
            <v/>
          </cell>
          <cell r="P6372"/>
          <cell r="Q6372">
            <v>0</v>
          </cell>
        </row>
        <row r="6373">
          <cell r="C6373" t="str">
            <v>Auburn</v>
          </cell>
          <cell r="D6373">
            <v>2022</v>
          </cell>
          <cell r="E6373">
            <v>0</v>
          </cell>
          <cell r="F6373">
            <v>0</v>
          </cell>
          <cell r="G6373" t="str">
            <v>N/A</v>
          </cell>
          <cell r="H6373">
            <v>0</v>
          </cell>
          <cell r="I6373">
            <v>0</v>
          </cell>
          <cell r="J6373">
            <v>0</v>
          </cell>
          <cell r="K6373">
            <v>0</v>
          </cell>
          <cell r="M6373">
            <v>0</v>
          </cell>
          <cell r="N6373" t="str">
            <v>N/A</v>
          </cell>
          <cell r="O6373" t="str">
            <v/>
          </cell>
          <cell r="P6373"/>
          <cell r="Q6373">
            <v>0</v>
          </cell>
        </row>
        <row r="6374">
          <cell r="C6374" t="str">
            <v>Avon</v>
          </cell>
          <cell r="D6374">
            <v>2022</v>
          </cell>
          <cell r="E6374">
            <v>0</v>
          </cell>
          <cell r="F6374">
            <v>0</v>
          </cell>
          <cell r="G6374" t="str">
            <v>N/A</v>
          </cell>
          <cell r="H6374">
            <v>0</v>
          </cell>
          <cell r="I6374">
            <v>0</v>
          </cell>
          <cell r="J6374">
            <v>0</v>
          </cell>
          <cell r="K6374">
            <v>0</v>
          </cell>
          <cell r="M6374">
            <v>0</v>
          </cell>
          <cell r="N6374" t="str">
            <v>N/A</v>
          </cell>
          <cell r="O6374" t="str">
            <v/>
          </cell>
          <cell r="P6374"/>
          <cell r="Q6374">
            <v>0</v>
          </cell>
        </row>
        <row r="6375">
          <cell r="C6375" t="str">
            <v>Ayer</v>
          </cell>
          <cell r="D6375">
            <v>2022</v>
          </cell>
          <cell r="E6375">
            <v>3</v>
          </cell>
          <cell r="F6375">
            <v>3</v>
          </cell>
          <cell r="G6375" t="str">
            <v>Yes</v>
          </cell>
          <cell r="H6375">
            <v>660903.48</v>
          </cell>
          <cell r="I6375">
            <v>4513.99</v>
          </cell>
          <cell r="J6375">
            <v>0</v>
          </cell>
          <cell r="K6375">
            <v>656389.49</v>
          </cell>
          <cell r="M6375">
            <v>656389.49</v>
          </cell>
          <cell r="N6375" t="str">
            <v>FORM SUBMIT</v>
          </cell>
          <cell r="O6375">
            <v>44847</v>
          </cell>
          <cell r="P6375"/>
          <cell r="Q6375">
            <v>656389.49</v>
          </cell>
        </row>
        <row r="6376">
          <cell r="C6376" t="str">
            <v>Barnstable</v>
          </cell>
          <cell r="D6376">
            <v>2022</v>
          </cell>
          <cell r="E6376">
            <v>3</v>
          </cell>
          <cell r="F6376">
            <v>3</v>
          </cell>
          <cell r="G6376" t="str">
            <v>Yes</v>
          </cell>
          <cell r="H6376">
            <v>3966899.12</v>
          </cell>
          <cell r="I6376">
            <v>27156.83</v>
          </cell>
          <cell r="J6376">
            <v>9343.56</v>
          </cell>
          <cell r="K6376">
            <v>3930398.73</v>
          </cell>
          <cell r="M6376">
            <v>3930398.73</v>
          </cell>
          <cell r="N6376" t="str">
            <v>FORM SUBMIT</v>
          </cell>
          <cell r="O6376">
            <v>44824</v>
          </cell>
          <cell r="P6376"/>
          <cell r="Q6376">
            <v>3939742.29</v>
          </cell>
        </row>
        <row r="6377">
          <cell r="C6377" t="str">
            <v>Barre</v>
          </cell>
          <cell r="D6377">
            <v>2022</v>
          </cell>
          <cell r="E6377">
            <v>0</v>
          </cell>
          <cell r="F6377">
            <v>0</v>
          </cell>
          <cell r="G6377" t="str">
            <v>N/A</v>
          </cell>
          <cell r="H6377">
            <v>0</v>
          </cell>
          <cell r="I6377">
            <v>0</v>
          </cell>
          <cell r="J6377">
            <v>0</v>
          </cell>
          <cell r="K6377">
            <v>0</v>
          </cell>
          <cell r="M6377">
            <v>0</v>
          </cell>
          <cell r="N6377" t="str">
            <v>N/A</v>
          </cell>
          <cell r="O6377" t="str">
            <v/>
          </cell>
          <cell r="P6377"/>
          <cell r="Q6377">
            <v>0</v>
          </cell>
        </row>
        <row r="6378">
          <cell r="C6378" t="str">
            <v>Becket</v>
          </cell>
          <cell r="D6378">
            <v>2022</v>
          </cell>
          <cell r="E6378">
            <v>1.5</v>
          </cell>
          <cell r="F6378">
            <v>1.5</v>
          </cell>
          <cell r="G6378" t="str">
            <v>Yes</v>
          </cell>
          <cell r="H6378">
            <v>54912.92</v>
          </cell>
          <cell r="I6378">
            <v>0</v>
          </cell>
          <cell r="J6378">
            <v>0</v>
          </cell>
          <cell r="K6378">
            <v>54912.92</v>
          </cell>
          <cell r="M6378">
            <v>54912.92</v>
          </cell>
          <cell r="N6378" t="str">
            <v>FORM SUBMIT</v>
          </cell>
          <cell r="O6378">
            <v>44819</v>
          </cell>
          <cell r="P6378"/>
          <cell r="Q6378">
            <v>54912.92</v>
          </cell>
        </row>
        <row r="6379">
          <cell r="C6379" t="str">
            <v>Bedford</v>
          </cell>
          <cell r="D6379">
            <v>2022</v>
          </cell>
          <cell r="E6379">
            <v>3</v>
          </cell>
          <cell r="F6379">
            <v>3</v>
          </cell>
          <cell r="G6379" t="str">
            <v>Yes</v>
          </cell>
          <cell r="H6379">
            <v>1915722.98</v>
          </cell>
          <cell r="I6379">
            <v>11820.11</v>
          </cell>
          <cell r="J6379">
            <v>11338.81</v>
          </cell>
          <cell r="K6379">
            <v>1892564.0599999998</v>
          </cell>
          <cell r="M6379">
            <v>1892564.0599999998</v>
          </cell>
          <cell r="N6379" t="str">
            <v>FORM SUBMIT</v>
          </cell>
          <cell r="O6379">
            <v>44851</v>
          </cell>
          <cell r="P6379"/>
          <cell r="Q6379">
            <v>1903902.8699999999</v>
          </cell>
        </row>
        <row r="6380">
          <cell r="C6380" t="str">
            <v>Belchertown</v>
          </cell>
          <cell r="D6380">
            <v>2022</v>
          </cell>
          <cell r="E6380">
            <v>1.5</v>
          </cell>
          <cell r="F6380">
            <v>1.5</v>
          </cell>
          <cell r="G6380" t="str">
            <v>Yes</v>
          </cell>
          <cell r="H6380">
            <v>307199.59999999998</v>
          </cell>
          <cell r="I6380">
            <v>2510.09</v>
          </cell>
          <cell r="J6380">
            <v>0</v>
          </cell>
          <cell r="K6380">
            <v>304689.50999999995</v>
          </cell>
          <cell r="M6380">
            <v>304689.50999999995</v>
          </cell>
          <cell r="N6380" t="str">
            <v>FORM SUBMIT</v>
          </cell>
          <cell r="O6380">
            <v>44812</v>
          </cell>
          <cell r="P6380"/>
          <cell r="Q6380">
            <v>304689.50999999995</v>
          </cell>
        </row>
        <row r="6381">
          <cell r="C6381" t="str">
            <v>Bellingham</v>
          </cell>
          <cell r="D6381">
            <v>2022</v>
          </cell>
          <cell r="E6381">
            <v>0</v>
          </cell>
          <cell r="F6381">
            <v>0</v>
          </cell>
          <cell r="G6381" t="str">
            <v>N/A</v>
          </cell>
          <cell r="H6381">
            <v>0</v>
          </cell>
          <cell r="I6381">
            <v>0</v>
          </cell>
          <cell r="J6381">
            <v>0</v>
          </cell>
          <cell r="K6381">
            <v>0</v>
          </cell>
          <cell r="M6381">
            <v>0</v>
          </cell>
          <cell r="N6381" t="str">
            <v>N/A</v>
          </cell>
          <cell r="O6381" t="str">
            <v/>
          </cell>
          <cell r="P6381"/>
          <cell r="Q6381">
            <v>0</v>
          </cell>
        </row>
        <row r="6382">
          <cell r="C6382" t="str">
            <v>Belmont</v>
          </cell>
          <cell r="D6382">
            <v>2022</v>
          </cell>
          <cell r="E6382">
            <v>1.5</v>
          </cell>
          <cell r="F6382">
            <v>1.5</v>
          </cell>
          <cell r="G6382" t="str">
            <v>Yes</v>
          </cell>
          <cell r="H6382">
            <v>1496393.22</v>
          </cell>
          <cell r="I6382">
            <v>17015.62</v>
          </cell>
          <cell r="J6382">
            <v>4654.12</v>
          </cell>
          <cell r="K6382">
            <v>1474723.4799999997</v>
          </cell>
          <cell r="M6382">
            <v>1474723.4799999997</v>
          </cell>
          <cell r="N6382" t="str">
            <v>FORM SUBMIT</v>
          </cell>
          <cell r="O6382">
            <v>44837</v>
          </cell>
          <cell r="P6382"/>
          <cell r="Q6382">
            <v>1479377.5999999999</v>
          </cell>
        </row>
        <row r="6383">
          <cell r="C6383" t="str">
            <v>Berkley</v>
          </cell>
          <cell r="D6383">
            <v>2022</v>
          </cell>
          <cell r="E6383">
            <v>0</v>
          </cell>
          <cell r="F6383">
            <v>0</v>
          </cell>
          <cell r="G6383" t="str">
            <v>N/A</v>
          </cell>
          <cell r="H6383">
            <v>0</v>
          </cell>
          <cell r="I6383">
            <v>0</v>
          </cell>
          <cell r="J6383">
            <v>0</v>
          </cell>
          <cell r="K6383">
            <v>0</v>
          </cell>
          <cell r="M6383">
            <v>0</v>
          </cell>
          <cell r="N6383" t="str">
            <v>N/A</v>
          </cell>
          <cell r="O6383" t="str">
            <v/>
          </cell>
          <cell r="P6383"/>
          <cell r="Q6383">
            <v>0</v>
          </cell>
        </row>
        <row r="6384">
          <cell r="C6384" t="str">
            <v>Berlin</v>
          </cell>
          <cell r="D6384">
            <v>2022</v>
          </cell>
          <cell r="E6384">
            <v>3</v>
          </cell>
          <cell r="F6384">
            <v>3</v>
          </cell>
          <cell r="G6384" t="str">
            <v>Yes</v>
          </cell>
          <cell r="H6384">
            <v>307536.09999999998</v>
          </cell>
          <cell r="I6384">
            <v>1618.64</v>
          </cell>
          <cell r="J6384">
            <v>68.239999999999995</v>
          </cell>
          <cell r="K6384">
            <v>305849.21999999997</v>
          </cell>
          <cell r="M6384">
            <v>305849.21999999997</v>
          </cell>
          <cell r="N6384" t="str">
            <v>FORM SUBMIT</v>
          </cell>
          <cell r="O6384">
            <v>44845</v>
          </cell>
          <cell r="P6384"/>
          <cell r="Q6384">
            <v>305917.45999999996</v>
          </cell>
        </row>
        <row r="6385">
          <cell r="C6385" t="str">
            <v>Bernardston</v>
          </cell>
          <cell r="D6385">
            <v>2022</v>
          </cell>
          <cell r="E6385">
            <v>0</v>
          </cell>
          <cell r="F6385">
            <v>0</v>
          </cell>
          <cell r="G6385" t="str">
            <v>N/A</v>
          </cell>
          <cell r="H6385">
            <v>0</v>
          </cell>
          <cell r="I6385">
            <v>0</v>
          </cell>
          <cell r="J6385">
            <v>0</v>
          </cell>
          <cell r="K6385">
            <v>0</v>
          </cell>
          <cell r="M6385">
            <v>0</v>
          </cell>
          <cell r="N6385" t="str">
            <v>N/A</v>
          </cell>
          <cell r="O6385" t="str">
            <v/>
          </cell>
          <cell r="P6385"/>
          <cell r="Q6385">
            <v>0</v>
          </cell>
        </row>
        <row r="6386">
          <cell r="C6386" t="str">
            <v>Beverly</v>
          </cell>
          <cell r="D6386">
            <v>2022</v>
          </cell>
          <cell r="E6386">
            <v>1</v>
          </cell>
          <cell r="F6386">
            <v>1</v>
          </cell>
          <cell r="G6386" t="str">
            <v>Yes</v>
          </cell>
          <cell r="H6386">
            <v>953938.18</v>
          </cell>
          <cell r="I6386">
            <v>7349.14</v>
          </cell>
          <cell r="J6386">
            <v>1698.19</v>
          </cell>
          <cell r="K6386">
            <v>944890.85000000009</v>
          </cell>
          <cell r="M6386">
            <v>944890.85000000009</v>
          </cell>
          <cell r="N6386" t="str">
            <v>FORM SUBMIT</v>
          </cell>
          <cell r="O6386">
            <v>44806</v>
          </cell>
          <cell r="P6386"/>
          <cell r="Q6386">
            <v>946589.04</v>
          </cell>
        </row>
        <row r="6387">
          <cell r="C6387" t="str">
            <v>Billerica</v>
          </cell>
          <cell r="D6387">
            <v>2022</v>
          </cell>
          <cell r="E6387">
            <v>1</v>
          </cell>
          <cell r="F6387">
            <v>1</v>
          </cell>
          <cell r="G6387" t="str">
            <v>Yes</v>
          </cell>
          <cell r="H6387">
            <v>1079757</v>
          </cell>
          <cell r="I6387">
            <v>14561</v>
          </cell>
          <cell r="J6387">
            <v>0</v>
          </cell>
          <cell r="K6387">
            <v>1065196</v>
          </cell>
          <cell r="M6387">
            <v>1065196</v>
          </cell>
          <cell r="N6387" t="str">
            <v>FORM SUBMIT</v>
          </cell>
          <cell r="O6387">
            <v>44812</v>
          </cell>
          <cell r="P6387"/>
          <cell r="Q6387">
            <v>1065196</v>
          </cell>
        </row>
        <row r="6388">
          <cell r="C6388" t="str">
            <v>Blackstone</v>
          </cell>
          <cell r="D6388">
            <v>2022</v>
          </cell>
          <cell r="E6388">
            <v>0</v>
          </cell>
          <cell r="F6388">
            <v>0</v>
          </cell>
          <cell r="G6388" t="str">
            <v>N/A</v>
          </cell>
          <cell r="H6388">
            <v>0</v>
          </cell>
          <cell r="I6388">
            <v>0</v>
          </cell>
          <cell r="J6388">
            <v>0</v>
          </cell>
          <cell r="K6388">
            <v>0</v>
          </cell>
          <cell r="M6388">
            <v>0</v>
          </cell>
          <cell r="N6388" t="str">
            <v>N/A</v>
          </cell>
          <cell r="O6388" t="str">
            <v/>
          </cell>
          <cell r="P6388"/>
          <cell r="Q6388">
            <v>0</v>
          </cell>
        </row>
        <row r="6389">
          <cell r="C6389" t="str">
            <v>Blandford</v>
          </cell>
          <cell r="D6389">
            <v>2022</v>
          </cell>
          <cell r="E6389">
            <v>0</v>
          </cell>
          <cell r="F6389">
            <v>0</v>
          </cell>
          <cell r="G6389" t="str">
            <v>N/A</v>
          </cell>
          <cell r="H6389">
            <v>0</v>
          </cell>
          <cell r="I6389">
            <v>0</v>
          </cell>
          <cell r="J6389">
            <v>0</v>
          </cell>
          <cell r="K6389">
            <v>0</v>
          </cell>
          <cell r="M6389">
            <v>0</v>
          </cell>
          <cell r="N6389" t="str">
            <v>N/A</v>
          </cell>
          <cell r="O6389" t="str">
            <v/>
          </cell>
          <cell r="P6389"/>
          <cell r="Q6389">
            <v>0</v>
          </cell>
        </row>
        <row r="6390">
          <cell r="C6390" t="str">
            <v>Bolton</v>
          </cell>
          <cell r="D6390">
            <v>2022</v>
          </cell>
          <cell r="E6390">
            <v>0</v>
          </cell>
          <cell r="F6390">
            <v>0</v>
          </cell>
          <cell r="G6390" t="str">
            <v>N/A</v>
          </cell>
          <cell r="H6390">
            <v>0</v>
          </cell>
          <cell r="I6390">
            <v>0</v>
          </cell>
          <cell r="J6390">
            <v>0</v>
          </cell>
          <cell r="K6390">
            <v>0</v>
          </cell>
          <cell r="M6390">
            <v>0</v>
          </cell>
          <cell r="N6390" t="str">
            <v>N/A</v>
          </cell>
          <cell r="O6390" t="str">
            <v/>
          </cell>
          <cell r="P6390"/>
          <cell r="Q6390">
            <v>0</v>
          </cell>
        </row>
        <row r="6391">
          <cell r="C6391" t="str">
            <v>Boston</v>
          </cell>
          <cell r="D6391">
            <v>2022</v>
          </cell>
          <cell r="E6391">
            <v>1</v>
          </cell>
          <cell r="F6391">
            <v>1</v>
          </cell>
          <cell r="G6391" t="str">
            <v>Yes</v>
          </cell>
          <cell r="H6391">
            <v>24579824.129999999</v>
          </cell>
          <cell r="I6391">
            <v>86500.3</v>
          </cell>
          <cell r="J6391">
            <v>11854.13</v>
          </cell>
          <cell r="K6391">
            <v>24481469.699999999</v>
          </cell>
          <cell r="M6391">
            <v>24481469.699999999</v>
          </cell>
          <cell r="N6391" t="str">
            <v>FORM SUBMIT</v>
          </cell>
          <cell r="O6391">
            <v>44819</v>
          </cell>
          <cell r="P6391"/>
          <cell r="Q6391">
            <v>24493323.829999998</v>
          </cell>
        </row>
        <row r="6392">
          <cell r="C6392" t="str">
            <v>Bourne</v>
          </cell>
          <cell r="D6392">
            <v>2022</v>
          </cell>
          <cell r="E6392">
            <v>3</v>
          </cell>
          <cell r="F6392">
            <v>3</v>
          </cell>
          <cell r="G6392" t="str">
            <v>Yes</v>
          </cell>
          <cell r="H6392">
            <v>1635996.14</v>
          </cell>
          <cell r="I6392">
            <v>7140.63</v>
          </cell>
          <cell r="J6392">
            <v>304.70999999999998</v>
          </cell>
          <cell r="K6392">
            <v>1628550.8</v>
          </cell>
          <cell r="M6392">
            <v>1628550.8</v>
          </cell>
          <cell r="N6392" t="str">
            <v>FORM SUBMIT</v>
          </cell>
          <cell r="O6392">
            <v>44806</v>
          </cell>
          <cell r="P6392"/>
          <cell r="Q6392">
            <v>1628855.51</v>
          </cell>
        </row>
        <row r="6393">
          <cell r="C6393" t="str">
            <v>Boxborough</v>
          </cell>
          <cell r="D6393">
            <v>2022</v>
          </cell>
          <cell r="E6393">
            <v>1</v>
          </cell>
          <cell r="F6393">
            <v>1</v>
          </cell>
          <cell r="G6393" t="str">
            <v>Yes</v>
          </cell>
          <cell r="H6393">
            <v>209220.63</v>
          </cell>
          <cell r="I6393">
            <v>1610.94</v>
          </cell>
          <cell r="J6393">
            <v>0</v>
          </cell>
          <cell r="K6393">
            <v>207609.69</v>
          </cell>
          <cell r="M6393">
            <v>207609.69</v>
          </cell>
          <cell r="N6393" t="str">
            <v>FORM SUBMIT</v>
          </cell>
          <cell r="O6393">
            <v>44838</v>
          </cell>
          <cell r="P6393"/>
          <cell r="Q6393">
            <v>207609.69</v>
          </cell>
        </row>
        <row r="6394">
          <cell r="C6394" t="str">
            <v>Boxford</v>
          </cell>
          <cell r="D6394">
            <v>2022</v>
          </cell>
          <cell r="E6394">
            <v>3</v>
          </cell>
          <cell r="F6394">
            <v>3</v>
          </cell>
          <cell r="G6394" t="str">
            <v>Yes</v>
          </cell>
          <cell r="H6394">
            <v>808432</v>
          </cell>
          <cell r="I6394">
            <v>9513</v>
          </cell>
          <cell r="J6394">
            <v>0</v>
          </cell>
          <cell r="K6394">
            <v>798919</v>
          </cell>
          <cell r="M6394">
            <v>798919</v>
          </cell>
          <cell r="N6394" t="str">
            <v>FORM SUBMIT</v>
          </cell>
          <cell r="O6394">
            <v>44791</v>
          </cell>
          <cell r="P6394"/>
          <cell r="Q6394">
            <v>798919</v>
          </cell>
        </row>
        <row r="6395">
          <cell r="C6395" t="str">
            <v>Boylston</v>
          </cell>
          <cell r="D6395">
            <v>2022</v>
          </cell>
          <cell r="E6395">
            <v>0</v>
          </cell>
          <cell r="F6395">
            <v>0</v>
          </cell>
          <cell r="G6395" t="str">
            <v>N/A</v>
          </cell>
          <cell r="H6395">
            <v>0</v>
          </cell>
          <cell r="I6395">
            <v>0</v>
          </cell>
          <cell r="J6395">
            <v>0</v>
          </cell>
          <cell r="K6395">
            <v>0</v>
          </cell>
          <cell r="M6395">
            <v>0</v>
          </cell>
          <cell r="N6395" t="str">
            <v>N/A</v>
          </cell>
          <cell r="O6395" t="str">
            <v/>
          </cell>
          <cell r="P6395"/>
          <cell r="Q6395">
            <v>0</v>
          </cell>
        </row>
        <row r="6396">
          <cell r="C6396" t="str">
            <v>Braintree</v>
          </cell>
          <cell r="D6396">
            <v>2022</v>
          </cell>
          <cell r="E6396">
            <v>1</v>
          </cell>
          <cell r="F6396">
            <v>1</v>
          </cell>
          <cell r="G6396" t="str">
            <v>Yes</v>
          </cell>
          <cell r="H6396">
            <v>911206.87</v>
          </cell>
          <cell r="I6396">
            <v>3041.63</v>
          </cell>
          <cell r="J6396">
            <v>193.83</v>
          </cell>
          <cell r="K6396">
            <v>907971.41</v>
          </cell>
          <cell r="M6396">
            <v>907971.41</v>
          </cell>
          <cell r="N6396" t="str">
            <v>FORM SUBMIT</v>
          </cell>
          <cell r="O6396">
            <v>44824</v>
          </cell>
          <cell r="P6396"/>
          <cell r="Q6396">
            <v>908165.24</v>
          </cell>
        </row>
        <row r="6397">
          <cell r="C6397" t="str">
            <v>Brewster</v>
          </cell>
          <cell r="D6397">
            <v>2022</v>
          </cell>
          <cell r="E6397">
            <v>3</v>
          </cell>
          <cell r="F6397">
            <v>3</v>
          </cell>
          <cell r="G6397" t="str">
            <v>Yes</v>
          </cell>
          <cell r="H6397">
            <v>1116641.8899999999</v>
          </cell>
          <cell r="I6397">
            <v>5376.72</v>
          </cell>
          <cell r="J6397">
            <v>0</v>
          </cell>
          <cell r="K6397">
            <v>1111265.17</v>
          </cell>
          <cell r="M6397">
            <v>1111265.17</v>
          </cell>
          <cell r="N6397" t="str">
            <v>FORM SUBMIT</v>
          </cell>
          <cell r="O6397">
            <v>44792</v>
          </cell>
          <cell r="P6397"/>
          <cell r="Q6397">
            <v>1111265.17</v>
          </cell>
        </row>
        <row r="6398">
          <cell r="C6398" t="str">
            <v>Bridgewater</v>
          </cell>
          <cell r="D6398">
            <v>2022</v>
          </cell>
          <cell r="E6398">
            <v>2</v>
          </cell>
          <cell r="F6398">
            <v>2</v>
          </cell>
          <cell r="G6398" t="str">
            <v>Yes</v>
          </cell>
          <cell r="H6398">
            <v>828112.7</v>
          </cell>
          <cell r="I6398">
            <v>4682.74</v>
          </cell>
          <cell r="J6398">
            <v>29.88</v>
          </cell>
          <cell r="K6398">
            <v>823400.08</v>
          </cell>
          <cell r="M6398">
            <v>823400.08</v>
          </cell>
          <cell r="N6398" t="str">
            <v>FORM SUBMIT</v>
          </cell>
          <cell r="O6398">
            <v>44795</v>
          </cell>
          <cell r="P6398"/>
          <cell r="Q6398">
            <v>823429.96</v>
          </cell>
        </row>
        <row r="6399">
          <cell r="C6399" t="str">
            <v>Brimfield</v>
          </cell>
          <cell r="D6399">
            <v>2022</v>
          </cell>
          <cell r="E6399">
            <v>0</v>
          </cell>
          <cell r="F6399">
            <v>0</v>
          </cell>
          <cell r="G6399" t="str">
            <v>N/A</v>
          </cell>
          <cell r="H6399">
            <v>0</v>
          </cell>
          <cell r="I6399">
            <v>0</v>
          </cell>
          <cell r="J6399">
            <v>0</v>
          </cell>
          <cell r="K6399">
            <v>0</v>
          </cell>
          <cell r="M6399">
            <v>0</v>
          </cell>
          <cell r="N6399" t="str">
            <v>N/A</v>
          </cell>
          <cell r="O6399" t="str">
            <v/>
          </cell>
          <cell r="P6399"/>
          <cell r="Q6399">
            <v>0</v>
          </cell>
        </row>
        <row r="6400">
          <cell r="C6400" t="str">
            <v>Brockton</v>
          </cell>
          <cell r="D6400">
            <v>2022</v>
          </cell>
          <cell r="E6400">
            <v>0</v>
          </cell>
          <cell r="F6400">
            <v>0</v>
          </cell>
          <cell r="G6400" t="str">
            <v>N/A</v>
          </cell>
          <cell r="H6400">
            <v>0</v>
          </cell>
          <cell r="I6400">
            <v>0</v>
          </cell>
          <cell r="J6400">
            <v>0</v>
          </cell>
          <cell r="K6400">
            <v>0</v>
          </cell>
          <cell r="M6400">
            <v>0</v>
          </cell>
          <cell r="N6400" t="str">
            <v>N/A</v>
          </cell>
          <cell r="O6400" t="str">
            <v/>
          </cell>
          <cell r="P6400"/>
          <cell r="Q6400">
            <v>0</v>
          </cell>
        </row>
        <row r="6401">
          <cell r="C6401" t="str">
            <v>Brookfield</v>
          </cell>
          <cell r="D6401">
            <v>2022</v>
          </cell>
          <cell r="E6401">
            <v>0</v>
          </cell>
          <cell r="F6401">
            <v>0</v>
          </cell>
          <cell r="G6401" t="str">
            <v>N/A</v>
          </cell>
          <cell r="H6401">
            <v>0</v>
          </cell>
          <cell r="I6401">
            <v>0</v>
          </cell>
          <cell r="J6401">
            <v>0</v>
          </cell>
          <cell r="K6401">
            <v>0</v>
          </cell>
          <cell r="M6401">
            <v>0</v>
          </cell>
          <cell r="N6401" t="str">
            <v>N/A</v>
          </cell>
          <cell r="O6401" t="str">
            <v/>
          </cell>
          <cell r="P6401"/>
          <cell r="Q6401">
            <v>0</v>
          </cell>
        </row>
        <row r="6402">
          <cell r="C6402" t="str">
            <v>Brookline</v>
          </cell>
          <cell r="D6402">
            <v>2022</v>
          </cell>
          <cell r="E6402">
            <v>1</v>
          </cell>
          <cell r="F6402">
            <v>1</v>
          </cell>
          <cell r="G6402" t="str">
            <v>Yes</v>
          </cell>
          <cell r="H6402">
            <v>2673449.29</v>
          </cell>
          <cell r="I6402">
            <v>7081.8</v>
          </cell>
          <cell r="J6402">
            <v>0</v>
          </cell>
          <cell r="K6402">
            <v>2666367.4900000002</v>
          </cell>
          <cell r="M6402">
            <v>2666367.4900000002</v>
          </cell>
          <cell r="N6402" t="str">
            <v>FORM SUBMIT</v>
          </cell>
          <cell r="O6402">
            <v>44755</v>
          </cell>
          <cell r="P6402"/>
          <cell r="Q6402">
            <v>2666367.4900000002</v>
          </cell>
        </row>
        <row r="6403">
          <cell r="C6403" t="str">
            <v>Buckland</v>
          </cell>
          <cell r="D6403">
            <v>2022</v>
          </cell>
          <cell r="E6403">
            <v>0</v>
          </cell>
          <cell r="F6403">
            <v>0</v>
          </cell>
          <cell r="G6403" t="str">
            <v>N/A</v>
          </cell>
          <cell r="H6403">
            <v>0</v>
          </cell>
          <cell r="I6403">
            <v>0</v>
          </cell>
          <cell r="J6403">
            <v>0</v>
          </cell>
          <cell r="K6403">
            <v>0</v>
          </cell>
          <cell r="M6403">
            <v>0</v>
          </cell>
          <cell r="N6403" t="str">
            <v>N/A</v>
          </cell>
          <cell r="O6403" t="str">
            <v/>
          </cell>
          <cell r="P6403"/>
          <cell r="Q6403">
            <v>0</v>
          </cell>
        </row>
        <row r="6404">
          <cell r="C6404" t="str">
            <v>Burlington</v>
          </cell>
          <cell r="D6404">
            <v>2022</v>
          </cell>
          <cell r="E6404">
            <v>0</v>
          </cell>
          <cell r="F6404">
            <v>0</v>
          </cell>
          <cell r="G6404" t="str">
            <v>N/A</v>
          </cell>
          <cell r="H6404">
            <v>0</v>
          </cell>
          <cell r="I6404">
            <v>0</v>
          </cell>
          <cell r="J6404">
            <v>0</v>
          </cell>
          <cell r="K6404">
            <v>0</v>
          </cell>
          <cell r="M6404">
            <v>0</v>
          </cell>
          <cell r="N6404" t="str">
            <v>N/A</v>
          </cell>
          <cell r="O6404" t="str">
            <v/>
          </cell>
          <cell r="P6404"/>
          <cell r="Q6404">
            <v>0</v>
          </cell>
        </row>
        <row r="6405">
          <cell r="C6405" t="str">
            <v>Cambridge</v>
          </cell>
          <cell r="D6405">
            <v>2022</v>
          </cell>
          <cell r="E6405">
            <v>3</v>
          </cell>
          <cell r="F6405">
            <v>3</v>
          </cell>
          <cell r="G6405" t="str">
            <v>Yes</v>
          </cell>
          <cell r="H6405">
            <v>13880437.41</v>
          </cell>
          <cell r="I6405">
            <v>22905.88</v>
          </cell>
          <cell r="J6405">
            <v>8718.4599999999991</v>
          </cell>
          <cell r="K6405">
            <v>13848813.069999998</v>
          </cell>
          <cell r="M6405">
            <v>13848813.069999998</v>
          </cell>
          <cell r="N6405" t="str">
            <v>FORM SUBMIT</v>
          </cell>
          <cell r="O6405">
            <v>44819</v>
          </cell>
          <cell r="P6405"/>
          <cell r="Q6405">
            <v>13857531.529999999</v>
          </cell>
        </row>
        <row r="6406">
          <cell r="C6406" t="str">
            <v>Canton</v>
          </cell>
          <cell r="D6406">
            <v>2022</v>
          </cell>
          <cell r="E6406">
            <v>1</v>
          </cell>
          <cell r="F6406">
            <v>1</v>
          </cell>
          <cell r="G6406" t="str">
            <v>Yes</v>
          </cell>
          <cell r="H6406">
            <v>719648.91</v>
          </cell>
          <cell r="I6406">
            <v>5559.14</v>
          </cell>
          <cell r="J6406">
            <v>0</v>
          </cell>
          <cell r="K6406">
            <v>714089.77</v>
          </cell>
          <cell r="M6406">
            <v>714089.77</v>
          </cell>
          <cell r="N6406" t="str">
            <v>FORM SUBMIT</v>
          </cell>
          <cell r="O6406">
            <v>44803</v>
          </cell>
          <cell r="P6406"/>
          <cell r="Q6406">
            <v>714089.77</v>
          </cell>
        </row>
        <row r="6407">
          <cell r="C6407" t="str">
            <v>Carlisle</v>
          </cell>
          <cell r="D6407">
            <v>2022</v>
          </cell>
          <cell r="E6407">
            <v>2</v>
          </cell>
          <cell r="F6407">
            <v>2</v>
          </cell>
          <cell r="G6407" t="str">
            <v>Yes</v>
          </cell>
          <cell r="H6407">
            <v>506867.36</v>
          </cell>
          <cell r="I6407">
            <v>4365.1899999999996</v>
          </cell>
          <cell r="J6407">
            <v>106.47</v>
          </cell>
          <cell r="K6407">
            <v>502395.7</v>
          </cell>
          <cell r="M6407">
            <v>502395.7</v>
          </cell>
          <cell r="N6407" t="str">
            <v>FORM SUBMIT</v>
          </cell>
          <cell r="O6407">
            <v>44812</v>
          </cell>
          <cell r="P6407"/>
          <cell r="Q6407">
            <v>502502.17</v>
          </cell>
        </row>
        <row r="6408">
          <cell r="C6408" t="str">
            <v>Carver</v>
          </cell>
          <cell r="D6408">
            <v>2022</v>
          </cell>
          <cell r="E6408">
            <v>3</v>
          </cell>
          <cell r="F6408">
            <v>3</v>
          </cell>
          <cell r="G6408" t="str">
            <v>Yes</v>
          </cell>
          <cell r="H6408">
            <v>603065.68000000005</v>
          </cell>
          <cell r="I6408">
            <v>11370.38</v>
          </cell>
          <cell r="J6408">
            <v>128.37</v>
          </cell>
          <cell r="K6408">
            <v>591566.93000000005</v>
          </cell>
          <cell r="M6408">
            <v>591566.93000000005</v>
          </cell>
          <cell r="N6408" t="str">
            <v>FORM SUBMIT</v>
          </cell>
          <cell r="O6408">
            <v>44823</v>
          </cell>
          <cell r="P6408"/>
          <cell r="Q6408">
            <v>591695.30000000005</v>
          </cell>
        </row>
        <row r="6409">
          <cell r="C6409" t="str">
            <v>Charlemont</v>
          </cell>
          <cell r="D6409">
            <v>2022</v>
          </cell>
          <cell r="E6409">
            <v>0</v>
          </cell>
          <cell r="F6409">
            <v>0</v>
          </cell>
          <cell r="G6409" t="str">
            <v>N/A</v>
          </cell>
          <cell r="H6409">
            <v>0</v>
          </cell>
          <cell r="I6409">
            <v>0</v>
          </cell>
          <cell r="J6409">
            <v>0</v>
          </cell>
          <cell r="K6409">
            <v>0</v>
          </cell>
          <cell r="M6409">
            <v>0</v>
          </cell>
          <cell r="N6409" t="str">
            <v>N/A</v>
          </cell>
          <cell r="O6409" t="str">
            <v/>
          </cell>
          <cell r="P6409"/>
          <cell r="Q6409">
            <v>0</v>
          </cell>
        </row>
        <row r="6410">
          <cell r="C6410" t="str">
            <v>Charlton</v>
          </cell>
          <cell r="D6410">
            <v>2022</v>
          </cell>
          <cell r="E6410">
            <v>0</v>
          </cell>
          <cell r="F6410">
            <v>0</v>
          </cell>
          <cell r="G6410" t="str">
            <v>N/A</v>
          </cell>
          <cell r="H6410">
            <v>0</v>
          </cell>
          <cell r="I6410">
            <v>0</v>
          </cell>
          <cell r="J6410">
            <v>0</v>
          </cell>
          <cell r="K6410">
            <v>0</v>
          </cell>
          <cell r="M6410">
            <v>0</v>
          </cell>
          <cell r="N6410" t="str">
            <v>N/A</v>
          </cell>
          <cell r="O6410" t="str">
            <v/>
          </cell>
          <cell r="P6410"/>
          <cell r="Q6410">
            <v>0</v>
          </cell>
        </row>
        <row r="6411">
          <cell r="C6411" t="str">
            <v>Chatham</v>
          </cell>
          <cell r="D6411">
            <v>2022</v>
          </cell>
          <cell r="E6411">
            <v>3</v>
          </cell>
          <cell r="F6411">
            <v>3</v>
          </cell>
          <cell r="G6411" t="str">
            <v>Yes</v>
          </cell>
          <cell r="H6411">
            <v>1031766.31</v>
          </cell>
          <cell r="I6411">
            <v>2320.83</v>
          </cell>
          <cell r="J6411">
            <v>0</v>
          </cell>
          <cell r="K6411">
            <v>1029445.4800000001</v>
          </cell>
          <cell r="M6411">
            <v>1029445.4800000001</v>
          </cell>
          <cell r="N6411" t="str">
            <v>FORM SUBMIT</v>
          </cell>
          <cell r="O6411">
            <v>44819</v>
          </cell>
          <cell r="P6411"/>
          <cell r="Q6411">
            <v>1029445.4800000001</v>
          </cell>
        </row>
        <row r="6412">
          <cell r="C6412" t="str">
            <v>Chelmsford</v>
          </cell>
          <cell r="D6412">
            <v>2022</v>
          </cell>
          <cell r="E6412">
            <v>1.5</v>
          </cell>
          <cell r="F6412">
            <v>1.5</v>
          </cell>
          <cell r="G6412" t="str">
            <v>Yes</v>
          </cell>
          <cell r="H6412">
            <v>1327492.29</v>
          </cell>
          <cell r="I6412">
            <v>17823.02</v>
          </cell>
          <cell r="J6412">
            <v>2168.6799999999998</v>
          </cell>
          <cell r="K6412">
            <v>1307500.5900000001</v>
          </cell>
          <cell r="M6412">
            <v>1307500.5900000001</v>
          </cell>
          <cell r="N6412" t="str">
            <v>FORM SUBMIT</v>
          </cell>
          <cell r="O6412">
            <v>44798</v>
          </cell>
          <cell r="P6412"/>
          <cell r="Q6412">
            <v>1309669.27</v>
          </cell>
        </row>
        <row r="6413">
          <cell r="C6413" t="str">
            <v>Chelsea</v>
          </cell>
          <cell r="D6413">
            <v>2022</v>
          </cell>
          <cell r="E6413">
            <v>1.5</v>
          </cell>
          <cell r="F6413">
            <v>1.5</v>
          </cell>
          <cell r="G6413" t="str">
            <v>Yes</v>
          </cell>
          <cell r="H6413">
            <v>835972.37</v>
          </cell>
          <cell r="I6413">
            <v>2977</v>
          </cell>
          <cell r="J6413">
            <v>1651.25</v>
          </cell>
          <cell r="K6413">
            <v>831344.12</v>
          </cell>
          <cell r="M6413">
            <v>831344.12</v>
          </cell>
          <cell r="N6413" t="str">
            <v>FORM SUBMIT</v>
          </cell>
          <cell r="O6413">
            <v>44811</v>
          </cell>
          <cell r="P6413"/>
          <cell r="Q6413">
            <v>832995.37</v>
          </cell>
        </row>
        <row r="6414">
          <cell r="C6414" t="str">
            <v>Cheshire</v>
          </cell>
          <cell r="D6414">
            <v>2022</v>
          </cell>
          <cell r="E6414">
            <v>0</v>
          </cell>
          <cell r="F6414">
            <v>0</v>
          </cell>
          <cell r="G6414" t="str">
            <v>N/A</v>
          </cell>
          <cell r="H6414">
            <v>0</v>
          </cell>
          <cell r="I6414">
            <v>0</v>
          </cell>
          <cell r="J6414">
            <v>0</v>
          </cell>
          <cell r="K6414">
            <v>0</v>
          </cell>
          <cell r="M6414">
            <v>0</v>
          </cell>
          <cell r="N6414" t="str">
            <v>N/A</v>
          </cell>
          <cell r="O6414" t="str">
            <v/>
          </cell>
          <cell r="P6414"/>
          <cell r="Q6414">
            <v>0</v>
          </cell>
        </row>
        <row r="6415">
          <cell r="C6415" t="str">
            <v>Chester</v>
          </cell>
          <cell r="D6415">
            <v>2022</v>
          </cell>
          <cell r="E6415">
            <v>0</v>
          </cell>
          <cell r="F6415">
            <v>0</v>
          </cell>
          <cell r="G6415" t="str">
            <v>N/A</v>
          </cell>
          <cell r="H6415">
            <v>0</v>
          </cell>
          <cell r="I6415">
            <v>0</v>
          </cell>
          <cell r="J6415">
            <v>0</v>
          </cell>
          <cell r="K6415">
            <v>0</v>
          </cell>
          <cell r="M6415">
            <v>0</v>
          </cell>
          <cell r="N6415" t="str">
            <v>N/A</v>
          </cell>
          <cell r="O6415" t="str">
            <v/>
          </cell>
          <cell r="P6415"/>
          <cell r="Q6415">
            <v>0</v>
          </cell>
        </row>
        <row r="6416">
          <cell r="C6416" t="str">
            <v>Chesterfield</v>
          </cell>
          <cell r="D6416">
            <v>2022</v>
          </cell>
          <cell r="E6416">
            <v>0</v>
          </cell>
          <cell r="F6416">
            <v>0</v>
          </cell>
          <cell r="G6416" t="str">
            <v>N/A</v>
          </cell>
          <cell r="H6416">
            <v>0</v>
          </cell>
          <cell r="I6416">
            <v>0</v>
          </cell>
          <cell r="J6416">
            <v>0</v>
          </cell>
          <cell r="K6416">
            <v>0</v>
          </cell>
          <cell r="M6416">
            <v>0</v>
          </cell>
          <cell r="N6416" t="str">
            <v>N/A</v>
          </cell>
          <cell r="O6416" t="str">
            <v/>
          </cell>
          <cell r="P6416"/>
          <cell r="Q6416">
            <v>0</v>
          </cell>
        </row>
        <row r="6417">
          <cell r="C6417" t="str">
            <v>Chicopee</v>
          </cell>
          <cell r="D6417">
            <v>2022</v>
          </cell>
          <cell r="E6417">
            <v>0</v>
          </cell>
          <cell r="F6417">
            <v>0</v>
          </cell>
          <cell r="G6417" t="str">
            <v>N/A</v>
          </cell>
          <cell r="H6417">
            <v>0</v>
          </cell>
          <cell r="I6417">
            <v>0</v>
          </cell>
          <cell r="J6417">
            <v>0</v>
          </cell>
          <cell r="K6417">
            <v>0</v>
          </cell>
          <cell r="M6417">
            <v>0</v>
          </cell>
          <cell r="N6417" t="str">
            <v>N/A</v>
          </cell>
          <cell r="O6417" t="str">
            <v/>
          </cell>
          <cell r="P6417"/>
          <cell r="Q6417">
            <v>0</v>
          </cell>
        </row>
        <row r="6418">
          <cell r="C6418" t="str">
            <v>Chilmark</v>
          </cell>
          <cell r="D6418">
            <v>2022</v>
          </cell>
          <cell r="E6418">
            <v>3</v>
          </cell>
          <cell r="F6418">
            <v>3</v>
          </cell>
          <cell r="G6418" t="str">
            <v>Yes</v>
          </cell>
          <cell r="H6418">
            <v>288701.45</v>
          </cell>
          <cell r="I6418">
            <v>1030.76</v>
          </cell>
          <cell r="J6418">
            <v>0</v>
          </cell>
          <cell r="K6418">
            <v>287670.69</v>
          </cell>
          <cell r="M6418">
            <v>287670.69</v>
          </cell>
          <cell r="N6418" t="str">
            <v>FORM SUBMIT</v>
          </cell>
          <cell r="O6418">
            <v>44848</v>
          </cell>
          <cell r="P6418"/>
          <cell r="Q6418">
            <v>287670.69</v>
          </cell>
        </row>
        <row r="6419">
          <cell r="C6419" t="str">
            <v>Clarksburg</v>
          </cell>
          <cell r="D6419">
            <v>2022</v>
          </cell>
          <cell r="E6419">
            <v>0</v>
          </cell>
          <cell r="F6419">
            <v>0</v>
          </cell>
          <cell r="G6419" t="str">
            <v>N/A</v>
          </cell>
          <cell r="H6419">
            <v>0</v>
          </cell>
          <cell r="I6419">
            <v>0</v>
          </cell>
          <cell r="J6419">
            <v>0</v>
          </cell>
          <cell r="K6419">
            <v>0</v>
          </cell>
          <cell r="M6419">
            <v>0</v>
          </cell>
          <cell r="N6419" t="str">
            <v>N/A</v>
          </cell>
          <cell r="O6419" t="str">
            <v/>
          </cell>
          <cell r="P6419"/>
          <cell r="Q6419">
            <v>0</v>
          </cell>
        </row>
        <row r="6420">
          <cell r="C6420" t="str">
            <v>Clinton</v>
          </cell>
          <cell r="D6420">
            <v>2022</v>
          </cell>
          <cell r="E6420">
            <v>0</v>
          </cell>
          <cell r="F6420">
            <v>0</v>
          </cell>
          <cell r="G6420" t="str">
            <v>N/A</v>
          </cell>
          <cell r="H6420">
            <v>0</v>
          </cell>
          <cell r="I6420">
            <v>0</v>
          </cell>
          <cell r="J6420">
            <v>0</v>
          </cell>
          <cell r="K6420">
            <v>0</v>
          </cell>
          <cell r="M6420">
            <v>0</v>
          </cell>
          <cell r="N6420" t="str">
            <v>N/A</v>
          </cell>
          <cell r="O6420" t="str">
            <v/>
          </cell>
          <cell r="P6420"/>
          <cell r="Q6420">
            <v>0</v>
          </cell>
        </row>
        <row r="6421">
          <cell r="C6421" t="str">
            <v>Cohasset</v>
          </cell>
          <cell r="D6421">
            <v>2022</v>
          </cell>
          <cell r="E6421">
            <v>1.5</v>
          </cell>
          <cell r="F6421">
            <v>1.5</v>
          </cell>
          <cell r="G6421" t="str">
            <v>Yes</v>
          </cell>
          <cell r="H6421">
            <v>577416.95999999996</v>
          </cell>
          <cell r="I6421">
            <v>2362.19</v>
          </cell>
          <cell r="J6421">
            <v>0</v>
          </cell>
          <cell r="K6421">
            <v>575054.77</v>
          </cell>
          <cell r="M6421">
            <v>575054.77</v>
          </cell>
          <cell r="N6421" t="str">
            <v>FORM SUBMIT</v>
          </cell>
          <cell r="O6421">
            <v>44848</v>
          </cell>
          <cell r="P6421"/>
          <cell r="Q6421">
            <v>575054.77</v>
          </cell>
        </row>
        <row r="6422">
          <cell r="C6422" t="str">
            <v>Colrain</v>
          </cell>
          <cell r="D6422">
            <v>2022</v>
          </cell>
          <cell r="E6422">
            <v>0</v>
          </cell>
          <cell r="F6422">
            <v>0</v>
          </cell>
          <cell r="G6422" t="str">
            <v>N/A</v>
          </cell>
          <cell r="H6422">
            <v>0</v>
          </cell>
          <cell r="I6422">
            <v>0</v>
          </cell>
          <cell r="J6422">
            <v>0</v>
          </cell>
          <cell r="K6422">
            <v>0</v>
          </cell>
          <cell r="M6422">
            <v>0</v>
          </cell>
          <cell r="N6422" t="str">
            <v>N/A</v>
          </cell>
          <cell r="O6422" t="str">
            <v/>
          </cell>
          <cell r="P6422"/>
          <cell r="Q6422">
            <v>0</v>
          </cell>
        </row>
        <row r="6423">
          <cell r="C6423" t="str">
            <v>Concord</v>
          </cell>
          <cell r="D6423">
            <v>2022</v>
          </cell>
          <cell r="E6423">
            <v>1.5</v>
          </cell>
          <cell r="F6423">
            <v>1.5</v>
          </cell>
          <cell r="G6423" t="str">
            <v>Yes</v>
          </cell>
          <cell r="H6423">
            <v>1369081.8</v>
          </cell>
          <cell r="I6423">
            <v>5283.98</v>
          </cell>
          <cell r="J6423">
            <v>34.950000000000003</v>
          </cell>
          <cell r="K6423">
            <v>1363762.87</v>
          </cell>
          <cell r="M6423">
            <v>1363762.87</v>
          </cell>
          <cell r="N6423" t="str">
            <v>FORM SUBMIT</v>
          </cell>
          <cell r="O6423">
            <v>44785</v>
          </cell>
          <cell r="P6423"/>
          <cell r="Q6423">
            <v>1363797.82</v>
          </cell>
        </row>
        <row r="6424">
          <cell r="C6424" t="str">
            <v>Conway</v>
          </cell>
          <cell r="D6424">
            <v>2022</v>
          </cell>
          <cell r="E6424">
            <v>3</v>
          </cell>
          <cell r="F6424">
            <v>3</v>
          </cell>
          <cell r="G6424" t="str">
            <v>Yes</v>
          </cell>
          <cell r="H6424">
            <v>98494.74</v>
          </cell>
          <cell r="I6424">
            <v>1844.62</v>
          </cell>
          <cell r="J6424">
            <v>98.46</v>
          </cell>
          <cell r="K6424">
            <v>96551.66</v>
          </cell>
          <cell r="M6424">
            <v>96551.66</v>
          </cell>
          <cell r="N6424" t="str">
            <v>FORM SUBMIT</v>
          </cell>
          <cell r="O6424">
            <v>44831</v>
          </cell>
          <cell r="P6424"/>
          <cell r="Q6424">
            <v>96650.12000000001</v>
          </cell>
        </row>
        <row r="6425">
          <cell r="C6425" t="str">
            <v>Cummington</v>
          </cell>
          <cell r="D6425">
            <v>2022</v>
          </cell>
          <cell r="E6425">
            <v>0</v>
          </cell>
          <cell r="F6425">
            <v>0</v>
          </cell>
          <cell r="G6425" t="str">
            <v>N/A</v>
          </cell>
          <cell r="H6425">
            <v>0</v>
          </cell>
          <cell r="I6425">
            <v>0</v>
          </cell>
          <cell r="J6425">
            <v>0</v>
          </cell>
          <cell r="K6425">
            <v>0</v>
          </cell>
          <cell r="M6425">
            <v>0</v>
          </cell>
          <cell r="N6425" t="str">
            <v>N/A</v>
          </cell>
          <cell r="O6425" t="str">
            <v/>
          </cell>
          <cell r="P6425"/>
          <cell r="Q6425">
            <v>0</v>
          </cell>
        </row>
        <row r="6426">
          <cell r="C6426" t="str">
            <v>Dalton</v>
          </cell>
          <cell r="D6426">
            <v>2022</v>
          </cell>
          <cell r="E6426">
            <v>0</v>
          </cell>
          <cell r="F6426">
            <v>0</v>
          </cell>
          <cell r="G6426" t="str">
            <v>N/A</v>
          </cell>
          <cell r="H6426">
            <v>0</v>
          </cell>
          <cell r="I6426">
            <v>0</v>
          </cell>
          <cell r="J6426">
            <v>0</v>
          </cell>
          <cell r="K6426">
            <v>0</v>
          </cell>
          <cell r="M6426">
            <v>0</v>
          </cell>
          <cell r="N6426" t="str">
            <v>N/A</v>
          </cell>
          <cell r="O6426" t="str">
            <v/>
          </cell>
          <cell r="P6426"/>
          <cell r="Q6426">
            <v>0</v>
          </cell>
        </row>
        <row r="6427">
          <cell r="C6427" t="str">
            <v>Danvers</v>
          </cell>
          <cell r="D6427">
            <v>2022</v>
          </cell>
          <cell r="E6427">
            <v>0</v>
          </cell>
          <cell r="F6427">
            <v>0</v>
          </cell>
          <cell r="G6427" t="str">
            <v>N/A</v>
          </cell>
          <cell r="H6427">
            <v>0</v>
          </cell>
          <cell r="I6427">
            <v>0</v>
          </cell>
          <cell r="J6427">
            <v>0</v>
          </cell>
          <cell r="K6427">
            <v>0</v>
          </cell>
          <cell r="M6427">
            <v>0</v>
          </cell>
          <cell r="N6427" t="str">
            <v>N/A</v>
          </cell>
          <cell r="O6427" t="str">
            <v/>
          </cell>
          <cell r="P6427"/>
          <cell r="Q6427">
            <v>0</v>
          </cell>
        </row>
        <row r="6428">
          <cell r="C6428" t="str">
            <v>Dartmouth</v>
          </cell>
          <cell r="D6428">
            <v>2022</v>
          </cell>
          <cell r="E6428">
            <v>1.5</v>
          </cell>
          <cell r="F6428">
            <v>1.5</v>
          </cell>
          <cell r="G6428" t="str">
            <v>Yes</v>
          </cell>
          <cell r="H6428">
            <v>806084</v>
          </cell>
          <cell r="I6428">
            <v>3862</v>
          </cell>
          <cell r="J6428">
            <v>920</v>
          </cell>
          <cell r="K6428">
            <v>801302</v>
          </cell>
          <cell r="M6428">
            <v>801302</v>
          </cell>
          <cell r="N6428" t="str">
            <v>FORM SUBMIT</v>
          </cell>
          <cell r="O6428">
            <v>44805</v>
          </cell>
          <cell r="P6428"/>
          <cell r="Q6428">
            <v>802222</v>
          </cell>
        </row>
        <row r="6429">
          <cell r="C6429" t="str">
            <v>Dedham</v>
          </cell>
          <cell r="D6429">
            <v>2022</v>
          </cell>
          <cell r="E6429">
            <v>0</v>
          </cell>
          <cell r="F6429">
            <v>0</v>
          </cell>
          <cell r="G6429" t="str">
            <v>N/A</v>
          </cell>
          <cell r="H6429">
            <v>0</v>
          </cell>
          <cell r="I6429">
            <v>0</v>
          </cell>
          <cell r="J6429">
            <v>0</v>
          </cell>
          <cell r="K6429">
            <v>0</v>
          </cell>
          <cell r="M6429">
            <v>0</v>
          </cell>
          <cell r="N6429" t="str">
            <v>N/A</v>
          </cell>
          <cell r="O6429" t="str">
            <v/>
          </cell>
          <cell r="P6429"/>
          <cell r="Q6429">
            <v>0</v>
          </cell>
        </row>
        <row r="6430">
          <cell r="C6430" t="str">
            <v>Deerfield</v>
          </cell>
          <cell r="D6430">
            <v>2022</v>
          </cell>
          <cell r="E6430">
            <v>3</v>
          </cell>
          <cell r="F6430">
            <v>3</v>
          </cell>
          <cell r="G6430" t="str">
            <v>Yes</v>
          </cell>
          <cell r="H6430">
            <v>266702.15000000002</v>
          </cell>
          <cell r="I6430">
            <v>815</v>
          </cell>
          <cell r="J6430">
            <v>1569.44</v>
          </cell>
          <cell r="K6430">
            <v>264317.71000000002</v>
          </cell>
          <cell r="M6430">
            <v>264317.71000000002</v>
          </cell>
          <cell r="N6430" t="str">
            <v>FORM SUBMIT</v>
          </cell>
          <cell r="O6430">
            <v>44790</v>
          </cell>
          <cell r="P6430"/>
          <cell r="Q6430">
            <v>265887.15000000002</v>
          </cell>
        </row>
        <row r="6431">
          <cell r="C6431" t="str">
            <v>Dennis</v>
          </cell>
          <cell r="D6431">
            <v>2022</v>
          </cell>
          <cell r="E6431">
            <v>3</v>
          </cell>
          <cell r="F6431">
            <v>3</v>
          </cell>
          <cell r="G6431" t="str">
            <v>Yes</v>
          </cell>
          <cell r="H6431">
            <v>1420783.48</v>
          </cell>
          <cell r="I6431">
            <v>6261.19</v>
          </cell>
          <cell r="J6431">
            <v>5334.79</v>
          </cell>
          <cell r="K6431">
            <v>1409187.5</v>
          </cell>
          <cell r="M6431">
            <v>1409187.5</v>
          </cell>
          <cell r="N6431" t="str">
            <v>FORM SUBMIT</v>
          </cell>
          <cell r="O6431">
            <v>44819</v>
          </cell>
          <cell r="P6431"/>
          <cell r="Q6431">
            <v>1414522.29</v>
          </cell>
        </row>
        <row r="6432">
          <cell r="C6432" t="str">
            <v>Dighton</v>
          </cell>
          <cell r="D6432">
            <v>2022</v>
          </cell>
          <cell r="E6432">
            <v>1</v>
          </cell>
          <cell r="F6432">
            <v>1</v>
          </cell>
          <cell r="G6432" t="str">
            <v>Yes</v>
          </cell>
          <cell r="H6432">
            <v>129684.5</v>
          </cell>
          <cell r="I6432">
            <v>925.21</v>
          </cell>
          <cell r="J6432">
            <v>1.1399999999999999</v>
          </cell>
          <cell r="K6432">
            <v>128758.15</v>
          </cell>
          <cell r="M6432">
            <v>128758.15</v>
          </cell>
          <cell r="N6432" t="str">
            <v>FORM SUBMIT</v>
          </cell>
          <cell r="O6432">
            <v>44805</v>
          </cell>
          <cell r="P6432"/>
          <cell r="Q6432">
            <v>128759.29</v>
          </cell>
        </row>
        <row r="6433">
          <cell r="C6433" t="str">
            <v>Douglas</v>
          </cell>
          <cell r="D6433">
            <v>2022</v>
          </cell>
          <cell r="E6433">
            <v>0</v>
          </cell>
          <cell r="F6433">
            <v>0</v>
          </cell>
          <cell r="G6433" t="str">
            <v>N/A</v>
          </cell>
          <cell r="H6433">
            <v>0</v>
          </cell>
          <cell r="I6433">
            <v>0</v>
          </cell>
          <cell r="J6433">
            <v>0</v>
          </cell>
          <cell r="K6433">
            <v>0</v>
          </cell>
          <cell r="M6433">
            <v>0</v>
          </cell>
          <cell r="N6433" t="str">
            <v>N/A</v>
          </cell>
          <cell r="O6433" t="str">
            <v/>
          </cell>
          <cell r="P6433"/>
          <cell r="Q6433">
            <v>0</v>
          </cell>
        </row>
        <row r="6434">
          <cell r="C6434" t="str">
            <v>Dover</v>
          </cell>
          <cell r="D6434">
            <v>2022</v>
          </cell>
          <cell r="E6434">
            <v>0</v>
          </cell>
          <cell r="F6434">
            <v>0</v>
          </cell>
          <cell r="G6434" t="str">
            <v>N/A</v>
          </cell>
          <cell r="H6434">
            <v>0</v>
          </cell>
          <cell r="I6434">
            <v>0</v>
          </cell>
          <cell r="J6434">
            <v>0</v>
          </cell>
          <cell r="K6434">
            <v>0</v>
          </cell>
          <cell r="M6434">
            <v>0</v>
          </cell>
          <cell r="N6434" t="str">
            <v>N/A</v>
          </cell>
          <cell r="O6434" t="str">
            <v/>
          </cell>
          <cell r="P6434"/>
          <cell r="Q6434">
            <v>0</v>
          </cell>
        </row>
        <row r="6435">
          <cell r="C6435" t="str">
            <v>Dracut</v>
          </cell>
          <cell r="D6435">
            <v>2022</v>
          </cell>
          <cell r="E6435">
            <v>2</v>
          </cell>
          <cell r="F6435">
            <v>2</v>
          </cell>
          <cell r="G6435" t="str">
            <v>Yes</v>
          </cell>
          <cell r="H6435">
            <v>1084126</v>
          </cell>
          <cell r="I6435">
            <v>15166</v>
          </cell>
          <cell r="J6435">
            <v>0</v>
          </cell>
          <cell r="K6435">
            <v>1068960</v>
          </cell>
          <cell r="M6435">
            <v>1068960</v>
          </cell>
          <cell r="N6435" t="str">
            <v>FORM SUBMIT</v>
          </cell>
          <cell r="O6435">
            <v>44881</v>
          </cell>
          <cell r="P6435"/>
          <cell r="Q6435">
            <v>1068960</v>
          </cell>
        </row>
        <row r="6436">
          <cell r="C6436" t="str">
            <v>Dudley</v>
          </cell>
          <cell r="D6436">
            <v>2022</v>
          </cell>
          <cell r="E6436">
            <v>0</v>
          </cell>
          <cell r="F6436">
            <v>0</v>
          </cell>
          <cell r="G6436" t="str">
            <v>N/A</v>
          </cell>
          <cell r="H6436">
            <v>0</v>
          </cell>
          <cell r="I6436">
            <v>0</v>
          </cell>
          <cell r="J6436">
            <v>0</v>
          </cell>
          <cell r="K6436">
            <v>0</v>
          </cell>
          <cell r="M6436">
            <v>0</v>
          </cell>
          <cell r="N6436" t="str">
            <v>N/A</v>
          </cell>
          <cell r="O6436" t="str">
            <v/>
          </cell>
          <cell r="P6436"/>
          <cell r="Q6436">
            <v>0</v>
          </cell>
        </row>
        <row r="6437">
          <cell r="C6437" t="str">
            <v>Dunstable</v>
          </cell>
          <cell r="D6437">
            <v>2022</v>
          </cell>
          <cell r="E6437">
            <v>3</v>
          </cell>
          <cell r="F6437">
            <v>3</v>
          </cell>
          <cell r="G6437" t="str">
            <v>Yes</v>
          </cell>
          <cell r="H6437">
            <v>300008.83</v>
          </cell>
          <cell r="I6437">
            <v>1102.18</v>
          </cell>
          <cell r="J6437">
            <v>0</v>
          </cell>
          <cell r="K6437">
            <v>298906.65000000002</v>
          </cell>
          <cell r="M6437">
            <v>298906.65000000002</v>
          </cell>
          <cell r="N6437" t="str">
            <v>FORM SUBMIT</v>
          </cell>
          <cell r="O6437">
            <v>44825</v>
          </cell>
          <cell r="P6437"/>
          <cell r="Q6437">
            <v>298906.65000000002</v>
          </cell>
        </row>
        <row r="6438">
          <cell r="C6438" t="str">
            <v>Duxbury</v>
          </cell>
          <cell r="D6438">
            <v>2022</v>
          </cell>
          <cell r="E6438">
            <v>1</v>
          </cell>
          <cell r="F6438">
            <v>1</v>
          </cell>
          <cell r="G6438" t="str">
            <v>Yes</v>
          </cell>
          <cell r="H6438">
            <v>588296.25</v>
          </cell>
          <cell r="I6438">
            <v>2709.74</v>
          </cell>
          <cell r="J6438">
            <v>0</v>
          </cell>
          <cell r="K6438">
            <v>585586.51</v>
          </cell>
          <cell r="M6438">
            <v>585586.51</v>
          </cell>
          <cell r="N6438" t="str">
            <v>FORM SUBMIT</v>
          </cell>
          <cell r="O6438">
            <v>44820</v>
          </cell>
          <cell r="P6438"/>
          <cell r="Q6438">
            <v>585586.51</v>
          </cell>
        </row>
        <row r="6439">
          <cell r="C6439" t="str">
            <v>East Bridgewater</v>
          </cell>
          <cell r="D6439">
            <v>2022</v>
          </cell>
          <cell r="E6439">
            <v>0</v>
          </cell>
          <cell r="F6439">
            <v>0</v>
          </cell>
          <cell r="G6439" t="str">
            <v>N/A</v>
          </cell>
          <cell r="H6439">
            <v>0</v>
          </cell>
          <cell r="I6439">
            <v>0</v>
          </cell>
          <cell r="J6439">
            <v>0</v>
          </cell>
          <cell r="K6439">
            <v>0</v>
          </cell>
          <cell r="M6439">
            <v>0</v>
          </cell>
          <cell r="N6439" t="str">
            <v>N/A</v>
          </cell>
          <cell r="O6439" t="str">
            <v/>
          </cell>
          <cell r="P6439"/>
          <cell r="Q6439">
            <v>0</v>
          </cell>
        </row>
        <row r="6440">
          <cell r="C6440" t="str">
            <v>East Brookfield</v>
          </cell>
          <cell r="D6440">
            <v>2022</v>
          </cell>
          <cell r="E6440">
            <v>0</v>
          </cell>
          <cell r="F6440">
            <v>0</v>
          </cell>
          <cell r="G6440" t="str">
            <v>N/A</v>
          </cell>
          <cell r="H6440">
            <v>0</v>
          </cell>
          <cell r="I6440">
            <v>0</v>
          </cell>
          <cell r="J6440">
            <v>0</v>
          </cell>
          <cell r="K6440">
            <v>0</v>
          </cell>
          <cell r="M6440">
            <v>0</v>
          </cell>
          <cell r="N6440" t="str">
            <v>N/A</v>
          </cell>
          <cell r="O6440" t="str">
            <v/>
          </cell>
          <cell r="P6440"/>
          <cell r="Q6440">
            <v>0</v>
          </cell>
        </row>
        <row r="6441">
          <cell r="C6441" t="str">
            <v>East Longmeadow</v>
          </cell>
          <cell r="D6441">
            <v>2022</v>
          </cell>
          <cell r="E6441">
            <v>1</v>
          </cell>
          <cell r="F6441">
            <v>1</v>
          </cell>
          <cell r="G6441" t="str">
            <v>Yes</v>
          </cell>
          <cell r="H6441">
            <v>315088.69</v>
          </cell>
          <cell r="I6441">
            <v>1506.46</v>
          </cell>
          <cell r="J6441">
            <v>282.11</v>
          </cell>
          <cell r="K6441">
            <v>313300.12</v>
          </cell>
          <cell r="M6441">
            <v>313300.12</v>
          </cell>
          <cell r="N6441" t="str">
            <v>FORM SUBMIT</v>
          </cell>
          <cell r="O6441">
            <v>44830</v>
          </cell>
          <cell r="P6441"/>
          <cell r="Q6441">
            <v>313582.23</v>
          </cell>
        </row>
        <row r="6442">
          <cell r="C6442" t="str">
            <v>Eastham</v>
          </cell>
          <cell r="D6442">
            <v>2022</v>
          </cell>
          <cell r="E6442">
            <v>3</v>
          </cell>
          <cell r="F6442">
            <v>3</v>
          </cell>
          <cell r="G6442" t="str">
            <v>Yes</v>
          </cell>
          <cell r="H6442">
            <v>867013.59</v>
          </cell>
          <cell r="I6442">
            <v>2385.08</v>
          </cell>
          <cell r="J6442">
            <v>0</v>
          </cell>
          <cell r="K6442">
            <v>864628.51</v>
          </cell>
          <cell r="M6442">
            <v>864628.51</v>
          </cell>
          <cell r="N6442" t="str">
            <v>FORM SUBMIT</v>
          </cell>
          <cell r="O6442">
            <v>44803</v>
          </cell>
          <cell r="P6442"/>
          <cell r="Q6442">
            <v>864628.51</v>
          </cell>
        </row>
        <row r="6443">
          <cell r="C6443" t="str">
            <v>Easthampton</v>
          </cell>
          <cell r="D6443">
            <v>2022</v>
          </cell>
          <cell r="E6443">
            <v>3</v>
          </cell>
          <cell r="F6443">
            <v>3</v>
          </cell>
          <cell r="G6443" t="str">
            <v>Yes</v>
          </cell>
          <cell r="H6443">
            <v>614011.59</v>
          </cell>
          <cell r="I6443">
            <v>2263.73</v>
          </cell>
          <cell r="J6443">
            <v>532.78</v>
          </cell>
          <cell r="K6443">
            <v>611215.07999999996</v>
          </cell>
          <cell r="M6443">
            <v>611215.07999999996</v>
          </cell>
          <cell r="N6443" t="str">
            <v>FORM SUBMIT</v>
          </cell>
          <cell r="O6443">
            <v>44872</v>
          </cell>
          <cell r="P6443"/>
          <cell r="Q6443">
            <v>611747.86</v>
          </cell>
        </row>
        <row r="6444">
          <cell r="C6444" t="str">
            <v>Easton</v>
          </cell>
          <cell r="D6444">
            <v>2022</v>
          </cell>
          <cell r="E6444">
            <v>3</v>
          </cell>
          <cell r="F6444">
            <v>3</v>
          </cell>
          <cell r="G6444" t="str">
            <v>Yes</v>
          </cell>
          <cell r="H6444">
            <v>1508374.31</v>
          </cell>
          <cell r="I6444">
            <v>15952</v>
          </cell>
          <cell r="J6444">
            <v>0</v>
          </cell>
          <cell r="K6444">
            <v>1492422.31</v>
          </cell>
          <cell r="M6444">
            <v>1492422.31</v>
          </cell>
          <cell r="N6444" t="str">
            <v>FORM SUBMIT</v>
          </cell>
          <cell r="O6444">
            <v>44819</v>
          </cell>
          <cell r="P6444"/>
          <cell r="Q6444">
            <v>1492422.31</v>
          </cell>
        </row>
        <row r="6445">
          <cell r="C6445" t="str">
            <v>Edgartown</v>
          </cell>
          <cell r="D6445">
            <v>2022</v>
          </cell>
          <cell r="E6445">
            <v>3</v>
          </cell>
          <cell r="F6445">
            <v>3</v>
          </cell>
          <cell r="G6445" t="str">
            <v>Yes</v>
          </cell>
          <cell r="H6445">
            <v>897608.14</v>
          </cell>
          <cell r="I6445">
            <v>1549.25</v>
          </cell>
          <cell r="J6445">
            <v>149.88999999999999</v>
          </cell>
          <cell r="K6445">
            <v>895909</v>
          </cell>
          <cell r="M6445">
            <v>895909</v>
          </cell>
          <cell r="N6445" t="str">
            <v>FORM SUBMIT</v>
          </cell>
          <cell r="O6445">
            <v>44817</v>
          </cell>
          <cell r="P6445"/>
          <cell r="Q6445">
            <v>896058.89</v>
          </cell>
        </row>
        <row r="6446">
          <cell r="C6446" t="str">
            <v>Egremont</v>
          </cell>
          <cell r="D6446">
            <v>2022</v>
          </cell>
          <cell r="E6446">
            <v>0</v>
          </cell>
          <cell r="F6446">
            <v>0</v>
          </cell>
          <cell r="G6446" t="str">
            <v>N/A</v>
          </cell>
          <cell r="H6446">
            <v>0</v>
          </cell>
          <cell r="I6446">
            <v>0</v>
          </cell>
          <cell r="J6446">
            <v>0</v>
          </cell>
          <cell r="K6446">
            <v>0</v>
          </cell>
          <cell r="M6446">
            <v>0</v>
          </cell>
          <cell r="N6446" t="str">
            <v>N/A</v>
          </cell>
          <cell r="O6446" t="str">
            <v/>
          </cell>
          <cell r="P6446"/>
          <cell r="Q6446">
            <v>0</v>
          </cell>
        </row>
        <row r="6447">
          <cell r="C6447" t="str">
            <v>Erving</v>
          </cell>
          <cell r="D6447">
            <v>2022</v>
          </cell>
          <cell r="E6447">
            <v>0</v>
          </cell>
          <cell r="F6447">
            <v>0</v>
          </cell>
          <cell r="G6447" t="str">
            <v>N/A</v>
          </cell>
          <cell r="H6447">
            <v>0</v>
          </cell>
          <cell r="I6447">
            <v>0</v>
          </cell>
          <cell r="J6447">
            <v>0</v>
          </cell>
          <cell r="K6447">
            <v>0</v>
          </cell>
          <cell r="M6447">
            <v>0</v>
          </cell>
          <cell r="N6447" t="str">
            <v>N/A</v>
          </cell>
          <cell r="O6447" t="str">
            <v/>
          </cell>
          <cell r="P6447"/>
          <cell r="Q6447">
            <v>0</v>
          </cell>
        </row>
        <row r="6448">
          <cell r="C6448" t="str">
            <v>Essex</v>
          </cell>
          <cell r="D6448">
            <v>2022</v>
          </cell>
          <cell r="E6448">
            <v>1.5</v>
          </cell>
          <cell r="F6448">
            <v>1.5</v>
          </cell>
          <cell r="G6448" t="str">
            <v>Yes</v>
          </cell>
          <cell r="H6448">
            <v>199726.65</v>
          </cell>
          <cell r="I6448">
            <v>320.76</v>
          </cell>
          <cell r="J6448">
            <v>0</v>
          </cell>
          <cell r="K6448">
            <v>199405.88999999998</v>
          </cell>
          <cell r="M6448">
            <v>199405.88999999998</v>
          </cell>
          <cell r="N6448" t="str">
            <v>FORM SUBMIT</v>
          </cell>
          <cell r="O6448">
            <v>44819</v>
          </cell>
          <cell r="P6448"/>
          <cell r="Q6448">
            <v>199405.88999999998</v>
          </cell>
        </row>
        <row r="6449">
          <cell r="C6449" t="str">
            <v>Everett</v>
          </cell>
          <cell r="D6449">
            <v>2022</v>
          </cell>
          <cell r="E6449">
            <v>0</v>
          </cell>
          <cell r="F6449">
            <v>0</v>
          </cell>
          <cell r="G6449" t="str">
            <v>N/A</v>
          </cell>
          <cell r="H6449">
            <v>0</v>
          </cell>
          <cell r="I6449">
            <v>0</v>
          </cell>
          <cell r="J6449">
            <v>0</v>
          </cell>
          <cell r="K6449">
            <v>0</v>
          </cell>
          <cell r="M6449">
            <v>0</v>
          </cell>
          <cell r="N6449" t="str">
            <v>N/A</v>
          </cell>
          <cell r="O6449" t="str">
            <v/>
          </cell>
          <cell r="P6449"/>
          <cell r="Q6449">
            <v>0</v>
          </cell>
        </row>
        <row r="6450">
          <cell r="C6450" t="str">
            <v>Fairhaven</v>
          </cell>
          <cell r="D6450">
            <v>2022</v>
          </cell>
          <cell r="E6450">
            <v>2</v>
          </cell>
          <cell r="F6450">
            <v>2</v>
          </cell>
          <cell r="G6450" t="str">
            <v>Yes</v>
          </cell>
          <cell r="H6450">
            <v>466282.25</v>
          </cell>
          <cell r="I6450">
            <v>1867.98</v>
          </cell>
          <cell r="J6450">
            <v>1077.6600000000001</v>
          </cell>
          <cell r="K6450">
            <v>463336.61000000004</v>
          </cell>
          <cell r="M6450">
            <v>463336.61000000004</v>
          </cell>
          <cell r="N6450" t="str">
            <v>FORM SUBMIT</v>
          </cell>
          <cell r="O6450">
            <v>44824</v>
          </cell>
          <cell r="P6450"/>
          <cell r="Q6450">
            <v>464414.27</v>
          </cell>
        </row>
        <row r="6451">
          <cell r="C6451" t="str">
            <v>Fall River</v>
          </cell>
          <cell r="D6451">
            <v>2022</v>
          </cell>
          <cell r="E6451">
            <v>1.5</v>
          </cell>
          <cell r="F6451">
            <v>1.5</v>
          </cell>
          <cell r="G6451" t="str">
            <v>Yes</v>
          </cell>
          <cell r="H6451">
            <v>1293873.18</v>
          </cell>
          <cell r="I6451">
            <v>11954.77</v>
          </cell>
          <cell r="J6451">
            <v>2883.93</v>
          </cell>
          <cell r="K6451">
            <v>1279034.48</v>
          </cell>
          <cell r="M6451">
            <v>1279034.48</v>
          </cell>
          <cell r="N6451" t="str">
            <v>FORM SUBMIT</v>
          </cell>
          <cell r="O6451">
            <v>44819</v>
          </cell>
          <cell r="P6451"/>
          <cell r="Q6451">
            <v>1281918.4099999999</v>
          </cell>
        </row>
        <row r="6452">
          <cell r="C6452" t="str">
            <v>Falmouth</v>
          </cell>
          <cell r="D6452">
            <v>2022</v>
          </cell>
          <cell r="E6452">
            <v>3</v>
          </cell>
          <cell r="F6452">
            <v>3</v>
          </cell>
          <cell r="G6452" t="str">
            <v>Yes</v>
          </cell>
          <cell r="H6452">
            <v>3394053.43</v>
          </cell>
          <cell r="I6452">
            <v>10074.709999999999</v>
          </cell>
          <cell r="J6452">
            <v>10143.99</v>
          </cell>
          <cell r="K6452">
            <v>3373834.73</v>
          </cell>
          <cell r="M6452">
            <v>3373834.73</v>
          </cell>
          <cell r="N6452" t="str">
            <v>FORM SUBMIT</v>
          </cell>
          <cell r="O6452">
            <v>44813</v>
          </cell>
          <cell r="P6452"/>
          <cell r="Q6452">
            <v>3383978.72</v>
          </cell>
        </row>
        <row r="6453">
          <cell r="C6453" t="str">
            <v>Fitchburg</v>
          </cell>
          <cell r="D6453">
            <v>2022</v>
          </cell>
          <cell r="E6453">
            <v>0</v>
          </cell>
          <cell r="F6453">
            <v>0</v>
          </cell>
          <cell r="G6453" t="str">
            <v>N/A</v>
          </cell>
          <cell r="H6453">
            <v>0</v>
          </cell>
          <cell r="I6453">
            <v>0</v>
          </cell>
          <cell r="J6453">
            <v>0</v>
          </cell>
          <cell r="K6453">
            <v>0</v>
          </cell>
          <cell r="M6453">
            <v>0</v>
          </cell>
          <cell r="N6453" t="str">
            <v>N/A</v>
          </cell>
          <cell r="O6453" t="str">
            <v/>
          </cell>
          <cell r="P6453"/>
          <cell r="Q6453">
            <v>0</v>
          </cell>
        </row>
        <row r="6454">
          <cell r="C6454" t="str">
            <v>Florida</v>
          </cell>
          <cell r="D6454">
            <v>2022</v>
          </cell>
          <cell r="E6454">
            <v>0</v>
          </cell>
          <cell r="F6454">
            <v>0</v>
          </cell>
          <cell r="G6454" t="str">
            <v>N/A</v>
          </cell>
          <cell r="H6454">
            <v>0</v>
          </cell>
          <cell r="I6454">
            <v>0</v>
          </cell>
          <cell r="J6454">
            <v>0</v>
          </cell>
          <cell r="K6454">
            <v>0</v>
          </cell>
          <cell r="M6454">
            <v>0</v>
          </cell>
          <cell r="N6454" t="str">
            <v>N/A</v>
          </cell>
          <cell r="O6454" t="str">
            <v/>
          </cell>
          <cell r="P6454"/>
          <cell r="Q6454">
            <v>0</v>
          </cell>
        </row>
        <row r="6455">
          <cell r="C6455" t="str">
            <v>Foxborough</v>
          </cell>
          <cell r="D6455">
            <v>2022</v>
          </cell>
          <cell r="E6455">
            <v>0</v>
          </cell>
          <cell r="F6455">
            <v>0</v>
          </cell>
          <cell r="G6455" t="str">
            <v>N/A</v>
          </cell>
          <cell r="H6455">
            <v>0</v>
          </cell>
          <cell r="I6455">
            <v>0</v>
          </cell>
          <cell r="J6455">
            <v>0</v>
          </cell>
          <cell r="K6455">
            <v>0</v>
          </cell>
          <cell r="M6455">
            <v>0</v>
          </cell>
          <cell r="N6455" t="str">
            <v>N/A</v>
          </cell>
          <cell r="O6455" t="str">
            <v/>
          </cell>
          <cell r="P6455"/>
          <cell r="Q6455">
            <v>0</v>
          </cell>
        </row>
        <row r="6456">
          <cell r="C6456" t="str">
            <v>Framingham</v>
          </cell>
          <cell r="D6456">
            <v>2022</v>
          </cell>
          <cell r="E6456">
            <v>1</v>
          </cell>
          <cell r="F6456">
            <v>1</v>
          </cell>
          <cell r="G6456" t="str">
            <v>Yes</v>
          </cell>
          <cell r="H6456">
            <v>1593947</v>
          </cell>
          <cell r="I6456">
            <v>5876</v>
          </cell>
          <cell r="J6456">
            <v>0</v>
          </cell>
          <cell r="K6456">
            <v>1588071</v>
          </cell>
          <cell r="M6456">
            <v>1588071</v>
          </cell>
          <cell r="N6456" t="str">
            <v>FORM SUBMIT</v>
          </cell>
          <cell r="O6456">
            <v>44855</v>
          </cell>
          <cell r="P6456"/>
          <cell r="Q6456">
            <v>1588071</v>
          </cell>
        </row>
        <row r="6457">
          <cell r="C6457" t="str">
            <v>Franklin</v>
          </cell>
          <cell r="D6457">
            <v>2022</v>
          </cell>
          <cell r="E6457">
            <v>2</v>
          </cell>
          <cell r="F6457">
            <v>2</v>
          </cell>
          <cell r="G6457" t="str">
            <v>Yes</v>
          </cell>
          <cell r="H6457">
            <v>1402513.73</v>
          </cell>
          <cell r="I6457">
            <v>10760.77</v>
          </cell>
          <cell r="J6457">
            <v>0</v>
          </cell>
          <cell r="K6457">
            <v>1391752.96</v>
          </cell>
          <cell r="M6457">
            <v>1391752.96</v>
          </cell>
          <cell r="N6457" t="str">
            <v>FORM SUBMIT</v>
          </cell>
          <cell r="O6457">
            <v>44817</v>
          </cell>
          <cell r="P6457"/>
          <cell r="Q6457">
            <v>1391752.96</v>
          </cell>
        </row>
        <row r="6458">
          <cell r="C6458" t="str">
            <v>Freetown</v>
          </cell>
          <cell r="D6458">
            <v>2022</v>
          </cell>
          <cell r="E6458">
            <v>0</v>
          </cell>
          <cell r="F6458">
            <v>0</v>
          </cell>
          <cell r="G6458" t="str">
            <v>N/A</v>
          </cell>
          <cell r="H6458">
            <v>0</v>
          </cell>
          <cell r="I6458">
            <v>0</v>
          </cell>
          <cell r="J6458">
            <v>0</v>
          </cell>
          <cell r="K6458">
            <v>0</v>
          </cell>
          <cell r="M6458">
            <v>0</v>
          </cell>
          <cell r="N6458" t="str">
            <v>N/A</v>
          </cell>
          <cell r="O6458" t="str">
            <v/>
          </cell>
          <cell r="P6458"/>
          <cell r="Q6458">
            <v>0</v>
          </cell>
        </row>
        <row r="6459">
          <cell r="C6459" t="str">
            <v>Gardner</v>
          </cell>
          <cell r="D6459">
            <v>2022</v>
          </cell>
          <cell r="E6459">
            <v>0</v>
          </cell>
          <cell r="F6459">
            <v>0</v>
          </cell>
          <cell r="G6459" t="str">
            <v>N/A</v>
          </cell>
          <cell r="H6459">
            <v>0</v>
          </cell>
          <cell r="I6459">
            <v>0</v>
          </cell>
          <cell r="J6459">
            <v>0</v>
          </cell>
          <cell r="K6459">
            <v>0</v>
          </cell>
          <cell r="M6459">
            <v>0</v>
          </cell>
          <cell r="N6459" t="str">
            <v>N/A</v>
          </cell>
          <cell r="O6459" t="str">
            <v/>
          </cell>
          <cell r="P6459"/>
          <cell r="Q6459">
            <v>0</v>
          </cell>
        </row>
        <row r="6460">
          <cell r="C6460" t="str">
            <v>Aquinnah</v>
          </cell>
          <cell r="D6460">
            <v>2022</v>
          </cell>
          <cell r="E6460">
            <v>3</v>
          </cell>
          <cell r="F6460">
            <v>3</v>
          </cell>
          <cell r="G6460" t="str">
            <v>Yes</v>
          </cell>
          <cell r="H6460">
            <v>146295.4</v>
          </cell>
          <cell r="I6460">
            <v>0</v>
          </cell>
          <cell r="J6460">
            <v>0</v>
          </cell>
          <cell r="K6460">
            <v>146295.4</v>
          </cell>
          <cell r="M6460">
            <v>146295.4</v>
          </cell>
          <cell r="N6460" t="str">
            <v>FORM SUBMIT</v>
          </cell>
          <cell r="O6460">
            <v>44837</v>
          </cell>
          <cell r="P6460"/>
          <cell r="Q6460">
            <v>146295.4</v>
          </cell>
        </row>
        <row r="6461">
          <cell r="C6461" t="str">
            <v>Georgetown</v>
          </cell>
          <cell r="D6461">
            <v>2022</v>
          </cell>
          <cell r="E6461">
            <v>3</v>
          </cell>
          <cell r="F6461">
            <v>3</v>
          </cell>
          <cell r="G6461" t="str">
            <v>Yes</v>
          </cell>
          <cell r="H6461">
            <v>551788.38</v>
          </cell>
          <cell r="I6461">
            <v>2377.39</v>
          </cell>
          <cell r="J6461">
            <v>0</v>
          </cell>
          <cell r="K6461">
            <v>549410.99</v>
          </cell>
          <cell r="M6461">
            <v>549410.99</v>
          </cell>
          <cell r="N6461" t="str">
            <v>FORM SUBMIT</v>
          </cell>
          <cell r="O6461">
            <v>44851</v>
          </cell>
          <cell r="P6461"/>
          <cell r="Q6461">
            <v>549410.99</v>
          </cell>
        </row>
        <row r="6462">
          <cell r="C6462" t="str">
            <v>Gill</v>
          </cell>
          <cell r="D6462">
            <v>2022</v>
          </cell>
          <cell r="E6462">
            <v>0</v>
          </cell>
          <cell r="F6462">
            <v>0</v>
          </cell>
          <cell r="G6462" t="str">
            <v>N/A</v>
          </cell>
          <cell r="H6462">
            <v>0</v>
          </cell>
          <cell r="I6462">
            <v>0</v>
          </cell>
          <cell r="J6462">
            <v>0</v>
          </cell>
          <cell r="K6462">
            <v>0</v>
          </cell>
          <cell r="M6462">
            <v>0</v>
          </cell>
          <cell r="N6462" t="str">
            <v>N/A</v>
          </cell>
          <cell r="O6462" t="str">
            <v/>
          </cell>
          <cell r="P6462"/>
          <cell r="Q6462">
            <v>0</v>
          </cell>
        </row>
        <row r="6463">
          <cell r="C6463" t="str">
            <v>Gloucester</v>
          </cell>
          <cell r="D6463">
            <v>2022</v>
          </cell>
          <cell r="E6463">
            <v>1</v>
          </cell>
          <cell r="F6463">
            <v>1</v>
          </cell>
          <cell r="G6463" t="str">
            <v>Yes</v>
          </cell>
          <cell r="H6463">
            <v>779399.35</v>
          </cell>
          <cell r="I6463">
            <v>3759.72</v>
          </cell>
          <cell r="J6463">
            <v>0</v>
          </cell>
          <cell r="K6463">
            <v>775639.63</v>
          </cell>
          <cell r="M6463">
            <v>775639.63</v>
          </cell>
          <cell r="N6463" t="str">
            <v>FORM SUBMIT</v>
          </cell>
          <cell r="O6463">
            <v>44784</v>
          </cell>
          <cell r="P6463"/>
          <cell r="Q6463">
            <v>775639.63</v>
          </cell>
        </row>
        <row r="6464">
          <cell r="C6464" t="str">
            <v>Goshen</v>
          </cell>
          <cell r="D6464">
            <v>2022</v>
          </cell>
          <cell r="E6464">
            <v>3</v>
          </cell>
          <cell r="F6464">
            <v>3</v>
          </cell>
          <cell r="G6464" t="str">
            <v>Yes</v>
          </cell>
          <cell r="H6464">
            <v>83194.600000000006</v>
          </cell>
          <cell r="I6464">
            <v>741.01</v>
          </cell>
          <cell r="J6464">
            <v>0</v>
          </cell>
          <cell r="K6464">
            <v>82453.590000000011</v>
          </cell>
          <cell r="M6464">
            <v>82453.590000000011</v>
          </cell>
          <cell r="N6464" t="str">
            <v>FORM SUBMIT</v>
          </cell>
          <cell r="O6464">
            <v>44812</v>
          </cell>
          <cell r="P6464"/>
          <cell r="Q6464">
            <v>82453.590000000011</v>
          </cell>
        </row>
        <row r="6465">
          <cell r="C6465" t="str">
            <v>Gosnold</v>
          </cell>
          <cell r="D6465">
            <v>2022</v>
          </cell>
          <cell r="E6465">
            <v>1.5</v>
          </cell>
          <cell r="F6465">
            <v>1.5</v>
          </cell>
          <cell r="G6465" t="str">
            <v>Yes</v>
          </cell>
          <cell r="H6465">
            <v>10681.42</v>
          </cell>
          <cell r="I6465">
            <v>0</v>
          </cell>
          <cell r="J6465">
            <v>0</v>
          </cell>
          <cell r="K6465">
            <v>10681.42</v>
          </cell>
          <cell r="M6465">
            <v>10681.42</v>
          </cell>
          <cell r="N6465" t="str">
            <v>FORM SUBMIT</v>
          </cell>
          <cell r="O6465">
            <v>45189</v>
          </cell>
          <cell r="P6465"/>
          <cell r="Q6465">
            <v>10681.42</v>
          </cell>
        </row>
        <row r="6466">
          <cell r="C6466" t="str">
            <v>Grafton</v>
          </cell>
          <cell r="D6466">
            <v>2022</v>
          </cell>
          <cell r="E6466">
            <v>1.5</v>
          </cell>
          <cell r="F6466">
            <v>1.5</v>
          </cell>
          <cell r="G6466" t="str">
            <v>Yes</v>
          </cell>
          <cell r="H6466">
            <v>568087.18999999994</v>
          </cell>
          <cell r="I6466">
            <v>2631.71</v>
          </cell>
          <cell r="J6466">
            <v>11.93</v>
          </cell>
          <cell r="K6466">
            <v>565443.54999999993</v>
          </cell>
          <cell r="M6466">
            <v>565443.54999999993</v>
          </cell>
          <cell r="N6466" t="str">
            <v>FORM SUBMIT</v>
          </cell>
          <cell r="O6466">
            <v>44838</v>
          </cell>
          <cell r="P6466"/>
          <cell r="Q6466">
            <v>565455.48</v>
          </cell>
        </row>
        <row r="6467">
          <cell r="C6467" t="str">
            <v>Granby</v>
          </cell>
          <cell r="D6467">
            <v>2022</v>
          </cell>
          <cell r="E6467">
            <v>0</v>
          </cell>
          <cell r="F6467">
            <v>0</v>
          </cell>
          <cell r="G6467" t="str">
            <v>N/A</v>
          </cell>
          <cell r="H6467">
            <v>0</v>
          </cell>
          <cell r="I6467">
            <v>0</v>
          </cell>
          <cell r="J6467">
            <v>0</v>
          </cell>
          <cell r="K6467">
            <v>0</v>
          </cell>
          <cell r="M6467">
            <v>0</v>
          </cell>
          <cell r="N6467" t="str">
            <v>N/A</v>
          </cell>
          <cell r="O6467" t="str">
            <v/>
          </cell>
          <cell r="P6467"/>
          <cell r="Q6467">
            <v>0</v>
          </cell>
        </row>
        <row r="6468">
          <cell r="C6468" t="str">
            <v>Granville</v>
          </cell>
          <cell r="D6468">
            <v>2022</v>
          </cell>
          <cell r="E6468">
            <v>1.5</v>
          </cell>
          <cell r="F6468">
            <v>1.5</v>
          </cell>
          <cell r="G6468" t="str">
            <v>Yes</v>
          </cell>
          <cell r="H6468">
            <v>28334</v>
          </cell>
          <cell r="I6468">
            <v>286</v>
          </cell>
          <cell r="J6468">
            <v>0</v>
          </cell>
          <cell r="K6468">
            <v>28048</v>
          </cell>
          <cell r="M6468">
            <v>28048</v>
          </cell>
          <cell r="N6468" t="str">
            <v>FORM SUBMIT</v>
          </cell>
          <cell r="O6468">
            <v>44831</v>
          </cell>
          <cell r="P6468"/>
          <cell r="Q6468">
            <v>28048</v>
          </cell>
        </row>
        <row r="6469">
          <cell r="C6469" t="str">
            <v>Great Barrington</v>
          </cell>
          <cell r="D6469">
            <v>2022</v>
          </cell>
          <cell r="E6469">
            <v>3</v>
          </cell>
          <cell r="F6469">
            <v>3</v>
          </cell>
          <cell r="G6469" t="str">
            <v>Yes</v>
          </cell>
          <cell r="H6469">
            <v>572405.43999999994</v>
          </cell>
          <cell r="I6469">
            <v>6069.94</v>
          </cell>
          <cell r="J6469">
            <v>0</v>
          </cell>
          <cell r="K6469">
            <v>566335.5</v>
          </cell>
          <cell r="M6469">
            <v>566335.5</v>
          </cell>
          <cell r="N6469" t="str">
            <v>FORM SUBMIT</v>
          </cell>
          <cell r="O6469">
            <v>44833</v>
          </cell>
          <cell r="P6469"/>
          <cell r="Q6469">
            <v>566335.5</v>
          </cell>
        </row>
        <row r="6470">
          <cell r="C6470" t="str">
            <v>Greenfield</v>
          </cell>
          <cell r="D6470">
            <v>2022</v>
          </cell>
          <cell r="E6470">
            <v>1</v>
          </cell>
          <cell r="F6470">
            <v>1</v>
          </cell>
          <cell r="G6470" t="str">
            <v>Yes</v>
          </cell>
          <cell r="H6470">
            <v>215416.41</v>
          </cell>
          <cell r="I6470">
            <v>408.78</v>
          </cell>
          <cell r="J6470">
            <v>0</v>
          </cell>
          <cell r="K6470">
            <v>215007.63</v>
          </cell>
          <cell r="M6470">
            <v>215007.63</v>
          </cell>
          <cell r="N6470" t="str">
            <v>FORM SUBMIT</v>
          </cell>
          <cell r="O6470">
            <v>44798</v>
          </cell>
          <cell r="P6470"/>
          <cell r="Q6470">
            <v>215007.63</v>
          </cell>
        </row>
        <row r="6471">
          <cell r="C6471" t="str">
            <v>Groton</v>
          </cell>
          <cell r="D6471">
            <v>2022</v>
          </cell>
          <cell r="E6471">
            <v>3</v>
          </cell>
          <cell r="F6471">
            <v>3</v>
          </cell>
          <cell r="G6471" t="str">
            <v>Yes</v>
          </cell>
          <cell r="H6471">
            <v>871268.53</v>
          </cell>
          <cell r="I6471">
            <v>9499.23</v>
          </cell>
          <cell r="J6471">
            <v>1098.95</v>
          </cell>
          <cell r="K6471">
            <v>860670.35000000009</v>
          </cell>
          <cell r="M6471">
            <v>860670.35000000009</v>
          </cell>
          <cell r="N6471" t="str">
            <v>FORM SUBMIT</v>
          </cell>
          <cell r="O6471">
            <v>44817</v>
          </cell>
          <cell r="P6471"/>
          <cell r="Q6471">
            <v>861769.3</v>
          </cell>
        </row>
        <row r="6472">
          <cell r="C6472" t="str">
            <v>Groveland</v>
          </cell>
          <cell r="D6472">
            <v>2022</v>
          </cell>
          <cell r="E6472">
            <v>3</v>
          </cell>
          <cell r="F6472">
            <v>3</v>
          </cell>
          <cell r="G6472" t="str">
            <v>Yes</v>
          </cell>
          <cell r="H6472">
            <v>423379.46</v>
          </cell>
          <cell r="I6472">
            <v>744.74</v>
          </cell>
          <cell r="J6472">
            <v>0</v>
          </cell>
          <cell r="K6472">
            <v>422634.72000000003</v>
          </cell>
          <cell r="M6472">
            <v>422634.72000000003</v>
          </cell>
          <cell r="N6472" t="str">
            <v>FORM SUBMIT</v>
          </cell>
          <cell r="O6472">
            <v>44872</v>
          </cell>
          <cell r="P6472"/>
          <cell r="Q6472">
            <v>422634.72000000003</v>
          </cell>
        </row>
        <row r="6473">
          <cell r="C6473" t="str">
            <v>Hadley</v>
          </cell>
          <cell r="D6473">
            <v>2022</v>
          </cell>
          <cell r="E6473">
            <v>3</v>
          </cell>
          <cell r="F6473">
            <v>3</v>
          </cell>
          <cell r="G6473" t="str">
            <v>Yes</v>
          </cell>
          <cell r="H6473">
            <v>306586.3</v>
          </cell>
          <cell r="I6473">
            <v>1215.75</v>
          </cell>
          <cell r="J6473">
            <v>362.63</v>
          </cell>
          <cell r="K6473">
            <v>305007.92</v>
          </cell>
          <cell r="M6473">
            <v>305007.92</v>
          </cell>
          <cell r="N6473" t="str">
            <v>FORM SUBMIT</v>
          </cell>
          <cell r="O6473">
            <v>44804</v>
          </cell>
          <cell r="P6473"/>
          <cell r="Q6473">
            <v>305370.55</v>
          </cell>
        </row>
        <row r="6474">
          <cell r="C6474" t="str">
            <v>Halifax</v>
          </cell>
          <cell r="D6474">
            <v>2022</v>
          </cell>
          <cell r="E6474">
            <v>0</v>
          </cell>
          <cell r="F6474">
            <v>0</v>
          </cell>
          <cell r="G6474" t="str">
            <v>N/A</v>
          </cell>
          <cell r="H6474">
            <v>0</v>
          </cell>
          <cell r="I6474">
            <v>0</v>
          </cell>
          <cell r="J6474">
            <v>0</v>
          </cell>
          <cell r="K6474">
            <v>0</v>
          </cell>
          <cell r="M6474">
            <v>0</v>
          </cell>
          <cell r="N6474" t="str">
            <v>N/A</v>
          </cell>
          <cell r="O6474" t="str">
            <v/>
          </cell>
          <cell r="P6474"/>
          <cell r="Q6474">
            <v>0</v>
          </cell>
        </row>
        <row r="6475">
          <cell r="C6475" t="str">
            <v>Hamilton</v>
          </cell>
          <cell r="D6475">
            <v>2022</v>
          </cell>
          <cell r="E6475">
            <v>2</v>
          </cell>
          <cell r="F6475">
            <v>2</v>
          </cell>
          <cell r="G6475" t="str">
            <v>Yes</v>
          </cell>
          <cell r="H6475">
            <v>534363.21</v>
          </cell>
          <cell r="I6475">
            <v>8414.11</v>
          </cell>
          <cell r="J6475">
            <v>8194.0499999999993</v>
          </cell>
          <cell r="K6475">
            <v>517755.05</v>
          </cell>
          <cell r="M6475">
            <v>517755.05</v>
          </cell>
          <cell r="N6475" t="str">
            <v>FORM SUBMIT</v>
          </cell>
          <cell r="O6475">
            <v>44820</v>
          </cell>
          <cell r="P6475"/>
          <cell r="Q6475">
            <v>525949.1</v>
          </cell>
        </row>
        <row r="6476">
          <cell r="C6476" t="str">
            <v>Hampden</v>
          </cell>
          <cell r="D6476">
            <v>2022</v>
          </cell>
          <cell r="E6476">
            <v>1</v>
          </cell>
          <cell r="F6476">
            <v>1</v>
          </cell>
          <cell r="G6476" t="str">
            <v>Yes</v>
          </cell>
          <cell r="H6476">
            <v>84205.88</v>
          </cell>
          <cell r="I6476">
            <v>524.29</v>
          </cell>
          <cell r="J6476">
            <v>0</v>
          </cell>
          <cell r="K6476">
            <v>83681.590000000011</v>
          </cell>
          <cell r="M6476">
            <v>83681.590000000011</v>
          </cell>
          <cell r="N6476" t="str">
            <v>FORM SUBMIT</v>
          </cell>
          <cell r="O6476">
            <v>44810</v>
          </cell>
          <cell r="P6476"/>
          <cell r="Q6476">
            <v>83681.590000000011</v>
          </cell>
        </row>
        <row r="6477">
          <cell r="C6477" t="str">
            <v>Hancock</v>
          </cell>
          <cell r="D6477">
            <v>2022</v>
          </cell>
          <cell r="E6477">
            <v>0</v>
          </cell>
          <cell r="F6477">
            <v>0</v>
          </cell>
          <cell r="G6477" t="str">
            <v>N/A</v>
          </cell>
          <cell r="H6477">
            <v>0</v>
          </cell>
          <cell r="I6477">
            <v>0</v>
          </cell>
          <cell r="J6477">
            <v>0</v>
          </cell>
          <cell r="K6477">
            <v>0</v>
          </cell>
          <cell r="M6477">
            <v>0</v>
          </cell>
          <cell r="N6477" t="str">
            <v>N/A</v>
          </cell>
          <cell r="O6477" t="str">
            <v/>
          </cell>
          <cell r="P6477"/>
          <cell r="Q6477">
            <v>0</v>
          </cell>
        </row>
        <row r="6478">
          <cell r="C6478" t="str">
            <v>Hanover</v>
          </cell>
          <cell r="D6478">
            <v>2022</v>
          </cell>
          <cell r="E6478">
            <v>3</v>
          </cell>
          <cell r="F6478">
            <v>3</v>
          </cell>
          <cell r="G6478" t="str">
            <v>Yes</v>
          </cell>
          <cell r="H6478">
            <v>1217235</v>
          </cell>
          <cell r="I6478">
            <v>34885</v>
          </cell>
          <cell r="J6478">
            <v>0</v>
          </cell>
          <cell r="K6478">
            <v>1182350</v>
          </cell>
          <cell r="M6478">
            <v>1182350</v>
          </cell>
          <cell r="N6478" t="str">
            <v>FORM SUBMIT</v>
          </cell>
          <cell r="O6478">
            <v>44818</v>
          </cell>
          <cell r="P6478"/>
          <cell r="Q6478">
            <v>1182350</v>
          </cell>
        </row>
        <row r="6479">
          <cell r="C6479" t="str">
            <v>Hanson</v>
          </cell>
          <cell r="D6479">
            <v>2022</v>
          </cell>
          <cell r="E6479">
            <v>1.5</v>
          </cell>
          <cell r="F6479">
            <v>1.5</v>
          </cell>
          <cell r="G6479" t="str">
            <v>Yes</v>
          </cell>
          <cell r="H6479">
            <v>283046.58</v>
          </cell>
          <cell r="I6479">
            <v>2820.73</v>
          </cell>
          <cell r="J6479">
            <v>0</v>
          </cell>
          <cell r="K6479">
            <v>280225.85000000003</v>
          </cell>
          <cell r="M6479">
            <v>280225.85000000003</v>
          </cell>
          <cell r="N6479" t="str">
            <v>FORM SUBMIT</v>
          </cell>
          <cell r="O6479">
            <v>44775</v>
          </cell>
          <cell r="P6479"/>
          <cell r="Q6479">
            <v>280225.85000000003</v>
          </cell>
        </row>
        <row r="6480">
          <cell r="C6480" t="str">
            <v>Hardwick</v>
          </cell>
          <cell r="D6480">
            <v>2022</v>
          </cell>
          <cell r="E6480">
            <v>0</v>
          </cell>
          <cell r="F6480">
            <v>0</v>
          </cell>
          <cell r="G6480" t="str">
            <v>N/A</v>
          </cell>
          <cell r="H6480">
            <v>0</v>
          </cell>
          <cell r="I6480">
            <v>0</v>
          </cell>
          <cell r="J6480">
            <v>0</v>
          </cell>
          <cell r="K6480">
            <v>0</v>
          </cell>
          <cell r="M6480">
            <v>0</v>
          </cell>
          <cell r="N6480" t="str">
            <v>N/A</v>
          </cell>
          <cell r="O6480" t="str">
            <v/>
          </cell>
          <cell r="P6480"/>
          <cell r="Q6480">
            <v>0</v>
          </cell>
        </row>
        <row r="6481">
          <cell r="C6481" t="str">
            <v>Harvard</v>
          </cell>
          <cell r="D6481">
            <v>2022</v>
          </cell>
          <cell r="E6481">
            <v>1.1000000000000001</v>
          </cell>
          <cell r="F6481">
            <v>1.1000000000000001</v>
          </cell>
          <cell r="G6481" t="str">
            <v>Yes</v>
          </cell>
          <cell r="H6481">
            <v>260772.42</v>
          </cell>
          <cell r="I6481">
            <v>836.26</v>
          </cell>
          <cell r="J6481">
            <v>0</v>
          </cell>
          <cell r="K6481">
            <v>259936.16</v>
          </cell>
          <cell r="M6481">
            <v>259936.16</v>
          </cell>
          <cell r="N6481" t="str">
            <v>FORM SUBMIT</v>
          </cell>
          <cell r="O6481">
            <v>44855</v>
          </cell>
          <cell r="P6481"/>
          <cell r="Q6481">
            <v>259936.16</v>
          </cell>
        </row>
        <row r="6482">
          <cell r="C6482" t="str">
            <v>Harwich</v>
          </cell>
          <cell r="D6482">
            <v>2022</v>
          </cell>
          <cell r="E6482">
            <v>3</v>
          </cell>
          <cell r="F6482">
            <v>3</v>
          </cell>
          <cell r="G6482" t="str">
            <v>Yes</v>
          </cell>
          <cell r="H6482">
            <v>1601364.17</v>
          </cell>
          <cell r="I6482">
            <v>6763.53</v>
          </cell>
          <cell r="J6482">
            <v>411.67</v>
          </cell>
          <cell r="K6482">
            <v>1594188.97</v>
          </cell>
          <cell r="M6482">
            <v>1594188.97</v>
          </cell>
          <cell r="N6482" t="str">
            <v>FORM SUBMIT</v>
          </cell>
          <cell r="O6482">
            <v>44825</v>
          </cell>
          <cell r="P6482"/>
          <cell r="Q6482">
            <v>1594600.64</v>
          </cell>
        </row>
        <row r="6483">
          <cell r="C6483" t="str">
            <v>Hatfield</v>
          </cell>
          <cell r="D6483">
            <v>2022</v>
          </cell>
          <cell r="E6483">
            <v>3</v>
          </cell>
          <cell r="F6483">
            <v>3</v>
          </cell>
          <cell r="G6483" t="str">
            <v>Yes</v>
          </cell>
          <cell r="H6483">
            <v>185737.2</v>
          </cell>
          <cell r="I6483">
            <v>256.11</v>
          </cell>
          <cell r="J6483">
            <v>20.010000000000002</v>
          </cell>
          <cell r="K6483">
            <v>185461.08000000002</v>
          </cell>
          <cell r="M6483">
            <v>185461.08000000002</v>
          </cell>
          <cell r="N6483" t="str">
            <v>FORM SUBMIT</v>
          </cell>
          <cell r="O6483">
            <v>44818</v>
          </cell>
          <cell r="P6483"/>
          <cell r="Q6483">
            <v>185481.09000000003</v>
          </cell>
        </row>
        <row r="6484">
          <cell r="C6484" t="str">
            <v>Haverhill</v>
          </cell>
          <cell r="D6484">
            <v>2022</v>
          </cell>
          <cell r="E6484">
            <v>0</v>
          </cell>
          <cell r="F6484">
            <v>0</v>
          </cell>
          <cell r="G6484" t="str">
            <v>N/A</v>
          </cell>
          <cell r="H6484">
            <v>0</v>
          </cell>
          <cell r="I6484">
            <v>0</v>
          </cell>
          <cell r="J6484">
            <v>0</v>
          </cell>
          <cell r="K6484">
            <v>0</v>
          </cell>
          <cell r="M6484">
            <v>0</v>
          </cell>
          <cell r="N6484" t="str">
            <v>N/A</v>
          </cell>
          <cell r="O6484" t="str">
            <v/>
          </cell>
          <cell r="P6484"/>
          <cell r="Q6484">
            <v>0</v>
          </cell>
        </row>
        <row r="6485">
          <cell r="C6485" t="str">
            <v>Hawley</v>
          </cell>
          <cell r="D6485">
            <v>2022</v>
          </cell>
          <cell r="E6485">
            <v>0</v>
          </cell>
          <cell r="F6485">
            <v>0</v>
          </cell>
          <cell r="G6485" t="str">
            <v>N/A</v>
          </cell>
          <cell r="H6485">
            <v>0</v>
          </cell>
          <cell r="I6485">
            <v>0</v>
          </cell>
          <cell r="J6485">
            <v>0</v>
          </cell>
          <cell r="K6485">
            <v>0</v>
          </cell>
          <cell r="M6485">
            <v>0</v>
          </cell>
          <cell r="N6485" t="str">
            <v>N/A</v>
          </cell>
          <cell r="O6485" t="str">
            <v/>
          </cell>
          <cell r="P6485"/>
          <cell r="Q6485">
            <v>0</v>
          </cell>
        </row>
        <row r="6486">
          <cell r="C6486" t="str">
            <v>Heath</v>
          </cell>
          <cell r="D6486">
            <v>2022</v>
          </cell>
          <cell r="E6486">
            <v>0</v>
          </cell>
          <cell r="F6486">
            <v>0</v>
          </cell>
          <cell r="G6486" t="str">
            <v>N/A</v>
          </cell>
          <cell r="H6486">
            <v>0</v>
          </cell>
          <cell r="I6486">
            <v>0</v>
          </cell>
          <cell r="J6486">
            <v>0</v>
          </cell>
          <cell r="K6486">
            <v>0</v>
          </cell>
          <cell r="M6486">
            <v>0</v>
          </cell>
          <cell r="N6486" t="str">
            <v>N/A</v>
          </cell>
          <cell r="O6486" t="str">
            <v/>
          </cell>
          <cell r="P6486"/>
          <cell r="Q6486">
            <v>0</v>
          </cell>
        </row>
        <row r="6487">
          <cell r="C6487" t="str">
            <v>Hingham</v>
          </cell>
          <cell r="D6487">
            <v>2022</v>
          </cell>
          <cell r="E6487">
            <v>1.5</v>
          </cell>
          <cell r="F6487">
            <v>1.5</v>
          </cell>
          <cell r="G6487" t="str">
            <v>Yes</v>
          </cell>
          <cell r="H6487">
            <v>1237319.0900000001</v>
          </cell>
          <cell r="I6487">
            <v>15463.66</v>
          </cell>
          <cell r="J6487">
            <v>205.33</v>
          </cell>
          <cell r="K6487">
            <v>1221650.1000000001</v>
          </cell>
          <cell r="M6487">
            <v>1221650.1000000001</v>
          </cell>
          <cell r="N6487" t="str">
            <v>FORM SUBMIT</v>
          </cell>
          <cell r="O6487">
            <v>44818</v>
          </cell>
          <cell r="P6487"/>
          <cell r="Q6487">
            <v>1221855.4300000002</v>
          </cell>
        </row>
        <row r="6488">
          <cell r="C6488" t="str">
            <v>Hinsdale</v>
          </cell>
          <cell r="D6488">
            <v>2022</v>
          </cell>
          <cell r="E6488">
            <v>0</v>
          </cell>
          <cell r="F6488">
            <v>0</v>
          </cell>
          <cell r="G6488" t="str">
            <v>N/A</v>
          </cell>
          <cell r="H6488">
            <v>0</v>
          </cell>
          <cell r="I6488">
            <v>0</v>
          </cell>
          <cell r="J6488">
            <v>0</v>
          </cell>
          <cell r="K6488">
            <v>0</v>
          </cell>
          <cell r="M6488">
            <v>0</v>
          </cell>
          <cell r="N6488" t="str">
            <v>N/A</v>
          </cell>
          <cell r="O6488" t="str">
            <v/>
          </cell>
          <cell r="P6488"/>
          <cell r="Q6488">
            <v>0</v>
          </cell>
        </row>
        <row r="6489">
          <cell r="C6489" t="str">
            <v>Holbrook</v>
          </cell>
          <cell r="D6489">
            <v>2022</v>
          </cell>
          <cell r="E6489">
            <v>0</v>
          </cell>
          <cell r="F6489">
            <v>0</v>
          </cell>
          <cell r="G6489" t="str">
            <v>N/A</v>
          </cell>
          <cell r="H6489">
            <v>0</v>
          </cell>
          <cell r="I6489">
            <v>0</v>
          </cell>
          <cell r="J6489">
            <v>0</v>
          </cell>
          <cell r="K6489">
            <v>0</v>
          </cell>
          <cell r="M6489">
            <v>0</v>
          </cell>
          <cell r="N6489" t="str">
            <v>N/A</v>
          </cell>
          <cell r="O6489" t="str">
            <v/>
          </cell>
          <cell r="P6489"/>
          <cell r="Q6489">
            <v>0</v>
          </cell>
        </row>
        <row r="6490">
          <cell r="C6490" t="str">
            <v>Holden</v>
          </cell>
          <cell r="D6490">
            <v>2022</v>
          </cell>
          <cell r="E6490">
            <v>0</v>
          </cell>
          <cell r="F6490">
            <v>0</v>
          </cell>
          <cell r="G6490" t="str">
            <v>N/A</v>
          </cell>
          <cell r="H6490">
            <v>0</v>
          </cell>
          <cell r="I6490">
            <v>0</v>
          </cell>
          <cell r="J6490">
            <v>0</v>
          </cell>
          <cell r="K6490">
            <v>0</v>
          </cell>
          <cell r="M6490">
            <v>0</v>
          </cell>
          <cell r="N6490" t="str">
            <v>N/A</v>
          </cell>
          <cell r="O6490" t="str">
            <v/>
          </cell>
          <cell r="P6490"/>
          <cell r="Q6490">
            <v>0</v>
          </cell>
        </row>
        <row r="6491">
          <cell r="C6491" t="str">
            <v>Holland</v>
          </cell>
          <cell r="D6491">
            <v>2022</v>
          </cell>
          <cell r="E6491">
            <v>0</v>
          </cell>
          <cell r="F6491">
            <v>0</v>
          </cell>
          <cell r="G6491" t="str">
            <v>N/A</v>
          </cell>
          <cell r="H6491">
            <v>0</v>
          </cell>
          <cell r="I6491">
            <v>0</v>
          </cell>
          <cell r="J6491">
            <v>0</v>
          </cell>
          <cell r="K6491">
            <v>0</v>
          </cell>
          <cell r="M6491">
            <v>0</v>
          </cell>
          <cell r="N6491" t="str">
            <v>N/A</v>
          </cell>
          <cell r="O6491" t="str">
            <v/>
          </cell>
          <cell r="P6491"/>
          <cell r="Q6491">
            <v>0</v>
          </cell>
        </row>
        <row r="6492">
          <cell r="C6492" t="str">
            <v>Holliston</v>
          </cell>
          <cell r="D6492">
            <v>2022</v>
          </cell>
          <cell r="E6492">
            <v>1.5</v>
          </cell>
          <cell r="F6492">
            <v>1.5</v>
          </cell>
          <cell r="G6492" t="str">
            <v>Yes</v>
          </cell>
          <cell r="H6492">
            <v>633515.31000000006</v>
          </cell>
          <cell r="I6492">
            <v>4448.41</v>
          </cell>
          <cell r="J6492">
            <v>697.95</v>
          </cell>
          <cell r="K6492">
            <v>628368.95000000007</v>
          </cell>
          <cell r="M6492">
            <v>628368.95000000007</v>
          </cell>
          <cell r="N6492" t="str">
            <v>FORM SUBMIT</v>
          </cell>
          <cell r="O6492">
            <v>44813</v>
          </cell>
          <cell r="P6492"/>
          <cell r="Q6492">
            <v>629066.9</v>
          </cell>
        </row>
        <row r="6493">
          <cell r="C6493" t="str">
            <v>Holyoke</v>
          </cell>
          <cell r="D6493">
            <v>2022</v>
          </cell>
          <cell r="E6493">
            <v>1.5</v>
          </cell>
          <cell r="F6493">
            <v>1.5</v>
          </cell>
          <cell r="G6493" t="str">
            <v>Yes</v>
          </cell>
          <cell r="H6493">
            <v>574218.62</v>
          </cell>
          <cell r="I6493">
            <v>3356.8</v>
          </cell>
          <cell r="J6493">
            <v>95.87</v>
          </cell>
          <cell r="K6493">
            <v>570765.94999999995</v>
          </cell>
          <cell r="M6493">
            <v>570765.94999999995</v>
          </cell>
          <cell r="N6493" t="str">
            <v>FORM SUBMIT</v>
          </cell>
          <cell r="O6493">
            <v>44848</v>
          </cell>
          <cell r="P6493"/>
          <cell r="Q6493">
            <v>570861.81999999995</v>
          </cell>
        </row>
        <row r="6494">
          <cell r="C6494" t="str">
            <v>Hopedale</v>
          </cell>
          <cell r="D6494">
            <v>2022</v>
          </cell>
          <cell r="E6494">
            <v>1</v>
          </cell>
          <cell r="F6494">
            <v>1</v>
          </cell>
          <cell r="G6494" t="str">
            <v>Yes</v>
          </cell>
          <cell r="H6494">
            <v>123620.71</v>
          </cell>
          <cell r="I6494">
            <v>0</v>
          </cell>
          <cell r="J6494">
            <v>0</v>
          </cell>
          <cell r="K6494">
            <v>123620.71</v>
          </cell>
          <cell r="M6494">
            <v>123620.71</v>
          </cell>
          <cell r="N6494" t="str">
            <v>FORM SUBMIT</v>
          </cell>
          <cell r="O6494">
            <v>44841</v>
          </cell>
          <cell r="P6494"/>
          <cell r="Q6494">
            <v>123620.71</v>
          </cell>
        </row>
        <row r="6495">
          <cell r="C6495" t="str">
            <v>Hopkinton</v>
          </cell>
          <cell r="D6495">
            <v>2022</v>
          </cell>
          <cell r="E6495">
            <v>2</v>
          </cell>
          <cell r="F6495">
            <v>2</v>
          </cell>
          <cell r="G6495" t="str">
            <v>Yes</v>
          </cell>
          <cell r="H6495">
            <v>1342487.59</v>
          </cell>
          <cell r="I6495">
            <v>6765.45</v>
          </cell>
          <cell r="J6495">
            <v>67.53</v>
          </cell>
          <cell r="K6495">
            <v>1335654.6100000001</v>
          </cell>
          <cell r="M6495">
            <v>1335654.6100000001</v>
          </cell>
          <cell r="N6495" t="str">
            <v>FORM SUBMIT</v>
          </cell>
          <cell r="O6495">
            <v>44781</v>
          </cell>
          <cell r="P6495"/>
          <cell r="Q6495">
            <v>1335722.1400000001</v>
          </cell>
        </row>
        <row r="6496">
          <cell r="C6496" t="str">
            <v>Hubbardston</v>
          </cell>
          <cell r="D6496">
            <v>2022</v>
          </cell>
          <cell r="E6496">
            <v>1.5</v>
          </cell>
          <cell r="F6496">
            <v>1.5</v>
          </cell>
          <cell r="G6496" t="str">
            <v>Yes</v>
          </cell>
          <cell r="H6496">
            <v>74173.97</v>
          </cell>
          <cell r="I6496">
            <v>940.16</v>
          </cell>
          <cell r="J6496">
            <v>0</v>
          </cell>
          <cell r="K6496">
            <v>73233.81</v>
          </cell>
          <cell r="M6496">
            <v>73233.81</v>
          </cell>
          <cell r="N6496" t="str">
            <v>FORM SUBMIT</v>
          </cell>
          <cell r="O6496">
            <v>44854</v>
          </cell>
          <cell r="P6496"/>
          <cell r="Q6496">
            <v>73233.81</v>
          </cell>
        </row>
        <row r="6497">
          <cell r="C6497" t="str">
            <v>Hudson</v>
          </cell>
          <cell r="D6497">
            <v>2022</v>
          </cell>
          <cell r="E6497">
            <v>1</v>
          </cell>
          <cell r="F6497">
            <v>1</v>
          </cell>
          <cell r="G6497" t="str">
            <v>Yes</v>
          </cell>
          <cell r="H6497">
            <v>569510.24</v>
          </cell>
          <cell r="I6497">
            <v>1867.46</v>
          </cell>
          <cell r="J6497">
            <v>107.33</v>
          </cell>
          <cell r="K6497">
            <v>567535.45000000007</v>
          </cell>
          <cell r="M6497">
            <v>567535.45000000007</v>
          </cell>
          <cell r="N6497" t="str">
            <v>FORM SUBMIT</v>
          </cell>
          <cell r="O6497">
            <v>44858</v>
          </cell>
          <cell r="P6497"/>
          <cell r="Q6497">
            <v>567642.78</v>
          </cell>
        </row>
        <row r="6498">
          <cell r="C6498" t="str">
            <v>Hull</v>
          </cell>
          <cell r="D6498">
            <v>2022</v>
          </cell>
          <cell r="E6498">
            <v>1.5</v>
          </cell>
          <cell r="F6498">
            <v>1.5</v>
          </cell>
          <cell r="G6498" t="str">
            <v>Yes</v>
          </cell>
          <cell r="H6498">
            <v>495953.58</v>
          </cell>
          <cell r="I6498">
            <v>6572.02</v>
          </cell>
          <cell r="J6498">
            <v>0</v>
          </cell>
          <cell r="K6498">
            <v>489381.56</v>
          </cell>
          <cell r="M6498">
            <v>489381.56</v>
          </cell>
          <cell r="N6498" t="str">
            <v>FORM SUBMIT</v>
          </cell>
          <cell r="O6498">
            <v>44824</v>
          </cell>
          <cell r="P6498"/>
          <cell r="Q6498">
            <v>489381.56</v>
          </cell>
        </row>
        <row r="6499">
          <cell r="C6499" t="str">
            <v>Huntington</v>
          </cell>
          <cell r="D6499">
            <v>2022</v>
          </cell>
          <cell r="E6499">
            <v>0</v>
          </cell>
          <cell r="F6499">
            <v>0</v>
          </cell>
          <cell r="G6499" t="str">
            <v>N/A</v>
          </cell>
          <cell r="H6499">
            <v>0</v>
          </cell>
          <cell r="I6499">
            <v>0</v>
          </cell>
          <cell r="J6499">
            <v>0</v>
          </cell>
          <cell r="K6499">
            <v>0</v>
          </cell>
          <cell r="M6499">
            <v>0</v>
          </cell>
          <cell r="N6499" t="str">
            <v>N/A</v>
          </cell>
          <cell r="O6499" t="str">
            <v/>
          </cell>
          <cell r="P6499"/>
          <cell r="Q6499">
            <v>0</v>
          </cell>
        </row>
        <row r="6500">
          <cell r="C6500" t="str">
            <v>Ipswich</v>
          </cell>
          <cell r="D6500">
            <v>2022</v>
          </cell>
          <cell r="E6500">
            <v>0</v>
          </cell>
          <cell r="F6500">
            <v>0</v>
          </cell>
          <cell r="G6500" t="str">
            <v>N/A</v>
          </cell>
          <cell r="H6500">
            <v>0</v>
          </cell>
          <cell r="I6500">
            <v>0</v>
          </cell>
          <cell r="J6500">
            <v>0</v>
          </cell>
          <cell r="K6500">
            <v>0</v>
          </cell>
          <cell r="M6500">
            <v>0</v>
          </cell>
          <cell r="N6500" t="str">
            <v>N/A</v>
          </cell>
          <cell r="O6500" t="str">
            <v/>
          </cell>
          <cell r="P6500"/>
          <cell r="Q6500">
            <v>0</v>
          </cell>
        </row>
        <row r="6501">
          <cell r="C6501" t="str">
            <v>Kingston</v>
          </cell>
          <cell r="D6501">
            <v>2022</v>
          </cell>
          <cell r="E6501">
            <v>1</v>
          </cell>
          <cell r="F6501">
            <v>1</v>
          </cell>
          <cell r="G6501" t="str">
            <v>Yes</v>
          </cell>
          <cell r="H6501">
            <v>289987.78000000003</v>
          </cell>
          <cell r="I6501">
            <v>3917.3</v>
          </cell>
          <cell r="J6501">
            <v>22.02</v>
          </cell>
          <cell r="K6501">
            <v>286048.46000000002</v>
          </cell>
          <cell r="M6501">
            <v>286048.46000000002</v>
          </cell>
          <cell r="N6501" t="str">
            <v>FORM SUBMIT</v>
          </cell>
          <cell r="O6501">
            <v>44802</v>
          </cell>
          <cell r="P6501"/>
          <cell r="Q6501">
            <v>286070.48000000004</v>
          </cell>
        </row>
        <row r="6502">
          <cell r="C6502" t="str">
            <v>Lakeville</v>
          </cell>
          <cell r="D6502">
            <v>2022</v>
          </cell>
          <cell r="E6502">
            <v>0</v>
          </cell>
          <cell r="F6502">
            <v>0</v>
          </cell>
          <cell r="G6502" t="str">
            <v>N/A</v>
          </cell>
          <cell r="H6502">
            <v>0</v>
          </cell>
          <cell r="I6502">
            <v>0</v>
          </cell>
          <cell r="J6502">
            <v>0</v>
          </cell>
          <cell r="K6502">
            <v>0</v>
          </cell>
          <cell r="M6502">
            <v>0</v>
          </cell>
          <cell r="N6502" t="str">
            <v>FORM ENTERED</v>
          </cell>
          <cell r="O6502">
            <v>45124</v>
          </cell>
          <cell r="P6502"/>
          <cell r="Q6502">
            <v>0</v>
          </cell>
        </row>
        <row r="6503">
          <cell r="C6503" t="str">
            <v>Lancaster</v>
          </cell>
          <cell r="D6503">
            <v>2022</v>
          </cell>
          <cell r="E6503">
            <v>1</v>
          </cell>
          <cell r="F6503">
            <v>1</v>
          </cell>
          <cell r="G6503" t="str">
            <v>Yes</v>
          </cell>
          <cell r="H6503">
            <v>157997.91</v>
          </cell>
          <cell r="I6503">
            <v>1594.26</v>
          </cell>
          <cell r="J6503">
            <v>0</v>
          </cell>
          <cell r="K6503">
            <v>156403.65</v>
          </cell>
          <cell r="M6503">
            <v>156403.65</v>
          </cell>
          <cell r="N6503" t="str">
            <v>FORM SUBMIT</v>
          </cell>
          <cell r="O6503">
            <v>44820</v>
          </cell>
          <cell r="P6503"/>
          <cell r="Q6503">
            <v>156403.65</v>
          </cell>
        </row>
        <row r="6504">
          <cell r="C6504" t="str">
            <v>Lanesborough</v>
          </cell>
          <cell r="D6504">
            <v>2022</v>
          </cell>
          <cell r="E6504">
            <v>0</v>
          </cell>
          <cell r="F6504">
            <v>0</v>
          </cell>
          <cell r="G6504" t="str">
            <v>N/A</v>
          </cell>
          <cell r="H6504">
            <v>0</v>
          </cell>
          <cell r="I6504">
            <v>0</v>
          </cell>
          <cell r="J6504">
            <v>0</v>
          </cell>
          <cell r="K6504">
            <v>0</v>
          </cell>
          <cell r="M6504">
            <v>0</v>
          </cell>
          <cell r="N6504" t="str">
            <v>N/A</v>
          </cell>
          <cell r="O6504" t="str">
            <v/>
          </cell>
          <cell r="P6504"/>
          <cell r="Q6504">
            <v>0</v>
          </cell>
        </row>
        <row r="6505">
          <cell r="C6505" t="str">
            <v>Lawrence</v>
          </cell>
          <cell r="D6505">
            <v>2022</v>
          </cell>
          <cell r="E6505">
            <v>0</v>
          </cell>
          <cell r="F6505">
            <v>0</v>
          </cell>
          <cell r="G6505" t="str">
            <v>N/A</v>
          </cell>
          <cell r="H6505">
            <v>0</v>
          </cell>
          <cell r="I6505">
            <v>0</v>
          </cell>
          <cell r="J6505">
            <v>0</v>
          </cell>
          <cell r="K6505">
            <v>0</v>
          </cell>
          <cell r="M6505">
            <v>0</v>
          </cell>
          <cell r="N6505" t="str">
            <v>N/A</v>
          </cell>
          <cell r="O6505" t="str">
            <v/>
          </cell>
          <cell r="P6505"/>
          <cell r="Q6505">
            <v>0</v>
          </cell>
        </row>
        <row r="6506">
          <cell r="C6506" t="str">
            <v>Lee</v>
          </cell>
          <cell r="D6506">
            <v>2022</v>
          </cell>
          <cell r="E6506">
            <v>1.5</v>
          </cell>
          <cell r="F6506">
            <v>1.5</v>
          </cell>
          <cell r="G6506" t="str">
            <v>Yes</v>
          </cell>
          <cell r="H6506">
            <v>142485.89000000001</v>
          </cell>
          <cell r="I6506">
            <v>377.09</v>
          </cell>
          <cell r="J6506">
            <v>0</v>
          </cell>
          <cell r="K6506">
            <v>142108.80000000002</v>
          </cell>
          <cell r="M6506">
            <v>142108.80000000002</v>
          </cell>
          <cell r="N6506" t="str">
            <v>FORM SUBMIT</v>
          </cell>
          <cell r="O6506">
            <v>44823</v>
          </cell>
          <cell r="P6506"/>
          <cell r="Q6506">
            <v>142108.80000000002</v>
          </cell>
        </row>
        <row r="6507">
          <cell r="C6507" t="str">
            <v>Leicester</v>
          </cell>
          <cell r="D6507">
            <v>2022</v>
          </cell>
          <cell r="E6507">
            <v>0</v>
          </cell>
          <cell r="F6507">
            <v>0</v>
          </cell>
          <cell r="G6507" t="str">
            <v>N/A</v>
          </cell>
          <cell r="H6507">
            <v>0</v>
          </cell>
          <cell r="I6507">
            <v>0</v>
          </cell>
          <cell r="J6507">
            <v>0</v>
          </cell>
          <cell r="K6507">
            <v>0</v>
          </cell>
          <cell r="M6507">
            <v>0</v>
          </cell>
          <cell r="N6507" t="str">
            <v>N/A</v>
          </cell>
          <cell r="O6507" t="str">
            <v/>
          </cell>
          <cell r="P6507"/>
          <cell r="Q6507">
            <v>0</v>
          </cell>
        </row>
        <row r="6508">
          <cell r="C6508" t="str">
            <v>Lenox</v>
          </cell>
          <cell r="D6508">
            <v>2022</v>
          </cell>
          <cell r="E6508">
            <v>3</v>
          </cell>
          <cell r="F6508">
            <v>3</v>
          </cell>
          <cell r="G6508" t="str">
            <v>Yes</v>
          </cell>
          <cell r="H6508">
            <v>387465.19</v>
          </cell>
          <cell r="I6508">
            <v>676.08</v>
          </cell>
          <cell r="J6508">
            <v>0</v>
          </cell>
          <cell r="K6508">
            <v>386789.11</v>
          </cell>
          <cell r="M6508">
            <v>386789.11</v>
          </cell>
          <cell r="N6508" t="str">
            <v>FORM SUBMIT</v>
          </cell>
          <cell r="O6508">
            <v>44915</v>
          </cell>
          <cell r="P6508"/>
          <cell r="Q6508">
            <v>386789.11</v>
          </cell>
        </row>
        <row r="6509">
          <cell r="C6509" t="str">
            <v>Leominster</v>
          </cell>
          <cell r="D6509">
            <v>2022</v>
          </cell>
          <cell r="E6509">
            <v>0</v>
          </cell>
          <cell r="F6509">
            <v>0</v>
          </cell>
          <cell r="G6509" t="str">
            <v>N/A</v>
          </cell>
          <cell r="H6509">
            <v>0</v>
          </cell>
          <cell r="I6509">
            <v>0</v>
          </cell>
          <cell r="J6509">
            <v>0</v>
          </cell>
          <cell r="K6509">
            <v>0</v>
          </cell>
          <cell r="M6509">
            <v>0</v>
          </cell>
          <cell r="N6509" t="str">
            <v>N/A</v>
          </cell>
          <cell r="O6509" t="str">
            <v/>
          </cell>
          <cell r="P6509"/>
          <cell r="Q6509">
            <v>0</v>
          </cell>
        </row>
        <row r="6510">
          <cell r="C6510" t="str">
            <v>Leverett</v>
          </cell>
          <cell r="D6510">
            <v>2022</v>
          </cell>
          <cell r="E6510">
            <v>3</v>
          </cell>
          <cell r="F6510">
            <v>3</v>
          </cell>
          <cell r="G6510" t="str">
            <v>Yes</v>
          </cell>
          <cell r="H6510">
            <v>109648.2</v>
          </cell>
          <cell r="I6510">
            <v>3934.37</v>
          </cell>
          <cell r="J6510">
            <v>0</v>
          </cell>
          <cell r="K6510">
            <v>105713.83</v>
          </cell>
          <cell r="M6510">
            <v>105713.83</v>
          </cell>
          <cell r="N6510" t="str">
            <v>FORM SUBMIT</v>
          </cell>
          <cell r="O6510">
            <v>44845</v>
          </cell>
          <cell r="P6510"/>
          <cell r="Q6510">
            <v>105713.83</v>
          </cell>
        </row>
        <row r="6511">
          <cell r="C6511" t="str">
            <v>Lexington</v>
          </cell>
          <cell r="D6511">
            <v>2022</v>
          </cell>
          <cell r="E6511">
            <v>3</v>
          </cell>
          <cell r="F6511">
            <v>3</v>
          </cell>
          <cell r="G6511" t="str">
            <v>Yes</v>
          </cell>
          <cell r="H6511">
            <v>5870980.7199999997</v>
          </cell>
          <cell r="I6511">
            <v>54428.68</v>
          </cell>
          <cell r="J6511">
            <v>1433.75</v>
          </cell>
          <cell r="K6511">
            <v>5815118.29</v>
          </cell>
          <cell r="M6511">
            <v>5815118.29</v>
          </cell>
          <cell r="N6511" t="str">
            <v>FORM SUBMIT</v>
          </cell>
          <cell r="O6511">
            <v>44847</v>
          </cell>
          <cell r="P6511"/>
          <cell r="Q6511">
            <v>5816552.04</v>
          </cell>
        </row>
        <row r="6512">
          <cell r="C6512" t="str">
            <v>Leyden</v>
          </cell>
          <cell r="D6512">
            <v>2022</v>
          </cell>
          <cell r="E6512">
            <v>0</v>
          </cell>
          <cell r="F6512">
            <v>0</v>
          </cell>
          <cell r="G6512" t="str">
            <v>N/A</v>
          </cell>
          <cell r="H6512">
            <v>0</v>
          </cell>
          <cell r="I6512">
            <v>0</v>
          </cell>
          <cell r="J6512">
            <v>0</v>
          </cell>
          <cell r="K6512">
            <v>0</v>
          </cell>
          <cell r="M6512">
            <v>0</v>
          </cell>
          <cell r="N6512" t="str">
            <v>N/A</v>
          </cell>
          <cell r="O6512" t="str">
            <v/>
          </cell>
          <cell r="P6512"/>
          <cell r="Q6512">
            <v>0</v>
          </cell>
        </row>
        <row r="6513">
          <cell r="C6513" t="str">
            <v>Lincoln</v>
          </cell>
          <cell r="D6513">
            <v>2022</v>
          </cell>
          <cell r="E6513">
            <v>3</v>
          </cell>
          <cell r="F6513">
            <v>3</v>
          </cell>
          <cell r="G6513" t="str">
            <v>Yes</v>
          </cell>
          <cell r="H6513">
            <v>945684.47999999998</v>
          </cell>
          <cell r="I6513">
            <v>2932.06</v>
          </cell>
          <cell r="J6513">
            <v>0</v>
          </cell>
          <cell r="K6513">
            <v>942752.41999999993</v>
          </cell>
          <cell r="M6513">
            <v>942752.41999999993</v>
          </cell>
          <cell r="N6513" t="str">
            <v>FORM SUBMIT</v>
          </cell>
          <cell r="O6513">
            <v>44838</v>
          </cell>
          <cell r="P6513"/>
          <cell r="Q6513">
            <v>942752.41999999993</v>
          </cell>
        </row>
        <row r="6514">
          <cell r="C6514" t="str">
            <v>Littleton</v>
          </cell>
          <cell r="D6514">
            <v>2022</v>
          </cell>
          <cell r="E6514">
            <v>1</v>
          </cell>
          <cell r="F6514">
            <v>1</v>
          </cell>
          <cell r="G6514" t="str">
            <v>Yes</v>
          </cell>
          <cell r="H6514">
            <v>366748.73</v>
          </cell>
          <cell r="I6514">
            <v>1632.8</v>
          </cell>
          <cell r="J6514">
            <v>3389.62</v>
          </cell>
          <cell r="K6514">
            <v>361726.31</v>
          </cell>
          <cell r="M6514">
            <v>361726.31</v>
          </cell>
          <cell r="N6514" t="str">
            <v>FORM SUBMIT</v>
          </cell>
          <cell r="O6514">
            <v>44825</v>
          </cell>
          <cell r="P6514"/>
          <cell r="Q6514">
            <v>365115.93</v>
          </cell>
        </row>
        <row r="6515">
          <cell r="C6515" t="str">
            <v>Longmeadow</v>
          </cell>
          <cell r="D6515">
            <v>2022</v>
          </cell>
          <cell r="E6515">
            <v>1</v>
          </cell>
          <cell r="F6515">
            <v>1</v>
          </cell>
          <cell r="G6515" t="str">
            <v>Yes</v>
          </cell>
          <cell r="H6515">
            <v>427845.47</v>
          </cell>
          <cell r="I6515">
            <v>1796.34</v>
          </cell>
          <cell r="J6515">
            <v>48.09</v>
          </cell>
          <cell r="K6515">
            <v>426001.03999999992</v>
          </cell>
          <cell r="M6515">
            <v>426001.03999999992</v>
          </cell>
          <cell r="N6515" t="str">
            <v>FORM SUBMIT</v>
          </cell>
          <cell r="O6515">
            <v>44824</v>
          </cell>
          <cell r="P6515"/>
          <cell r="Q6515">
            <v>426049.12999999995</v>
          </cell>
        </row>
        <row r="6516">
          <cell r="C6516" t="str">
            <v>Lowell</v>
          </cell>
          <cell r="D6516">
            <v>2022</v>
          </cell>
          <cell r="E6516">
            <v>1</v>
          </cell>
          <cell r="F6516">
            <v>1</v>
          </cell>
          <cell r="G6516" t="str">
            <v>Yes</v>
          </cell>
          <cell r="H6516">
            <v>869228.27</v>
          </cell>
          <cell r="I6516">
            <v>9210.02</v>
          </cell>
          <cell r="J6516">
            <v>135.15</v>
          </cell>
          <cell r="K6516">
            <v>859883.1</v>
          </cell>
          <cell r="M6516">
            <v>859883.1</v>
          </cell>
          <cell r="N6516" t="str">
            <v>FORM SUBMIT</v>
          </cell>
          <cell r="O6516">
            <v>44818</v>
          </cell>
          <cell r="P6516"/>
          <cell r="Q6516">
            <v>860018.25</v>
          </cell>
        </row>
        <row r="6517">
          <cell r="C6517" t="str">
            <v>Ludlow</v>
          </cell>
          <cell r="D6517">
            <v>2022</v>
          </cell>
          <cell r="E6517">
            <v>0</v>
          </cell>
          <cell r="F6517">
            <v>0</v>
          </cell>
          <cell r="G6517" t="str">
            <v>N/A</v>
          </cell>
          <cell r="H6517">
            <v>0</v>
          </cell>
          <cell r="I6517">
            <v>0</v>
          </cell>
          <cell r="J6517">
            <v>0</v>
          </cell>
          <cell r="K6517">
            <v>0</v>
          </cell>
          <cell r="M6517">
            <v>0</v>
          </cell>
          <cell r="N6517" t="str">
            <v>N/A</v>
          </cell>
          <cell r="O6517" t="str">
            <v/>
          </cell>
          <cell r="P6517"/>
          <cell r="Q6517">
            <v>0</v>
          </cell>
        </row>
        <row r="6518">
          <cell r="C6518" t="str">
            <v>Lunenburg</v>
          </cell>
          <cell r="D6518">
            <v>2022</v>
          </cell>
          <cell r="E6518">
            <v>0</v>
          </cell>
          <cell r="F6518">
            <v>0</v>
          </cell>
          <cell r="G6518" t="str">
            <v>N/A</v>
          </cell>
          <cell r="H6518">
            <v>0</v>
          </cell>
          <cell r="I6518">
            <v>0</v>
          </cell>
          <cell r="J6518">
            <v>0</v>
          </cell>
          <cell r="K6518">
            <v>0</v>
          </cell>
          <cell r="M6518">
            <v>0</v>
          </cell>
          <cell r="N6518" t="str">
            <v>N/A</v>
          </cell>
          <cell r="O6518" t="str">
            <v/>
          </cell>
          <cell r="P6518"/>
          <cell r="Q6518">
            <v>0</v>
          </cell>
        </row>
        <row r="6519">
          <cell r="C6519" t="str">
            <v>Lynn</v>
          </cell>
          <cell r="D6519">
            <v>2022</v>
          </cell>
          <cell r="E6519">
            <v>0</v>
          </cell>
          <cell r="F6519">
            <v>0</v>
          </cell>
          <cell r="G6519" t="str">
            <v>N/A</v>
          </cell>
          <cell r="H6519">
            <v>0</v>
          </cell>
          <cell r="I6519">
            <v>0</v>
          </cell>
          <cell r="J6519">
            <v>0</v>
          </cell>
          <cell r="K6519">
            <v>0</v>
          </cell>
          <cell r="M6519">
            <v>0</v>
          </cell>
          <cell r="N6519" t="str">
            <v>N/A</v>
          </cell>
          <cell r="O6519" t="str">
            <v/>
          </cell>
          <cell r="P6519"/>
          <cell r="Q6519">
            <v>0</v>
          </cell>
        </row>
        <row r="6520">
          <cell r="C6520" t="str">
            <v>Lynnfield</v>
          </cell>
          <cell r="D6520">
            <v>2022</v>
          </cell>
          <cell r="E6520">
            <v>0</v>
          </cell>
          <cell r="F6520">
            <v>0</v>
          </cell>
          <cell r="G6520" t="str">
            <v>N/A</v>
          </cell>
          <cell r="H6520">
            <v>0</v>
          </cell>
          <cell r="I6520">
            <v>0</v>
          </cell>
          <cell r="J6520">
            <v>0</v>
          </cell>
          <cell r="K6520">
            <v>0</v>
          </cell>
          <cell r="M6520">
            <v>0</v>
          </cell>
          <cell r="N6520" t="str">
            <v>N/A</v>
          </cell>
          <cell r="O6520" t="str">
            <v/>
          </cell>
          <cell r="P6520"/>
          <cell r="Q6520">
            <v>0</v>
          </cell>
        </row>
        <row r="6521">
          <cell r="C6521" t="str">
            <v>Malden</v>
          </cell>
          <cell r="D6521">
            <v>2022</v>
          </cell>
          <cell r="E6521">
            <v>1</v>
          </cell>
          <cell r="F6521">
            <v>1</v>
          </cell>
          <cell r="G6521" t="str">
            <v>Yes</v>
          </cell>
          <cell r="H6521">
            <v>812685.76</v>
          </cell>
          <cell r="I6521">
            <v>790.56</v>
          </cell>
          <cell r="J6521">
            <v>818.2</v>
          </cell>
          <cell r="K6521">
            <v>811077</v>
          </cell>
          <cell r="M6521">
            <v>811077</v>
          </cell>
          <cell r="N6521" t="str">
            <v>FORM SUBMIT</v>
          </cell>
          <cell r="O6521">
            <v>44831</v>
          </cell>
          <cell r="P6521"/>
          <cell r="Q6521">
            <v>811895.2</v>
          </cell>
        </row>
        <row r="6522">
          <cell r="C6522" t="str">
            <v>Manchester By The Sea</v>
          </cell>
          <cell r="D6522">
            <v>2022</v>
          </cell>
          <cell r="E6522">
            <v>1.5</v>
          </cell>
          <cell r="F6522">
            <v>1.5</v>
          </cell>
          <cell r="G6522" t="str">
            <v>Yes</v>
          </cell>
          <cell r="H6522">
            <v>406803.52</v>
          </cell>
          <cell r="I6522">
            <v>990.07</v>
          </cell>
          <cell r="J6522">
            <v>0</v>
          </cell>
          <cell r="K6522">
            <v>405813.45</v>
          </cell>
          <cell r="M6522">
            <v>405813.45</v>
          </cell>
          <cell r="N6522" t="str">
            <v>FORM SUBMIT</v>
          </cell>
          <cell r="O6522">
            <v>44818</v>
          </cell>
          <cell r="P6522"/>
          <cell r="Q6522">
            <v>405813.45</v>
          </cell>
        </row>
        <row r="6523">
          <cell r="C6523" t="str">
            <v>Mansfield</v>
          </cell>
          <cell r="D6523">
            <v>2022</v>
          </cell>
          <cell r="E6523">
            <v>0</v>
          </cell>
          <cell r="F6523">
            <v>0</v>
          </cell>
          <cell r="G6523" t="str">
            <v>N/A</v>
          </cell>
          <cell r="H6523">
            <v>0</v>
          </cell>
          <cell r="I6523">
            <v>0</v>
          </cell>
          <cell r="J6523">
            <v>0</v>
          </cell>
          <cell r="K6523">
            <v>0</v>
          </cell>
          <cell r="M6523">
            <v>0</v>
          </cell>
          <cell r="N6523" t="str">
            <v>N/A</v>
          </cell>
          <cell r="O6523" t="str">
            <v/>
          </cell>
          <cell r="P6523"/>
          <cell r="Q6523">
            <v>0</v>
          </cell>
        </row>
        <row r="6524">
          <cell r="C6524" t="str">
            <v>Marblehead</v>
          </cell>
          <cell r="D6524">
            <v>2022</v>
          </cell>
          <cell r="E6524">
            <v>0</v>
          </cell>
          <cell r="F6524">
            <v>0</v>
          </cell>
          <cell r="G6524" t="str">
            <v>N/A</v>
          </cell>
          <cell r="H6524">
            <v>0</v>
          </cell>
          <cell r="I6524">
            <v>0</v>
          </cell>
          <cell r="J6524">
            <v>0</v>
          </cell>
          <cell r="K6524">
            <v>0</v>
          </cell>
          <cell r="M6524">
            <v>0</v>
          </cell>
          <cell r="N6524" t="str">
            <v>N/A</v>
          </cell>
          <cell r="O6524" t="str">
            <v/>
          </cell>
          <cell r="P6524"/>
          <cell r="Q6524">
            <v>0</v>
          </cell>
        </row>
        <row r="6525">
          <cell r="C6525" t="str">
            <v>Marion</v>
          </cell>
          <cell r="D6525">
            <v>2022</v>
          </cell>
          <cell r="E6525">
            <v>2</v>
          </cell>
          <cell r="F6525">
            <v>2</v>
          </cell>
          <cell r="G6525" t="str">
            <v>Yes</v>
          </cell>
          <cell r="H6525">
            <v>357762.45</v>
          </cell>
          <cell r="I6525">
            <v>2146.84</v>
          </cell>
          <cell r="J6525">
            <v>400.48</v>
          </cell>
          <cell r="K6525">
            <v>355215.13</v>
          </cell>
          <cell r="M6525">
            <v>355215.13</v>
          </cell>
          <cell r="N6525" t="str">
            <v>FORM SUBMIT</v>
          </cell>
          <cell r="O6525">
            <v>44838</v>
          </cell>
          <cell r="P6525"/>
          <cell r="Q6525">
            <v>355615.61</v>
          </cell>
        </row>
        <row r="6526">
          <cell r="C6526" t="str">
            <v>Marlborough</v>
          </cell>
          <cell r="D6526">
            <v>2022</v>
          </cell>
          <cell r="E6526">
            <v>0</v>
          </cell>
          <cell r="F6526">
            <v>0</v>
          </cell>
          <cell r="G6526" t="str">
            <v>N/A</v>
          </cell>
          <cell r="H6526">
            <v>0</v>
          </cell>
          <cell r="I6526">
            <v>0</v>
          </cell>
          <cell r="J6526">
            <v>0</v>
          </cell>
          <cell r="K6526">
            <v>0</v>
          </cell>
          <cell r="M6526">
            <v>0</v>
          </cell>
          <cell r="N6526" t="str">
            <v>N/A</v>
          </cell>
          <cell r="O6526" t="str">
            <v/>
          </cell>
          <cell r="P6526"/>
          <cell r="Q6526">
            <v>0</v>
          </cell>
        </row>
        <row r="6527">
          <cell r="C6527" t="str">
            <v>Marshfield</v>
          </cell>
          <cell r="D6527">
            <v>2022</v>
          </cell>
          <cell r="E6527">
            <v>3</v>
          </cell>
          <cell r="F6527">
            <v>3</v>
          </cell>
          <cell r="G6527" t="str">
            <v>Yes</v>
          </cell>
          <cell r="H6527">
            <v>1825331.69</v>
          </cell>
          <cell r="I6527">
            <v>18501</v>
          </cell>
          <cell r="J6527">
            <v>0</v>
          </cell>
          <cell r="K6527">
            <v>1806830.69</v>
          </cell>
          <cell r="M6527">
            <v>1806830.69</v>
          </cell>
          <cell r="N6527" t="str">
            <v>FORM SUBMIT</v>
          </cell>
          <cell r="O6527">
            <v>44854</v>
          </cell>
          <cell r="P6527"/>
          <cell r="Q6527">
            <v>1806830.69</v>
          </cell>
        </row>
        <row r="6528">
          <cell r="C6528" t="str">
            <v>Mashpee</v>
          </cell>
          <cell r="D6528">
            <v>2022</v>
          </cell>
          <cell r="E6528">
            <v>2</v>
          </cell>
          <cell r="F6528">
            <v>2</v>
          </cell>
          <cell r="G6528" t="str">
            <v>Yes</v>
          </cell>
          <cell r="H6528">
            <v>1045227.56</v>
          </cell>
          <cell r="I6528">
            <v>4874.43</v>
          </cell>
          <cell r="J6528">
            <v>0</v>
          </cell>
          <cell r="K6528">
            <v>1040353.13</v>
          </cell>
          <cell r="M6528">
            <v>1040353.13</v>
          </cell>
          <cell r="N6528" t="str">
            <v>FORM SUBMIT</v>
          </cell>
          <cell r="O6528">
            <v>44810</v>
          </cell>
          <cell r="P6528"/>
          <cell r="Q6528">
            <v>1040353.13</v>
          </cell>
        </row>
        <row r="6529">
          <cell r="C6529" t="str">
            <v>Mattapoisett</v>
          </cell>
          <cell r="D6529">
            <v>2022</v>
          </cell>
          <cell r="E6529">
            <v>1</v>
          </cell>
          <cell r="F6529">
            <v>1</v>
          </cell>
          <cell r="G6529" t="str">
            <v>Yes</v>
          </cell>
          <cell r="H6529">
            <v>205526.33</v>
          </cell>
          <cell r="I6529">
            <v>565.41</v>
          </cell>
          <cell r="J6529">
            <v>79.41</v>
          </cell>
          <cell r="K6529">
            <v>204881.50999999998</v>
          </cell>
          <cell r="M6529">
            <v>204881.50999999998</v>
          </cell>
          <cell r="N6529" t="str">
            <v>FORM SUBMIT</v>
          </cell>
          <cell r="O6529">
            <v>44819</v>
          </cell>
          <cell r="P6529"/>
          <cell r="Q6529">
            <v>204960.91999999998</v>
          </cell>
        </row>
        <row r="6530">
          <cell r="C6530" t="str">
            <v>Maynard</v>
          </cell>
          <cell r="D6530">
            <v>2022</v>
          </cell>
          <cell r="E6530">
            <v>1.5</v>
          </cell>
          <cell r="F6530">
            <v>1.5</v>
          </cell>
          <cell r="G6530" t="str">
            <v>Yes</v>
          </cell>
          <cell r="H6530">
            <v>362056.64</v>
          </cell>
          <cell r="I6530">
            <v>3693.41</v>
          </cell>
          <cell r="J6530">
            <v>0</v>
          </cell>
          <cell r="K6530">
            <v>358363.23000000004</v>
          </cell>
          <cell r="M6530">
            <v>358363.23000000004</v>
          </cell>
          <cell r="N6530" t="str">
            <v>FORM SUBMIT</v>
          </cell>
          <cell r="O6530">
            <v>44792</v>
          </cell>
          <cell r="P6530"/>
          <cell r="Q6530">
            <v>358363.23000000004</v>
          </cell>
        </row>
        <row r="6531">
          <cell r="C6531" t="str">
            <v>Medfield</v>
          </cell>
          <cell r="D6531">
            <v>2022</v>
          </cell>
          <cell r="E6531">
            <v>0</v>
          </cell>
          <cell r="F6531">
            <v>0</v>
          </cell>
          <cell r="G6531" t="str">
            <v>N/A</v>
          </cell>
          <cell r="H6531">
            <v>0</v>
          </cell>
          <cell r="I6531">
            <v>0</v>
          </cell>
          <cell r="J6531">
            <v>0</v>
          </cell>
          <cell r="K6531">
            <v>0</v>
          </cell>
          <cell r="M6531">
            <v>0</v>
          </cell>
          <cell r="N6531" t="str">
            <v>N/A</v>
          </cell>
          <cell r="O6531" t="str">
            <v/>
          </cell>
          <cell r="P6531"/>
          <cell r="Q6531">
            <v>0</v>
          </cell>
        </row>
        <row r="6532">
          <cell r="C6532" t="str">
            <v>Medford</v>
          </cell>
          <cell r="D6532">
            <v>2022</v>
          </cell>
          <cell r="E6532">
            <v>2.5</v>
          </cell>
          <cell r="F6532">
            <v>1.5</v>
          </cell>
          <cell r="G6532" t="str">
            <v>No</v>
          </cell>
          <cell r="H6532">
            <v>1626374.94</v>
          </cell>
          <cell r="I6532">
            <v>8863.01</v>
          </cell>
          <cell r="J6532">
            <v>129.16</v>
          </cell>
          <cell r="K6532">
            <v>1617382.77</v>
          </cell>
          <cell r="M6532">
            <v>1617382.77</v>
          </cell>
          <cell r="N6532" t="str">
            <v>FORM SUBMIT</v>
          </cell>
          <cell r="O6532">
            <v>44854</v>
          </cell>
          <cell r="P6532"/>
          <cell r="Q6532">
            <v>1617511.93</v>
          </cell>
        </row>
        <row r="6533">
          <cell r="C6533" t="str">
            <v>Medway</v>
          </cell>
          <cell r="D6533">
            <v>2022</v>
          </cell>
          <cell r="E6533">
            <v>3</v>
          </cell>
          <cell r="F6533">
            <v>3</v>
          </cell>
          <cell r="G6533" t="str">
            <v>Yes</v>
          </cell>
          <cell r="H6533">
            <v>1007136</v>
          </cell>
          <cell r="I6533">
            <v>9641</v>
          </cell>
          <cell r="J6533">
            <v>0</v>
          </cell>
          <cell r="K6533">
            <v>997495</v>
          </cell>
          <cell r="M6533">
            <v>997495</v>
          </cell>
          <cell r="N6533" t="str">
            <v>FORM SUBMIT</v>
          </cell>
          <cell r="O6533">
            <v>44832</v>
          </cell>
          <cell r="P6533"/>
          <cell r="Q6533">
            <v>997495</v>
          </cell>
        </row>
        <row r="6534">
          <cell r="C6534" t="str">
            <v>Melrose</v>
          </cell>
          <cell r="D6534">
            <v>2022</v>
          </cell>
          <cell r="E6534">
            <v>0</v>
          </cell>
          <cell r="F6534">
            <v>0</v>
          </cell>
          <cell r="G6534" t="str">
            <v>N/A</v>
          </cell>
          <cell r="H6534">
            <v>0</v>
          </cell>
          <cell r="I6534">
            <v>0</v>
          </cell>
          <cell r="J6534">
            <v>0</v>
          </cell>
          <cell r="K6534">
            <v>0</v>
          </cell>
          <cell r="M6534">
            <v>0</v>
          </cell>
          <cell r="N6534" t="str">
            <v>N/A</v>
          </cell>
          <cell r="O6534" t="str">
            <v/>
          </cell>
          <cell r="P6534"/>
          <cell r="Q6534">
            <v>0</v>
          </cell>
        </row>
        <row r="6535">
          <cell r="C6535" t="str">
            <v>Mendon</v>
          </cell>
          <cell r="D6535">
            <v>2022</v>
          </cell>
          <cell r="E6535">
            <v>3</v>
          </cell>
          <cell r="F6535">
            <v>3</v>
          </cell>
          <cell r="G6535" t="str">
            <v>Yes</v>
          </cell>
          <cell r="H6535">
            <v>420068.7</v>
          </cell>
          <cell r="I6535">
            <v>779.8</v>
          </cell>
          <cell r="J6535">
            <v>0</v>
          </cell>
          <cell r="K6535">
            <v>419288.9</v>
          </cell>
          <cell r="M6535">
            <v>419288.9</v>
          </cell>
          <cell r="N6535" t="str">
            <v>FORM SUBMIT</v>
          </cell>
          <cell r="O6535">
            <v>44823</v>
          </cell>
          <cell r="P6535"/>
          <cell r="Q6535">
            <v>419288.9</v>
          </cell>
        </row>
        <row r="6536">
          <cell r="C6536" t="str">
            <v>Merrimac</v>
          </cell>
          <cell r="D6536">
            <v>2022</v>
          </cell>
          <cell r="E6536">
            <v>0</v>
          </cell>
          <cell r="F6536">
            <v>0</v>
          </cell>
          <cell r="G6536" t="str">
            <v>N/A</v>
          </cell>
          <cell r="H6536">
            <v>0</v>
          </cell>
          <cell r="I6536">
            <v>0</v>
          </cell>
          <cell r="J6536">
            <v>0</v>
          </cell>
          <cell r="K6536">
            <v>0</v>
          </cell>
          <cell r="M6536">
            <v>0</v>
          </cell>
          <cell r="N6536" t="str">
            <v>N/A</v>
          </cell>
          <cell r="O6536" t="str">
            <v/>
          </cell>
          <cell r="P6536"/>
          <cell r="Q6536">
            <v>0</v>
          </cell>
        </row>
        <row r="6537">
          <cell r="C6537" t="str">
            <v>Methuen</v>
          </cell>
          <cell r="D6537">
            <v>2022</v>
          </cell>
          <cell r="E6537">
            <v>0</v>
          </cell>
          <cell r="F6537">
            <v>0</v>
          </cell>
          <cell r="G6537" t="str">
            <v>N/A</v>
          </cell>
          <cell r="H6537">
            <v>0</v>
          </cell>
          <cell r="I6537">
            <v>0</v>
          </cell>
          <cell r="J6537">
            <v>0</v>
          </cell>
          <cell r="K6537">
            <v>0</v>
          </cell>
          <cell r="M6537">
            <v>0</v>
          </cell>
          <cell r="N6537" t="str">
            <v>N/A</v>
          </cell>
          <cell r="O6537" t="str">
            <v/>
          </cell>
          <cell r="P6537"/>
          <cell r="Q6537">
            <v>0</v>
          </cell>
        </row>
        <row r="6538">
          <cell r="C6538" t="str">
            <v>Middleborough</v>
          </cell>
          <cell r="D6538">
            <v>2022</v>
          </cell>
          <cell r="E6538">
            <v>1</v>
          </cell>
          <cell r="F6538">
            <v>1</v>
          </cell>
          <cell r="G6538" t="str">
            <v>Yes</v>
          </cell>
          <cell r="H6538">
            <v>385069.93</v>
          </cell>
          <cell r="I6538">
            <v>749.15</v>
          </cell>
          <cell r="J6538">
            <v>0</v>
          </cell>
          <cell r="K6538">
            <v>384320.77999999997</v>
          </cell>
          <cell r="M6538">
            <v>384320.77999999997</v>
          </cell>
          <cell r="N6538" t="str">
            <v>FORM SUBMIT</v>
          </cell>
          <cell r="O6538">
            <v>44812</v>
          </cell>
          <cell r="P6538"/>
          <cell r="Q6538">
            <v>384320.77999999997</v>
          </cell>
        </row>
        <row r="6539">
          <cell r="C6539" t="str">
            <v>Middlefield</v>
          </cell>
          <cell r="D6539">
            <v>2022</v>
          </cell>
          <cell r="E6539">
            <v>0</v>
          </cell>
          <cell r="F6539">
            <v>0</v>
          </cell>
          <cell r="G6539" t="str">
            <v>N/A</v>
          </cell>
          <cell r="H6539">
            <v>0</v>
          </cell>
          <cell r="I6539">
            <v>0</v>
          </cell>
          <cell r="J6539">
            <v>0</v>
          </cell>
          <cell r="K6539">
            <v>0</v>
          </cell>
          <cell r="M6539">
            <v>0</v>
          </cell>
          <cell r="N6539" t="str">
            <v>N/A</v>
          </cell>
          <cell r="O6539" t="str">
            <v/>
          </cell>
          <cell r="P6539"/>
          <cell r="Q6539">
            <v>0</v>
          </cell>
        </row>
        <row r="6540">
          <cell r="C6540" t="str">
            <v>Middleton</v>
          </cell>
          <cell r="D6540">
            <v>2022</v>
          </cell>
          <cell r="E6540">
            <v>1</v>
          </cell>
          <cell r="F6540">
            <v>1</v>
          </cell>
          <cell r="G6540" t="str">
            <v>Yes</v>
          </cell>
          <cell r="H6540">
            <v>274070.73</v>
          </cell>
          <cell r="I6540">
            <v>1217.6500000000001</v>
          </cell>
          <cell r="J6540">
            <v>80.260000000000005</v>
          </cell>
          <cell r="K6540">
            <v>272772.81999999995</v>
          </cell>
          <cell r="M6540">
            <v>272772.81999999995</v>
          </cell>
          <cell r="N6540" t="str">
            <v>FORM SUBMIT</v>
          </cell>
          <cell r="O6540">
            <v>44753</v>
          </cell>
          <cell r="P6540"/>
          <cell r="Q6540">
            <v>272853.07999999996</v>
          </cell>
        </row>
        <row r="6541">
          <cell r="C6541" t="str">
            <v>Milford</v>
          </cell>
          <cell r="D6541">
            <v>2022</v>
          </cell>
          <cell r="E6541">
            <v>0</v>
          </cell>
          <cell r="F6541">
            <v>0</v>
          </cell>
          <cell r="G6541" t="str">
            <v>N/A</v>
          </cell>
          <cell r="H6541">
            <v>0</v>
          </cell>
          <cell r="I6541">
            <v>0</v>
          </cell>
          <cell r="J6541">
            <v>0</v>
          </cell>
          <cell r="K6541">
            <v>0</v>
          </cell>
          <cell r="M6541">
            <v>0</v>
          </cell>
          <cell r="N6541" t="str">
            <v>N/A</v>
          </cell>
          <cell r="O6541" t="str">
            <v/>
          </cell>
          <cell r="P6541"/>
          <cell r="Q6541">
            <v>0</v>
          </cell>
        </row>
        <row r="6542">
          <cell r="C6542" t="str">
            <v>Millbury</v>
          </cell>
          <cell r="D6542">
            <v>2022</v>
          </cell>
          <cell r="E6542">
            <v>0</v>
          </cell>
          <cell r="F6542">
            <v>0</v>
          </cell>
          <cell r="G6542" t="str">
            <v>N/A</v>
          </cell>
          <cell r="H6542">
            <v>0</v>
          </cell>
          <cell r="I6542">
            <v>0</v>
          </cell>
          <cell r="J6542">
            <v>0</v>
          </cell>
          <cell r="K6542">
            <v>0</v>
          </cell>
          <cell r="M6542">
            <v>0</v>
          </cell>
          <cell r="N6542" t="str">
            <v>N/A</v>
          </cell>
          <cell r="O6542" t="str">
            <v/>
          </cell>
          <cell r="P6542"/>
          <cell r="Q6542">
            <v>0</v>
          </cell>
        </row>
        <row r="6543">
          <cell r="C6543" t="str">
            <v>Millis</v>
          </cell>
          <cell r="D6543">
            <v>2022</v>
          </cell>
          <cell r="E6543">
            <v>1</v>
          </cell>
          <cell r="F6543">
            <v>1</v>
          </cell>
          <cell r="G6543" t="str">
            <v>Yes</v>
          </cell>
          <cell r="H6543">
            <v>224178.86</v>
          </cell>
          <cell r="I6543">
            <v>908.2</v>
          </cell>
          <cell r="J6543">
            <v>0</v>
          </cell>
          <cell r="K6543">
            <v>223270.65999999997</v>
          </cell>
          <cell r="M6543">
            <v>223270.65999999997</v>
          </cell>
          <cell r="N6543" t="str">
            <v>FORM SUBMIT</v>
          </cell>
          <cell r="O6543">
            <v>44784</v>
          </cell>
          <cell r="P6543"/>
          <cell r="Q6543">
            <v>223270.65999999997</v>
          </cell>
        </row>
        <row r="6544">
          <cell r="C6544" t="str">
            <v>Millville</v>
          </cell>
          <cell r="D6544">
            <v>2022</v>
          </cell>
          <cell r="E6544">
            <v>0</v>
          </cell>
          <cell r="F6544">
            <v>0</v>
          </cell>
          <cell r="G6544" t="str">
            <v>N/A</v>
          </cell>
          <cell r="H6544">
            <v>0</v>
          </cell>
          <cell r="I6544">
            <v>0</v>
          </cell>
          <cell r="J6544">
            <v>0</v>
          </cell>
          <cell r="K6544">
            <v>0</v>
          </cell>
          <cell r="M6544">
            <v>0</v>
          </cell>
          <cell r="N6544" t="str">
            <v>N/A</v>
          </cell>
          <cell r="O6544" t="str">
            <v/>
          </cell>
          <cell r="P6544"/>
          <cell r="Q6544">
            <v>0</v>
          </cell>
        </row>
        <row r="6545">
          <cell r="C6545" t="str">
            <v>Milton</v>
          </cell>
          <cell r="D6545">
            <v>2022</v>
          </cell>
          <cell r="E6545">
            <v>1</v>
          </cell>
          <cell r="F6545">
            <v>1</v>
          </cell>
          <cell r="G6545" t="str">
            <v>Yes</v>
          </cell>
          <cell r="H6545">
            <v>751057.96</v>
          </cell>
          <cell r="I6545">
            <v>0</v>
          </cell>
          <cell r="J6545">
            <v>0</v>
          </cell>
          <cell r="K6545">
            <v>751057.96</v>
          </cell>
          <cell r="M6545">
            <v>751057.96</v>
          </cell>
          <cell r="N6545" t="str">
            <v>FORM SUBMIT</v>
          </cell>
          <cell r="O6545">
            <v>44866</v>
          </cell>
          <cell r="P6545"/>
          <cell r="Q6545">
            <v>751057.96</v>
          </cell>
        </row>
        <row r="6546">
          <cell r="C6546" t="str">
            <v>Monroe</v>
          </cell>
          <cell r="D6546">
            <v>2022</v>
          </cell>
          <cell r="E6546">
            <v>0</v>
          </cell>
          <cell r="F6546">
            <v>0</v>
          </cell>
          <cell r="G6546" t="str">
            <v>N/A</v>
          </cell>
          <cell r="H6546">
            <v>0</v>
          </cell>
          <cell r="I6546">
            <v>0</v>
          </cell>
          <cell r="J6546">
            <v>0</v>
          </cell>
          <cell r="K6546">
            <v>0</v>
          </cell>
          <cell r="M6546">
            <v>0</v>
          </cell>
          <cell r="N6546" t="str">
            <v>N/A</v>
          </cell>
          <cell r="O6546" t="str">
            <v/>
          </cell>
          <cell r="P6546"/>
          <cell r="Q6546">
            <v>0</v>
          </cell>
        </row>
        <row r="6547">
          <cell r="C6547" t="str">
            <v>Monson</v>
          </cell>
          <cell r="D6547">
            <v>2022</v>
          </cell>
          <cell r="E6547">
            <v>3</v>
          </cell>
          <cell r="F6547">
            <v>3</v>
          </cell>
          <cell r="G6547" t="str">
            <v>Yes</v>
          </cell>
          <cell r="H6547">
            <v>273197.5</v>
          </cell>
          <cell r="I6547">
            <v>2603.5500000000002</v>
          </cell>
          <cell r="J6547">
            <v>0</v>
          </cell>
          <cell r="K6547">
            <v>270593.95</v>
          </cell>
          <cell r="M6547">
            <v>270593.95</v>
          </cell>
          <cell r="N6547" t="str">
            <v>FORM SUBMIT</v>
          </cell>
          <cell r="O6547">
            <v>44872</v>
          </cell>
          <cell r="P6547"/>
          <cell r="Q6547">
            <v>270593.95</v>
          </cell>
        </row>
        <row r="6548">
          <cell r="C6548" t="str">
            <v>Montague</v>
          </cell>
          <cell r="D6548">
            <v>2022</v>
          </cell>
          <cell r="E6548">
            <v>0</v>
          </cell>
          <cell r="F6548">
            <v>0</v>
          </cell>
          <cell r="G6548" t="str">
            <v>N/A</v>
          </cell>
          <cell r="H6548">
            <v>0</v>
          </cell>
          <cell r="I6548">
            <v>0</v>
          </cell>
          <cell r="J6548">
            <v>0</v>
          </cell>
          <cell r="K6548">
            <v>0</v>
          </cell>
          <cell r="M6548">
            <v>0</v>
          </cell>
          <cell r="N6548" t="str">
            <v>N/A</v>
          </cell>
          <cell r="O6548" t="str">
            <v/>
          </cell>
          <cell r="P6548"/>
          <cell r="Q6548">
            <v>0</v>
          </cell>
        </row>
        <row r="6549">
          <cell r="C6549" t="str">
            <v>Monterey</v>
          </cell>
          <cell r="D6549">
            <v>2022</v>
          </cell>
          <cell r="E6549">
            <v>0</v>
          </cell>
          <cell r="F6549">
            <v>0</v>
          </cell>
          <cell r="G6549" t="str">
            <v>N/A</v>
          </cell>
          <cell r="H6549">
            <v>0</v>
          </cell>
          <cell r="I6549">
            <v>0</v>
          </cell>
          <cell r="J6549">
            <v>0</v>
          </cell>
          <cell r="K6549">
            <v>0</v>
          </cell>
          <cell r="M6549">
            <v>0</v>
          </cell>
          <cell r="N6549" t="str">
            <v>N/A</v>
          </cell>
          <cell r="O6549" t="str">
            <v/>
          </cell>
          <cell r="P6549"/>
          <cell r="Q6549">
            <v>0</v>
          </cell>
        </row>
        <row r="6550">
          <cell r="C6550" t="str">
            <v>Montgomery</v>
          </cell>
          <cell r="D6550">
            <v>2022</v>
          </cell>
          <cell r="E6550">
            <v>0</v>
          </cell>
          <cell r="F6550">
            <v>0</v>
          </cell>
          <cell r="G6550" t="str">
            <v>N/A</v>
          </cell>
          <cell r="H6550">
            <v>0</v>
          </cell>
          <cell r="I6550">
            <v>0</v>
          </cell>
          <cell r="J6550">
            <v>0</v>
          </cell>
          <cell r="K6550">
            <v>0</v>
          </cell>
          <cell r="M6550">
            <v>0</v>
          </cell>
          <cell r="N6550" t="str">
            <v>N/A</v>
          </cell>
          <cell r="O6550" t="str">
            <v/>
          </cell>
          <cell r="P6550"/>
          <cell r="Q6550">
            <v>0</v>
          </cell>
        </row>
        <row r="6551">
          <cell r="C6551" t="str">
            <v>Mount Washington</v>
          </cell>
          <cell r="D6551">
            <v>2022</v>
          </cell>
          <cell r="E6551">
            <v>0</v>
          </cell>
          <cell r="F6551">
            <v>0</v>
          </cell>
          <cell r="G6551" t="str">
            <v>N/A</v>
          </cell>
          <cell r="H6551">
            <v>0</v>
          </cell>
          <cell r="I6551">
            <v>0</v>
          </cell>
          <cell r="J6551">
            <v>0</v>
          </cell>
          <cell r="K6551">
            <v>0</v>
          </cell>
          <cell r="M6551">
            <v>0</v>
          </cell>
          <cell r="N6551" t="str">
            <v>N/A</v>
          </cell>
          <cell r="O6551" t="str">
            <v/>
          </cell>
          <cell r="P6551"/>
          <cell r="Q6551">
            <v>0</v>
          </cell>
        </row>
        <row r="6552">
          <cell r="C6552" t="str">
            <v>Nahant</v>
          </cell>
          <cell r="D6552">
            <v>2022</v>
          </cell>
          <cell r="E6552">
            <v>3</v>
          </cell>
          <cell r="F6552">
            <v>3</v>
          </cell>
          <cell r="G6552" t="str">
            <v>Yes</v>
          </cell>
          <cell r="H6552">
            <v>286804.40000000002</v>
          </cell>
          <cell r="I6552">
            <v>12831.31</v>
          </cell>
          <cell r="J6552">
            <v>8.89</v>
          </cell>
          <cell r="K6552">
            <v>273964.2</v>
          </cell>
          <cell r="M6552">
            <v>273964.2</v>
          </cell>
          <cell r="N6552" t="str">
            <v>FORM SUBMIT</v>
          </cell>
          <cell r="O6552">
            <v>44855</v>
          </cell>
          <cell r="P6552"/>
          <cell r="Q6552">
            <v>273973.09000000003</v>
          </cell>
        </row>
        <row r="6553">
          <cell r="C6553" t="str">
            <v>Nantucket</v>
          </cell>
          <cell r="D6553">
            <v>2022</v>
          </cell>
          <cell r="E6553">
            <v>3</v>
          </cell>
          <cell r="F6553">
            <v>3</v>
          </cell>
          <cell r="G6553" t="str">
            <v>Yes</v>
          </cell>
          <cell r="H6553">
            <v>2670626.2200000002</v>
          </cell>
          <cell r="I6553">
            <v>3846.55</v>
          </cell>
          <cell r="J6553">
            <v>1426.77</v>
          </cell>
          <cell r="K6553">
            <v>2665352.9000000004</v>
          </cell>
          <cell r="M6553">
            <v>2665352.9000000004</v>
          </cell>
          <cell r="N6553" t="str">
            <v>FORM SUBMIT</v>
          </cell>
          <cell r="O6553">
            <v>44823</v>
          </cell>
          <cell r="P6553"/>
          <cell r="Q6553">
            <v>2666779.6700000004</v>
          </cell>
        </row>
        <row r="6554">
          <cell r="C6554" t="str">
            <v>Natick</v>
          </cell>
          <cell r="D6554">
            <v>2022</v>
          </cell>
          <cell r="E6554">
            <v>0</v>
          </cell>
          <cell r="F6554">
            <v>0</v>
          </cell>
          <cell r="G6554" t="str">
            <v>N/A</v>
          </cell>
          <cell r="H6554">
            <v>0</v>
          </cell>
          <cell r="I6554">
            <v>0</v>
          </cell>
          <cell r="J6554">
            <v>0</v>
          </cell>
          <cell r="K6554">
            <v>0</v>
          </cell>
          <cell r="M6554">
            <v>0</v>
          </cell>
          <cell r="N6554" t="str">
            <v>N/A</v>
          </cell>
          <cell r="O6554" t="str">
            <v/>
          </cell>
          <cell r="P6554"/>
          <cell r="Q6554">
            <v>0</v>
          </cell>
        </row>
        <row r="6555">
          <cell r="C6555" t="str">
            <v>Needham</v>
          </cell>
          <cell r="D6555">
            <v>2022</v>
          </cell>
          <cell r="E6555">
            <v>2</v>
          </cell>
          <cell r="F6555">
            <v>2</v>
          </cell>
          <cell r="G6555" t="str">
            <v>Yes</v>
          </cell>
          <cell r="H6555">
            <v>2950963.76</v>
          </cell>
          <cell r="I6555">
            <v>10954.53</v>
          </cell>
          <cell r="J6555">
            <v>1170.5899999999999</v>
          </cell>
          <cell r="K6555">
            <v>2938838.64</v>
          </cell>
          <cell r="M6555">
            <v>2938838.64</v>
          </cell>
          <cell r="N6555" t="str">
            <v>FORM SUBMIT</v>
          </cell>
          <cell r="O6555">
            <v>44855</v>
          </cell>
          <cell r="P6555"/>
          <cell r="Q6555">
            <v>2940009.23</v>
          </cell>
        </row>
        <row r="6556">
          <cell r="C6556" t="str">
            <v>New Ashford</v>
          </cell>
          <cell r="D6556">
            <v>2022</v>
          </cell>
          <cell r="E6556">
            <v>0</v>
          </cell>
          <cell r="F6556">
            <v>0</v>
          </cell>
          <cell r="G6556" t="str">
            <v>N/A</v>
          </cell>
          <cell r="H6556">
            <v>0</v>
          </cell>
          <cell r="I6556">
            <v>0</v>
          </cell>
          <cell r="J6556">
            <v>0</v>
          </cell>
          <cell r="K6556">
            <v>0</v>
          </cell>
          <cell r="M6556">
            <v>0</v>
          </cell>
          <cell r="N6556" t="str">
            <v>N/A</v>
          </cell>
          <cell r="O6556" t="str">
            <v/>
          </cell>
          <cell r="P6556"/>
          <cell r="Q6556">
            <v>0</v>
          </cell>
        </row>
        <row r="6557">
          <cell r="C6557" t="str">
            <v>New Bedford</v>
          </cell>
          <cell r="D6557">
            <v>2022</v>
          </cell>
          <cell r="E6557">
            <v>1.5</v>
          </cell>
          <cell r="F6557">
            <v>1.5</v>
          </cell>
          <cell r="G6557" t="str">
            <v>Yes</v>
          </cell>
          <cell r="H6557">
            <v>1299622.54</v>
          </cell>
          <cell r="I6557">
            <v>7891.23</v>
          </cell>
          <cell r="J6557">
            <v>0</v>
          </cell>
          <cell r="K6557">
            <v>1291731.31</v>
          </cell>
          <cell r="M6557">
            <v>1291731.31</v>
          </cell>
          <cell r="N6557" t="str">
            <v>FORM SUBMIT</v>
          </cell>
          <cell r="O6557">
            <v>44833</v>
          </cell>
          <cell r="P6557"/>
          <cell r="Q6557">
            <v>1291731.31</v>
          </cell>
        </row>
        <row r="6558">
          <cell r="C6558" t="str">
            <v>New Braintree</v>
          </cell>
          <cell r="D6558">
            <v>2022</v>
          </cell>
          <cell r="E6558">
            <v>0</v>
          </cell>
          <cell r="F6558">
            <v>0</v>
          </cell>
          <cell r="G6558" t="str">
            <v>N/A</v>
          </cell>
          <cell r="H6558">
            <v>0</v>
          </cell>
          <cell r="I6558">
            <v>0</v>
          </cell>
          <cell r="J6558">
            <v>0</v>
          </cell>
          <cell r="K6558">
            <v>0</v>
          </cell>
          <cell r="M6558">
            <v>0</v>
          </cell>
          <cell r="N6558" t="str">
            <v>N/A</v>
          </cell>
          <cell r="O6558" t="str">
            <v/>
          </cell>
          <cell r="P6558"/>
          <cell r="Q6558">
            <v>0</v>
          </cell>
        </row>
        <row r="6559">
          <cell r="C6559" t="str">
            <v>New Marlborough</v>
          </cell>
          <cell r="D6559">
            <v>2022</v>
          </cell>
          <cell r="E6559">
            <v>0</v>
          </cell>
          <cell r="F6559">
            <v>0</v>
          </cell>
          <cell r="G6559" t="str">
            <v>N/A</v>
          </cell>
          <cell r="H6559">
            <v>0</v>
          </cell>
          <cell r="I6559">
            <v>0</v>
          </cell>
          <cell r="J6559">
            <v>0</v>
          </cell>
          <cell r="K6559">
            <v>0</v>
          </cell>
          <cell r="M6559">
            <v>0</v>
          </cell>
          <cell r="N6559" t="str">
            <v>N/A</v>
          </cell>
          <cell r="O6559" t="str">
            <v/>
          </cell>
          <cell r="P6559"/>
          <cell r="Q6559">
            <v>0</v>
          </cell>
        </row>
        <row r="6560">
          <cell r="C6560" t="str">
            <v>New Salem</v>
          </cell>
          <cell r="D6560">
            <v>2022</v>
          </cell>
          <cell r="E6560">
            <v>0</v>
          </cell>
          <cell r="F6560">
            <v>0</v>
          </cell>
          <cell r="G6560" t="str">
            <v>N/A</v>
          </cell>
          <cell r="H6560">
            <v>0</v>
          </cell>
          <cell r="I6560">
            <v>0</v>
          </cell>
          <cell r="J6560">
            <v>0</v>
          </cell>
          <cell r="K6560">
            <v>0</v>
          </cell>
          <cell r="M6560">
            <v>0</v>
          </cell>
          <cell r="N6560" t="str">
            <v>N/A</v>
          </cell>
          <cell r="O6560" t="str">
            <v/>
          </cell>
          <cell r="P6560"/>
          <cell r="Q6560">
            <v>0</v>
          </cell>
        </row>
        <row r="6561">
          <cell r="C6561" t="str">
            <v>Newbury</v>
          </cell>
          <cell r="D6561">
            <v>2022</v>
          </cell>
          <cell r="E6561">
            <v>0</v>
          </cell>
          <cell r="F6561">
            <v>0</v>
          </cell>
          <cell r="G6561" t="str">
            <v>N/A</v>
          </cell>
          <cell r="H6561">
            <v>0</v>
          </cell>
          <cell r="I6561">
            <v>0</v>
          </cell>
          <cell r="J6561">
            <v>0</v>
          </cell>
          <cell r="K6561">
            <v>0</v>
          </cell>
          <cell r="M6561">
            <v>0</v>
          </cell>
          <cell r="N6561" t="str">
            <v>N/A</v>
          </cell>
          <cell r="O6561" t="str">
            <v/>
          </cell>
          <cell r="P6561"/>
          <cell r="Q6561">
            <v>0</v>
          </cell>
        </row>
        <row r="6562">
          <cell r="C6562" t="str">
            <v>Newburyport</v>
          </cell>
          <cell r="D6562">
            <v>2022</v>
          </cell>
          <cell r="E6562">
            <v>2</v>
          </cell>
          <cell r="F6562">
            <v>2</v>
          </cell>
          <cell r="G6562" t="str">
            <v>Yes</v>
          </cell>
          <cell r="H6562">
            <v>1076473.5</v>
          </cell>
          <cell r="I6562">
            <v>10987.38</v>
          </cell>
          <cell r="J6562">
            <v>566.16</v>
          </cell>
          <cell r="K6562">
            <v>1064919.9600000002</v>
          </cell>
          <cell r="M6562">
            <v>1064919.9600000002</v>
          </cell>
          <cell r="N6562" t="str">
            <v>FORM SUBMIT</v>
          </cell>
          <cell r="O6562">
            <v>44805</v>
          </cell>
          <cell r="P6562"/>
          <cell r="Q6562">
            <v>1065486.1200000001</v>
          </cell>
        </row>
        <row r="6563">
          <cell r="C6563" t="str">
            <v>Newton</v>
          </cell>
          <cell r="D6563">
            <v>2022</v>
          </cell>
          <cell r="E6563">
            <v>1</v>
          </cell>
          <cell r="F6563">
            <v>1</v>
          </cell>
          <cell r="G6563" t="str">
            <v>Yes</v>
          </cell>
          <cell r="H6563">
            <v>3835020</v>
          </cell>
          <cell r="I6563">
            <v>3666</v>
          </cell>
          <cell r="J6563">
            <v>72</v>
          </cell>
          <cell r="K6563">
            <v>3831282</v>
          </cell>
          <cell r="M6563">
            <v>3831282</v>
          </cell>
          <cell r="N6563" t="str">
            <v>FORM SUBMIT</v>
          </cell>
          <cell r="O6563">
            <v>44798</v>
          </cell>
          <cell r="P6563"/>
          <cell r="Q6563">
            <v>3831354</v>
          </cell>
        </row>
        <row r="6564">
          <cell r="C6564" t="str">
            <v>Norfolk</v>
          </cell>
          <cell r="D6564">
            <v>2022</v>
          </cell>
          <cell r="E6564">
            <v>1</v>
          </cell>
          <cell r="F6564">
            <v>1</v>
          </cell>
          <cell r="G6564" t="str">
            <v>Yes</v>
          </cell>
          <cell r="H6564">
            <v>296571.99</v>
          </cell>
          <cell r="I6564">
            <v>2611.16</v>
          </cell>
          <cell r="J6564">
            <v>0</v>
          </cell>
          <cell r="K6564">
            <v>293960.83</v>
          </cell>
          <cell r="M6564">
            <v>293960.83</v>
          </cell>
          <cell r="N6564" t="str">
            <v>FORM SUBMIT</v>
          </cell>
          <cell r="O6564">
            <v>44798</v>
          </cell>
          <cell r="P6564"/>
          <cell r="Q6564">
            <v>293960.83</v>
          </cell>
        </row>
        <row r="6565">
          <cell r="C6565" t="str">
            <v>North Adams</v>
          </cell>
          <cell r="D6565">
            <v>2022</v>
          </cell>
          <cell r="E6565">
            <v>0</v>
          </cell>
          <cell r="F6565">
            <v>0</v>
          </cell>
          <cell r="G6565" t="str">
            <v>N/A</v>
          </cell>
          <cell r="H6565">
            <v>0</v>
          </cell>
          <cell r="I6565">
            <v>0</v>
          </cell>
          <cell r="J6565">
            <v>0</v>
          </cell>
          <cell r="K6565">
            <v>0</v>
          </cell>
          <cell r="M6565">
            <v>0</v>
          </cell>
          <cell r="N6565" t="str">
            <v>N/A</v>
          </cell>
          <cell r="O6565" t="str">
            <v/>
          </cell>
          <cell r="P6565"/>
          <cell r="Q6565">
            <v>0</v>
          </cell>
        </row>
        <row r="6566">
          <cell r="C6566" t="str">
            <v>North Andover</v>
          </cell>
          <cell r="D6566">
            <v>2022</v>
          </cell>
          <cell r="E6566">
            <v>3</v>
          </cell>
          <cell r="F6566">
            <v>3</v>
          </cell>
          <cell r="G6566" t="str">
            <v>Yes</v>
          </cell>
          <cell r="H6566">
            <v>1962261.71</v>
          </cell>
          <cell r="I6566">
            <v>6644.16</v>
          </cell>
          <cell r="J6566">
            <v>245.94</v>
          </cell>
          <cell r="K6566">
            <v>1955371.61</v>
          </cell>
          <cell r="M6566">
            <v>1955371.61</v>
          </cell>
          <cell r="N6566" t="str">
            <v>FORM SUBMIT</v>
          </cell>
          <cell r="O6566">
            <v>44798</v>
          </cell>
          <cell r="P6566"/>
          <cell r="Q6566">
            <v>1955617.55</v>
          </cell>
        </row>
        <row r="6567">
          <cell r="C6567" t="str">
            <v>North Attleborough</v>
          </cell>
          <cell r="D6567">
            <v>2022</v>
          </cell>
          <cell r="E6567">
            <v>0</v>
          </cell>
          <cell r="F6567">
            <v>0</v>
          </cell>
          <cell r="G6567" t="str">
            <v>N/A</v>
          </cell>
          <cell r="H6567">
            <v>0</v>
          </cell>
          <cell r="I6567">
            <v>0</v>
          </cell>
          <cell r="J6567">
            <v>0</v>
          </cell>
          <cell r="K6567">
            <v>0</v>
          </cell>
          <cell r="M6567">
            <v>0</v>
          </cell>
          <cell r="N6567" t="str">
            <v>N/A</v>
          </cell>
          <cell r="O6567" t="str">
            <v/>
          </cell>
          <cell r="P6567"/>
          <cell r="Q6567">
            <v>0</v>
          </cell>
        </row>
        <row r="6568">
          <cell r="C6568" t="str">
            <v>North Brookfield</v>
          </cell>
          <cell r="D6568">
            <v>2022</v>
          </cell>
          <cell r="E6568">
            <v>0</v>
          </cell>
          <cell r="F6568">
            <v>0</v>
          </cell>
          <cell r="G6568" t="str">
            <v>N/A</v>
          </cell>
          <cell r="H6568">
            <v>0</v>
          </cell>
          <cell r="I6568">
            <v>0</v>
          </cell>
          <cell r="J6568">
            <v>0</v>
          </cell>
          <cell r="K6568">
            <v>0</v>
          </cell>
          <cell r="M6568">
            <v>0</v>
          </cell>
          <cell r="N6568" t="str">
            <v>N/A</v>
          </cell>
          <cell r="O6568" t="str">
            <v/>
          </cell>
          <cell r="P6568"/>
          <cell r="Q6568">
            <v>0</v>
          </cell>
        </row>
        <row r="6569">
          <cell r="C6569" t="str">
            <v>North Reading</v>
          </cell>
          <cell r="D6569">
            <v>2022</v>
          </cell>
          <cell r="E6569">
            <v>0</v>
          </cell>
          <cell r="F6569">
            <v>0</v>
          </cell>
          <cell r="G6569" t="str">
            <v>N/A</v>
          </cell>
          <cell r="H6569">
            <v>0</v>
          </cell>
          <cell r="I6569">
            <v>0</v>
          </cell>
          <cell r="J6569">
            <v>0</v>
          </cell>
          <cell r="K6569">
            <v>0</v>
          </cell>
          <cell r="M6569">
            <v>0</v>
          </cell>
          <cell r="N6569" t="str">
            <v>N/A</v>
          </cell>
          <cell r="O6569" t="str">
            <v/>
          </cell>
          <cell r="P6569"/>
          <cell r="Q6569">
            <v>0</v>
          </cell>
        </row>
        <row r="6570">
          <cell r="C6570" t="str">
            <v>Northampton</v>
          </cell>
          <cell r="D6570">
            <v>2022</v>
          </cell>
          <cell r="E6570">
            <v>3</v>
          </cell>
          <cell r="F6570">
            <v>3</v>
          </cell>
          <cell r="G6570" t="str">
            <v>Yes</v>
          </cell>
          <cell r="H6570">
            <v>1556403</v>
          </cell>
          <cell r="I6570">
            <v>27733</v>
          </cell>
          <cell r="J6570">
            <v>0</v>
          </cell>
          <cell r="K6570">
            <v>1528670</v>
          </cell>
          <cell r="M6570">
            <v>1528670</v>
          </cell>
          <cell r="N6570" t="str">
            <v>FORM SUBMIT</v>
          </cell>
          <cell r="O6570">
            <v>44784</v>
          </cell>
          <cell r="P6570"/>
          <cell r="Q6570">
            <v>1528670</v>
          </cell>
        </row>
        <row r="6571">
          <cell r="C6571" t="str">
            <v>Northborough</v>
          </cell>
          <cell r="D6571">
            <v>2022</v>
          </cell>
          <cell r="E6571">
            <v>1.5</v>
          </cell>
          <cell r="F6571">
            <v>1.5</v>
          </cell>
          <cell r="G6571" t="str">
            <v>Yes</v>
          </cell>
          <cell r="H6571">
            <v>681569.6</v>
          </cell>
          <cell r="I6571">
            <v>4608.5</v>
          </cell>
          <cell r="J6571">
            <v>4773.07</v>
          </cell>
          <cell r="K6571">
            <v>672188.03</v>
          </cell>
          <cell r="M6571">
            <v>672188.03</v>
          </cell>
          <cell r="N6571" t="str">
            <v>FORM SUBMIT</v>
          </cell>
          <cell r="O6571">
            <v>44833</v>
          </cell>
          <cell r="P6571"/>
          <cell r="Q6571">
            <v>676961.1</v>
          </cell>
        </row>
        <row r="6572">
          <cell r="C6572" t="str">
            <v>Northbridge</v>
          </cell>
          <cell r="D6572">
            <v>2022</v>
          </cell>
          <cell r="E6572">
            <v>1</v>
          </cell>
          <cell r="F6572">
            <v>1</v>
          </cell>
          <cell r="G6572" t="str">
            <v>Yes</v>
          </cell>
          <cell r="H6572">
            <v>197898.22</v>
          </cell>
          <cell r="I6572">
            <v>1282.9100000000001</v>
          </cell>
          <cell r="J6572">
            <v>-100.48</v>
          </cell>
          <cell r="K6572">
            <v>196715.79</v>
          </cell>
          <cell r="M6572">
            <v>196715.79</v>
          </cell>
          <cell r="N6572" t="str">
            <v>FORM SUBMIT</v>
          </cell>
          <cell r="O6572">
            <v>44858</v>
          </cell>
          <cell r="P6572"/>
          <cell r="Q6572">
            <v>196615.31</v>
          </cell>
        </row>
        <row r="6573">
          <cell r="C6573" t="str">
            <v>Northfield</v>
          </cell>
          <cell r="D6573">
            <v>2022</v>
          </cell>
          <cell r="E6573">
            <v>0.5</v>
          </cell>
          <cell r="F6573">
            <v>0.5</v>
          </cell>
          <cell r="G6573" t="str">
            <v>Yes</v>
          </cell>
          <cell r="H6573">
            <v>21171.25</v>
          </cell>
          <cell r="I6573">
            <v>166.96</v>
          </cell>
          <cell r="J6573">
            <v>97.39</v>
          </cell>
          <cell r="K6573">
            <v>20906.900000000001</v>
          </cell>
          <cell r="M6573">
            <v>20906.900000000001</v>
          </cell>
          <cell r="N6573" t="str">
            <v>FORM SUBMIT</v>
          </cell>
          <cell r="O6573">
            <v>44816</v>
          </cell>
          <cell r="P6573"/>
          <cell r="Q6573">
            <v>21004.29</v>
          </cell>
        </row>
        <row r="6574">
          <cell r="C6574" t="str">
            <v>Norton</v>
          </cell>
          <cell r="D6574">
            <v>2022</v>
          </cell>
          <cell r="E6574">
            <v>0</v>
          </cell>
          <cell r="F6574">
            <v>0</v>
          </cell>
          <cell r="G6574" t="str">
            <v>N/A</v>
          </cell>
          <cell r="H6574">
            <v>0</v>
          </cell>
          <cell r="I6574">
            <v>0</v>
          </cell>
          <cell r="J6574">
            <v>0</v>
          </cell>
          <cell r="K6574">
            <v>0</v>
          </cell>
          <cell r="M6574">
            <v>0</v>
          </cell>
          <cell r="N6574" t="str">
            <v>N/A</v>
          </cell>
          <cell r="O6574" t="str">
            <v/>
          </cell>
          <cell r="P6574"/>
          <cell r="Q6574">
            <v>0</v>
          </cell>
        </row>
        <row r="6575">
          <cell r="C6575" t="str">
            <v>Norwell</v>
          </cell>
          <cell r="D6575">
            <v>2022</v>
          </cell>
          <cell r="E6575">
            <v>3</v>
          </cell>
          <cell r="F6575">
            <v>3</v>
          </cell>
          <cell r="G6575" t="str">
            <v>Yes</v>
          </cell>
          <cell r="H6575">
            <v>1277611.3799999999</v>
          </cell>
          <cell r="I6575">
            <v>6824.75</v>
          </cell>
          <cell r="J6575">
            <v>1943.65</v>
          </cell>
          <cell r="K6575">
            <v>1268842.98</v>
          </cell>
          <cell r="M6575">
            <v>1268842.98</v>
          </cell>
          <cell r="N6575" t="str">
            <v>FORM SUBMIT</v>
          </cell>
          <cell r="O6575">
            <v>44855</v>
          </cell>
          <cell r="P6575"/>
          <cell r="Q6575">
            <v>1270786.6299999999</v>
          </cell>
        </row>
        <row r="6576">
          <cell r="C6576" t="str">
            <v>Norwood</v>
          </cell>
          <cell r="D6576">
            <v>2022</v>
          </cell>
          <cell r="E6576">
            <v>1</v>
          </cell>
          <cell r="F6576">
            <v>1</v>
          </cell>
          <cell r="G6576" t="str">
            <v>Yes</v>
          </cell>
          <cell r="H6576">
            <v>775621.53</v>
          </cell>
          <cell r="I6576">
            <v>1753.21</v>
          </cell>
          <cell r="J6576">
            <v>1126.4000000000001</v>
          </cell>
          <cell r="K6576">
            <v>772741.92</v>
          </cell>
          <cell r="M6576">
            <v>772741.92</v>
          </cell>
          <cell r="N6576" t="str">
            <v>FORM SUBMIT</v>
          </cell>
          <cell r="O6576">
            <v>44831</v>
          </cell>
          <cell r="P6576"/>
          <cell r="Q6576">
            <v>773868.32000000007</v>
          </cell>
        </row>
        <row r="6577">
          <cell r="C6577" t="str">
            <v>Oak Bluffs</v>
          </cell>
          <cell r="D6577">
            <v>2022</v>
          </cell>
          <cell r="E6577">
            <v>3</v>
          </cell>
          <cell r="F6577">
            <v>3</v>
          </cell>
          <cell r="G6577" t="str">
            <v>Yes</v>
          </cell>
          <cell r="H6577">
            <v>744210.94</v>
          </cell>
          <cell r="I6577">
            <v>5719.55</v>
          </cell>
          <cell r="J6577">
            <v>0</v>
          </cell>
          <cell r="K6577">
            <v>738491.3899999999</v>
          </cell>
          <cell r="M6577">
            <v>738491.3899999999</v>
          </cell>
          <cell r="N6577" t="str">
            <v>FORM SUBMIT</v>
          </cell>
          <cell r="O6577">
            <v>44819</v>
          </cell>
          <cell r="P6577"/>
          <cell r="Q6577">
            <v>738491.3899999999</v>
          </cell>
        </row>
        <row r="6578">
          <cell r="C6578" t="str">
            <v>Oakham</v>
          </cell>
          <cell r="D6578">
            <v>2022</v>
          </cell>
          <cell r="E6578">
            <v>0</v>
          </cell>
          <cell r="F6578">
            <v>0</v>
          </cell>
          <cell r="G6578" t="str">
            <v>N/A</v>
          </cell>
          <cell r="H6578">
            <v>0</v>
          </cell>
          <cell r="I6578">
            <v>0</v>
          </cell>
          <cell r="J6578">
            <v>0</v>
          </cell>
          <cell r="K6578">
            <v>0</v>
          </cell>
          <cell r="M6578">
            <v>0</v>
          </cell>
          <cell r="N6578" t="str">
            <v>N/A</v>
          </cell>
          <cell r="O6578" t="str">
            <v/>
          </cell>
          <cell r="P6578"/>
          <cell r="Q6578">
            <v>0</v>
          </cell>
        </row>
        <row r="6579">
          <cell r="C6579" t="str">
            <v>Orange</v>
          </cell>
          <cell r="D6579">
            <v>2022</v>
          </cell>
          <cell r="E6579">
            <v>0</v>
          </cell>
          <cell r="F6579">
            <v>0</v>
          </cell>
          <cell r="G6579" t="str">
            <v>N/A</v>
          </cell>
          <cell r="H6579">
            <v>0</v>
          </cell>
          <cell r="I6579">
            <v>0</v>
          </cell>
          <cell r="J6579">
            <v>0</v>
          </cell>
          <cell r="K6579">
            <v>0</v>
          </cell>
          <cell r="M6579">
            <v>0</v>
          </cell>
          <cell r="N6579" t="str">
            <v>N/A</v>
          </cell>
          <cell r="O6579" t="str">
            <v/>
          </cell>
          <cell r="P6579"/>
          <cell r="Q6579">
            <v>0</v>
          </cell>
        </row>
        <row r="6580">
          <cell r="C6580" t="str">
            <v>Orleans</v>
          </cell>
          <cell r="D6580">
            <v>2022</v>
          </cell>
          <cell r="E6580">
            <v>3</v>
          </cell>
          <cell r="F6580">
            <v>3</v>
          </cell>
          <cell r="G6580" t="str">
            <v>Yes</v>
          </cell>
          <cell r="H6580">
            <v>997964.5</v>
          </cell>
          <cell r="I6580">
            <v>2118.13</v>
          </cell>
          <cell r="J6580">
            <v>0</v>
          </cell>
          <cell r="K6580">
            <v>995846.37</v>
          </cell>
          <cell r="M6580">
            <v>995846.37</v>
          </cell>
          <cell r="N6580" t="str">
            <v>FORM SUBMIT</v>
          </cell>
          <cell r="O6580">
            <v>44854</v>
          </cell>
          <cell r="P6580"/>
          <cell r="Q6580">
            <v>995846.37</v>
          </cell>
        </row>
        <row r="6581">
          <cell r="C6581" t="str">
            <v>Otis</v>
          </cell>
          <cell r="D6581">
            <v>2022</v>
          </cell>
          <cell r="E6581">
            <v>0</v>
          </cell>
          <cell r="F6581">
            <v>0</v>
          </cell>
          <cell r="G6581" t="str">
            <v>N/A</v>
          </cell>
          <cell r="H6581">
            <v>0</v>
          </cell>
          <cell r="I6581">
            <v>0</v>
          </cell>
          <cell r="J6581">
            <v>0</v>
          </cell>
          <cell r="K6581">
            <v>0</v>
          </cell>
          <cell r="M6581">
            <v>0</v>
          </cell>
          <cell r="N6581" t="str">
            <v>N/A</v>
          </cell>
          <cell r="O6581" t="str">
            <v/>
          </cell>
          <cell r="P6581"/>
          <cell r="Q6581">
            <v>0</v>
          </cell>
        </row>
        <row r="6582">
          <cell r="C6582" t="str">
            <v>Oxford</v>
          </cell>
          <cell r="D6582">
            <v>2022</v>
          </cell>
          <cell r="E6582">
            <v>0</v>
          </cell>
          <cell r="F6582">
            <v>0</v>
          </cell>
          <cell r="G6582" t="str">
            <v>N/A</v>
          </cell>
          <cell r="H6582">
            <v>0</v>
          </cell>
          <cell r="I6582">
            <v>0</v>
          </cell>
          <cell r="J6582">
            <v>0</v>
          </cell>
          <cell r="K6582">
            <v>0</v>
          </cell>
          <cell r="M6582">
            <v>0</v>
          </cell>
          <cell r="N6582" t="str">
            <v>N/A</v>
          </cell>
          <cell r="O6582" t="str">
            <v/>
          </cell>
          <cell r="P6582"/>
          <cell r="Q6582">
            <v>0</v>
          </cell>
        </row>
        <row r="6583">
          <cell r="C6583" t="str">
            <v>Palmer</v>
          </cell>
          <cell r="D6583">
            <v>2022</v>
          </cell>
          <cell r="E6583">
            <v>0</v>
          </cell>
          <cell r="F6583">
            <v>0</v>
          </cell>
          <cell r="G6583" t="str">
            <v>N/A</v>
          </cell>
          <cell r="H6583">
            <v>0</v>
          </cell>
          <cell r="I6583">
            <v>0</v>
          </cell>
          <cell r="J6583">
            <v>0</v>
          </cell>
          <cell r="K6583">
            <v>0</v>
          </cell>
          <cell r="M6583">
            <v>0</v>
          </cell>
          <cell r="N6583" t="str">
            <v>N/A</v>
          </cell>
          <cell r="O6583" t="str">
            <v/>
          </cell>
          <cell r="P6583"/>
          <cell r="Q6583">
            <v>0</v>
          </cell>
        </row>
        <row r="6584">
          <cell r="C6584" t="str">
            <v>Paxton</v>
          </cell>
          <cell r="D6584">
            <v>2022</v>
          </cell>
          <cell r="E6584">
            <v>0</v>
          </cell>
          <cell r="F6584">
            <v>0</v>
          </cell>
          <cell r="G6584" t="str">
            <v>N/A</v>
          </cell>
          <cell r="H6584">
            <v>0</v>
          </cell>
          <cell r="I6584">
            <v>0</v>
          </cell>
          <cell r="J6584">
            <v>0</v>
          </cell>
          <cell r="K6584">
            <v>0</v>
          </cell>
          <cell r="M6584">
            <v>0</v>
          </cell>
          <cell r="N6584" t="str">
            <v>N/A</v>
          </cell>
          <cell r="O6584" t="str">
            <v/>
          </cell>
          <cell r="P6584"/>
          <cell r="Q6584">
            <v>0</v>
          </cell>
        </row>
        <row r="6585">
          <cell r="C6585" t="str">
            <v>Peabody</v>
          </cell>
          <cell r="D6585">
            <v>2022</v>
          </cell>
          <cell r="E6585">
            <v>1</v>
          </cell>
          <cell r="F6585">
            <v>1</v>
          </cell>
          <cell r="G6585" t="str">
            <v>Yes</v>
          </cell>
          <cell r="H6585">
            <v>947663.95</v>
          </cell>
          <cell r="I6585">
            <v>4613.01</v>
          </cell>
          <cell r="J6585">
            <v>54.58</v>
          </cell>
          <cell r="K6585">
            <v>942996.36</v>
          </cell>
          <cell r="M6585">
            <v>942996.36</v>
          </cell>
          <cell r="N6585" t="str">
            <v>FORM SUBMIT</v>
          </cell>
          <cell r="O6585">
            <v>44812</v>
          </cell>
          <cell r="P6585"/>
          <cell r="Q6585">
            <v>943050.94</v>
          </cell>
        </row>
        <row r="6586">
          <cell r="C6586" t="str">
            <v>Pelham</v>
          </cell>
          <cell r="D6586">
            <v>2022</v>
          </cell>
          <cell r="E6586">
            <v>3</v>
          </cell>
          <cell r="F6586">
            <v>3</v>
          </cell>
          <cell r="G6586" t="str">
            <v>Yes</v>
          </cell>
          <cell r="H6586">
            <v>81000.44</v>
          </cell>
          <cell r="I6586">
            <v>513.88</v>
          </cell>
          <cell r="J6586">
            <v>0</v>
          </cell>
          <cell r="K6586">
            <v>80486.559999999998</v>
          </cell>
          <cell r="M6586">
            <v>80486.559999999998</v>
          </cell>
          <cell r="N6586" t="str">
            <v>FORM SUBMIT</v>
          </cell>
          <cell r="O6586">
            <v>44797</v>
          </cell>
          <cell r="P6586"/>
          <cell r="Q6586">
            <v>80486.559999999998</v>
          </cell>
        </row>
        <row r="6587">
          <cell r="C6587" t="str">
            <v>Pembroke</v>
          </cell>
          <cell r="D6587">
            <v>2022</v>
          </cell>
          <cell r="E6587">
            <v>1</v>
          </cell>
          <cell r="F6587">
            <v>1</v>
          </cell>
          <cell r="G6587" t="str">
            <v>Yes</v>
          </cell>
          <cell r="H6587">
            <v>361201.62</v>
          </cell>
          <cell r="I6587">
            <v>3005.48</v>
          </cell>
          <cell r="J6587">
            <v>0</v>
          </cell>
          <cell r="K6587">
            <v>358196.14</v>
          </cell>
          <cell r="M6587">
            <v>358196.14</v>
          </cell>
          <cell r="N6587" t="str">
            <v>FORM SUBMIT</v>
          </cell>
          <cell r="O6587">
            <v>44816</v>
          </cell>
          <cell r="P6587"/>
          <cell r="Q6587">
            <v>358196.14</v>
          </cell>
        </row>
        <row r="6588">
          <cell r="C6588" t="str">
            <v>Pepperell</v>
          </cell>
          <cell r="D6588">
            <v>2022</v>
          </cell>
          <cell r="E6588">
            <v>0</v>
          </cell>
          <cell r="F6588">
            <v>0</v>
          </cell>
          <cell r="G6588" t="str">
            <v>N/A</v>
          </cell>
          <cell r="H6588">
            <v>0</v>
          </cell>
          <cell r="I6588">
            <v>0</v>
          </cell>
          <cell r="J6588">
            <v>0</v>
          </cell>
          <cell r="K6588">
            <v>0</v>
          </cell>
          <cell r="M6588">
            <v>0</v>
          </cell>
          <cell r="N6588" t="str">
            <v>FORM ENTERED</v>
          </cell>
          <cell r="O6588">
            <v>44855</v>
          </cell>
          <cell r="P6588"/>
          <cell r="Q6588">
            <v>0</v>
          </cell>
        </row>
        <row r="6589">
          <cell r="C6589" t="str">
            <v>Peru</v>
          </cell>
          <cell r="D6589">
            <v>2022</v>
          </cell>
          <cell r="E6589">
            <v>0</v>
          </cell>
          <cell r="F6589">
            <v>0</v>
          </cell>
          <cell r="G6589" t="str">
            <v>N/A</v>
          </cell>
          <cell r="H6589">
            <v>0</v>
          </cell>
          <cell r="I6589">
            <v>0</v>
          </cell>
          <cell r="J6589">
            <v>0</v>
          </cell>
          <cell r="K6589">
            <v>0</v>
          </cell>
          <cell r="M6589">
            <v>0</v>
          </cell>
          <cell r="N6589" t="str">
            <v>N/A</v>
          </cell>
          <cell r="O6589" t="str">
            <v/>
          </cell>
          <cell r="P6589"/>
          <cell r="Q6589">
            <v>0</v>
          </cell>
        </row>
        <row r="6590">
          <cell r="C6590" t="str">
            <v>Petersham</v>
          </cell>
          <cell r="D6590">
            <v>2022</v>
          </cell>
          <cell r="E6590">
            <v>0</v>
          </cell>
          <cell r="F6590">
            <v>0</v>
          </cell>
          <cell r="G6590" t="str">
            <v>N/A</v>
          </cell>
          <cell r="H6590">
            <v>0</v>
          </cell>
          <cell r="I6590">
            <v>0</v>
          </cell>
          <cell r="J6590">
            <v>0</v>
          </cell>
          <cell r="K6590">
            <v>0</v>
          </cell>
          <cell r="M6590">
            <v>0</v>
          </cell>
          <cell r="N6590" t="str">
            <v>N/A</v>
          </cell>
          <cell r="O6590" t="str">
            <v/>
          </cell>
          <cell r="P6590"/>
          <cell r="Q6590">
            <v>0</v>
          </cell>
        </row>
        <row r="6591">
          <cell r="C6591" t="str">
            <v>Phillipston</v>
          </cell>
          <cell r="D6591">
            <v>2022</v>
          </cell>
          <cell r="E6591">
            <v>3</v>
          </cell>
          <cell r="F6591">
            <v>3</v>
          </cell>
          <cell r="G6591" t="str">
            <v>Yes</v>
          </cell>
          <cell r="H6591">
            <v>68221.98</v>
          </cell>
          <cell r="I6591">
            <v>154.38999999999999</v>
          </cell>
          <cell r="J6591">
            <v>0</v>
          </cell>
          <cell r="K6591">
            <v>68067.59</v>
          </cell>
          <cell r="M6591">
            <v>68067.59</v>
          </cell>
          <cell r="N6591" t="str">
            <v>FORM SUBMIT</v>
          </cell>
          <cell r="O6591">
            <v>44825</v>
          </cell>
          <cell r="P6591"/>
          <cell r="Q6591">
            <v>68067.59</v>
          </cell>
        </row>
        <row r="6592">
          <cell r="C6592" t="str">
            <v>Pittsfield</v>
          </cell>
          <cell r="D6592">
            <v>2022</v>
          </cell>
          <cell r="E6592">
            <v>1</v>
          </cell>
          <cell r="F6592">
            <v>1</v>
          </cell>
          <cell r="G6592" t="str">
            <v>Yes</v>
          </cell>
          <cell r="H6592">
            <v>508981.02</v>
          </cell>
          <cell r="I6592">
            <v>4671.79</v>
          </cell>
          <cell r="J6592">
            <v>696.35</v>
          </cell>
          <cell r="K6592">
            <v>503612.88000000006</v>
          </cell>
          <cell r="M6592">
            <v>503612.88000000006</v>
          </cell>
          <cell r="N6592" t="str">
            <v>FORM SUBMIT</v>
          </cell>
          <cell r="O6592">
            <v>44818</v>
          </cell>
          <cell r="P6592"/>
          <cell r="Q6592">
            <v>504309.23000000004</v>
          </cell>
        </row>
        <row r="6593">
          <cell r="C6593" t="str">
            <v>Plainfield</v>
          </cell>
          <cell r="D6593">
            <v>2022</v>
          </cell>
          <cell r="E6593">
            <v>0</v>
          </cell>
          <cell r="F6593">
            <v>0</v>
          </cell>
          <cell r="G6593" t="str">
            <v>N/A</v>
          </cell>
          <cell r="H6593">
            <v>0</v>
          </cell>
          <cell r="I6593">
            <v>0</v>
          </cell>
          <cell r="J6593">
            <v>0</v>
          </cell>
          <cell r="K6593">
            <v>0</v>
          </cell>
          <cell r="M6593">
            <v>0</v>
          </cell>
          <cell r="N6593" t="str">
            <v>N/A</v>
          </cell>
          <cell r="O6593" t="str">
            <v/>
          </cell>
          <cell r="P6593"/>
          <cell r="Q6593">
            <v>0</v>
          </cell>
        </row>
        <row r="6594">
          <cell r="C6594" t="str">
            <v>Plainville</v>
          </cell>
          <cell r="D6594">
            <v>2022</v>
          </cell>
          <cell r="E6594">
            <v>1</v>
          </cell>
          <cell r="F6594">
            <v>1</v>
          </cell>
          <cell r="G6594" t="str">
            <v>Yes</v>
          </cell>
          <cell r="H6594">
            <v>199038.84</v>
          </cell>
          <cell r="I6594">
            <v>4.07</v>
          </cell>
          <cell r="J6594">
            <v>8.52</v>
          </cell>
          <cell r="K6594">
            <v>199026.25</v>
          </cell>
          <cell r="M6594">
            <v>199026.25</v>
          </cell>
          <cell r="N6594" t="str">
            <v>FORM SUBMIT</v>
          </cell>
          <cell r="O6594">
            <v>44823</v>
          </cell>
          <cell r="P6594"/>
          <cell r="Q6594">
            <v>199034.77</v>
          </cell>
        </row>
        <row r="6595">
          <cell r="C6595" t="str">
            <v>Plymouth</v>
          </cell>
          <cell r="D6595">
            <v>2022</v>
          </cell>
          <cell r="E6595">
            <v>1.5</v>
          </cell>
          <cell r="F6595">
            <v>1.5</v>
          </cell>
          <cell r="G6595" t="str">
            <v>Yes</v>
          </cell>
          <cell r="H6595">
            <v>2796427.86</v>
          </cell>
          <cell r="I6595">
            <v>12043.39</v>
          </cell>
          <cell r="J6595">
            <v>514.05999999999995</v>
          </cell>
          <cell r="K6595">
            <v>2783870.4099999997</v>
          </cell>
          <cell r="M6595">
            <v>2783870.4099999997</v>
          </cell>
          <cell r="N6595" t="str">
            <v>FORM SUBMIT</v>
          </cell>
          <cell r="O6595">
            <v>44818</v>
          </cell>
          <cell r="P6595"/>
          <cell r="Q6595">
            <v>2784384.4699999997</v>
          </cell>
        </row>
        <row r="6596">
          <cell r="C6596" t="str">
            <v>Plympton</v>
          </cell>
          <cell r="D6596">
            <v>2022</v>
          </cell>
          <cell r="E6596">
            <v>1.5</v>
          </cell>
          <cell r="F6596">
            <v>1.5</v>
          </cell>
          <cell r="G6596" t="str">
            <v>Yes</v>
          </cell>
          <cell r="H6596">
            <v>113144.39</v>
          </cell>
          <cell r="I6596">
            <v>838.78</v>
          </cell>
          <cell r="J6596">
            <v>619.73</v>
          </cell>
          <cell r="K6596">
            <v>111685.88</v>
          </cell>
          <cell r="M6596">
            <v>111685.88</v>
          </cell>
          <cell r="N6596" t="str">
            <v>FORM SUBMIT</v>
          </cell>
          <cell r="O6596">
            <v>44819</v>
          </cell>
          <cell r="P6596"/>
          <cell r="Q6596">
            <v>112305.61</v>
          </cell>
        </row>
        <row r="6597">
          <cell r="C6597" t="str">
            <v>Princeton</v>
          </cell>
          <cell r="D6597">
            <v>2022</v>
          </cell>
          <cell r="E6597">
            <v>0</v>
          </cell>
          <cell r="F6597">
            <v>0</v>
          </cell>
          <cell r="G6597" t="str">
            <v>N/A</v>
          </cell>
          <cell r="H6597">
            <v>0</v>
          </cell>
          <cell r="I6597">
            <v>0</v>
          </cell>
          <cell r="J6597">
            <v>0</v>
          </cell>
          <cell r="K6597">
            <v>0</v>
          </cell>
          <cell r="M6597">
            <v>0</v>
          </cell>
          <cell r="N6597" t="str">
            <v>N/A</v>
          </cell>
          <cell r="O6597" t="str">
            <v/>
          </cell>
          <cell r="P6597"/>
          <cell r="Q6597">
            <v>0</v>
          </cell>
        </row>
        <row r="6598">
          <cell r="C6598" t="str">
            <v>Provincetown</v>
          </cell>
          <cell r="D6598">
            <v>2022</v>
          </cell>
          <cell r="E6598">
            <v>3</v>
          </cell>
          <cell r="F6598">
            <v>3</v>
          </cell>
          <cell r="G6598" t="str">
            <v>Yes</v>
          </cell>
          <cell r="H6598">
            <v>640089.36</v>
          </cell>
          <cell r="I6598">
            <v>5040.72</v>
          </cell>
          <cell r="J6598">
            <v>0</v>
          </cell>
          <cell r="K6598">
            <v>635048.64</v>
          </cell>
          <cell r="M6598">
            <v>635048.64</v>
          </cell>
          <cell r="N6598" t="str">
            <v>FORM SUBMIT</v>
          </cell>
          <cell r="O6598">
            <v>44823</v>
          </cell>
          <cell r="P6598"/>
          <cell r="Q6598">
            <v>635048.64</v>
          </cell>
        </row>
        <row r="6599">
          <cell r="C6599" t="str">
            <v>Quincy</v>
          </cell>
          <cell r="D6599">
            <v>2022</v>
          </cell>
          <cell r="E6599">
            <v>1</v>
          </cell>
          <cell r="F6599">
            <v>1</v>
          </cell>
          <cell r="G6599" t="str">
            <v>Yes</v>
          </cell>
          <cell r="H6599">
            <v>2166510.02</v>
          </cell>
          <cell r="I6599">
            <v>9631.2000000000007</v>
          </cell>
          <cell r="J6599">
            <v>7601.29</v>
          </cell>
          <cell r="K6599">
            <v>2149277.5299999998</v>
          </cell>
          <cell r="M6599">
            <v>2149277.5299999998</v>
          </cell>
          <cell r="N6599" t="str">
            <v>FORM SUBMIT</v>
          </cell>
          <cell r="O6599">
            <v>44820</v>
          </cell>
          <cell r="P6599"/>
          <cell r="Q6599">
            <v>2156878.8199999998</v>
          </cell>
        </row>
        <row r="6600">
          <cell r="C6600" t="str">
            <v>Randolph</v>
          </cell>
          <cell r="D6600">
            <v>2022</v>
          </cell>
          <cell r="E6600">
            <v>2</v>
          </cell>
          <cell r="F6600">
            <v>2</v>
          </cell>
          <cell r="G6600" t="str">
            <v>Yes</v>
          </cell>
          <cell r="H6600">
            <v>1048864.56</v>
          </cell>
          <cell r="I6600">
            <v>6561.37</v>
          </cell>
          <cell r="J6600">
            <v>169.15</v>
          </cell>
          <cell r="K6600">
            <v>1042134.04</v>
          </cell>
          <cell r="M6600">
            <v>1042134.04</v>
          </cell>
          <cell r="N6600" t="str">
            <v>FORM SUBMIT</v>
          </cell>
          <cell r="O6600">
            <v>44803</v>
          </cell>
          <cell r="P6600"/>
          <cell r="Q6600">
            <v>1042303.1900000001</v>
          </cell>
        </row>
        <row r="6601">
          <cell r="C6601" t="str">
            <v>Raynham</v>
          </cell>
          <cell r="D6601">
            <v>2022</v>
          </cell>
          <cell r="E6601">
            <v>0</v>
          </cell>
          <cell r="F6601">
            <v>0</v>
          </cell>
          <cell r="G6601" t="str">
            <v>N/A</v>
          </cell>
          <cell r="H6601">
            <v>0</v>
          </cell>
          <cell r="I6601">
            <v>0</v>
          </cell>
          <cell r="J6601">
            <v>0</v>
          </cell>
          <cell r="K6601">
            <v>0</v>
          </cell>
          <cell r="M6601">
            <v>0</v>
          </cell>
          <cell r="N6601" t="str">
            <v>N/A</v>
          </cell>
          <cell r="O6601" t="str">
            <v/>
          </cell>
          <cell r="P6601"/>
          <cell r="Q6601">
            <v>0</v>
          </cell>
        </row>
        <row r="6602">
          <cell r="C6602" t="str">
            <v>Reading</v>
          </cell>
          <cell r="D6602">
            <v>2022</v>
          </cell>
          <cell r="E6602">
            <v>0</v>
          </cell>
          <cell r="F6602">
            <v>0</v>
          </cell>
          <cell r="G6602" t="str">
            <v>N/A</v>
          </cell>
          <cell r="H6602">
            <v>0</v>
          </cell>
          <cell r="I6602">
            <v>0</v>
          </cell>
          <cell r="J6602">
            <v>0</v>
          </cell>
          <cell r="K6602">
            <v>0</v>
          </cell>
          <cell r="M6602">
            <v>0</v>
          </cell>
          <cell r="N6602" t="str">
            <v>N/A</v>
          </cell>
          <cell r="O6602" t="str">
            <v/>
          </cell>
          <cell r="P6602"/>
          <cell r="Q6602">
            <v>0</v>
          </cell>
        </row>
        <row r="6603">
          <cell r="C6603" t="str">
            <v>Rehoboth</v>
          </cell>
          <cell r="D6603">
            <v>2022</v>
          </cell>
          <cell r="E6603">
            <v>1</v>
          </cell>
          <cell r="F6603">
            <v>1</v>
          </cell>
          <cell r="G6603" t="str">
            <v>Yes</v>
          </cell>
          <cell r="H6603">
            <v>270670.5</v>
          </cell>
          <cell r="I6603">
            <v>3872.11</v>
          </cell>
          <cell r="J6603">
            <v>0</v>
          </cell>
          <cell r="K6603">
            <v>266798.39</v>
          </cell>
          <cell r="M6603">
            <v>266798.39</v>
          </cell>
          <cell r="N6603" t="str">
            <v>FORM SUBMIT</v>
          </cell>
          <cell r="O6603">
            <v>44826</v>
          </cell>
          <cell r="P6603"/>
          <cell r="Q6603">
            <v>266798.39</v>
          </cell>
        </row>
        <row r="6604">
          <cell r="C6604" t="str">
            <v>Revere</v>
          </cell>
          <cell r="D6604">
            <v>2022</v>
          </cell>
          <cell r="E6604">
            <v>0</v>
          </cell>
          <cell r="F6604">
            <v>0</v>
          </cell>
          <cell r="G6604" t="str">
            <v>N/A</v>
          </cell>
          <cell r="H6604">
            <v>0</v>
          </cell>
          <cell r="I6604">
            <v>0</v>
          </cell>
          <cell r="J6604">
            <v>0</v>
          </cell>
          <cell r="K6604">
            <v>0</v>
          </cell>
          <cell r="M6604">
            <v>0</v>
          </cell>
          <cell r="N6604" t="str">
            <v>N/A</v>
          </cell>
          <cell r="O6604" t="str">
            <v/>
          </cell>
          <cell r="P6604"/>
          <cell r="Q6604">
            <v>0</v>
          </cell>
        </row>
        <row r="6605">
          <cell r="C6605" t="str">
            <v>Richmond</v>
          </cell>
          <cell r="D6605">
            <v>2022</v>
          </cell>
          <cell r="E6605">
            <v>0</v>
          </cell>
          <cell r="F6605">
            <v>0</v>
          </cell>
          <cell r="G6605" t="str">
            <v>N/A</v>
          </cell>
          <cell r="H6605">
            <v>0</v>
          </cell>
          <cell r="I6605">
            <v>0</v>
          </cell>
          <cell r="J6605">
            <v>0</v>
          </cell>
          <cell r="K6605">
            <v>0</v>
          </cell>
          <cell r="M6605">
            <v>0</v>
          </cell>
          <cell r="N6605" t="str">
            <v>N/A</v>
          </cell>
          <cell r="O6605" t="str">
            <v/>
          </cell>
          <cell r="P6605"/>
          <cell r="Q6605">
            <v>0</v>
          </cell>
        </row>
        <row r="6606">
          <cell r="C6606" t="str">
            <v>Rochester</v>
          </cell>
          <cell r="D6606">
            <v>2022</v>
          </cell>
          <cell r="E6606">
            <v>0</v>
          </cell>
          <cell r="F6606">
            <v>0</v>
          </cell>
          <cell r="G6606" t="str">
            <v>N/A</v>
          </cell>
          <cell r="H6606">
            <v>0</v>
          </cell>
          <cell r="I6606">
            <v>0</v>
          </cell>
          <cell r="J6606">
            <v>0</v>
          </cell>
          <cell r="K6606">
            <v>0</v>
          </cell>
          <cell r="M6606">
            <v>0</v>
          </cell>
          <cell r="N6606" t="str">
            <v>N/A</v>
          </cell>
          <cell r="O6606" t="str">
            <v/>
          </cell>
          <cell r="P6606"/>
          <cell r="Q6606">
            <v>0</v>
          </cell>
        </row>
        <row r="6607">
          <cell r="C6607" t="str">
            <v>Rockland</v>
          </cell>
          <cell r="D6607">
            <v>2022</v>
          </cell>
          <cell r="E6607">
            <v>1.5</v>
          </cell>
          <cell r="F6607">
            <v>1.5</v>
          </cell>
          <cell r="G6607" t="str">
            <v>Yes</v>
          </cell>
          <cell r="H6607">
            <v>490629.31</v>
          </cell>
          <cell r="I6607">
            <v>3925.58</v>
          </cell>
          <cell r="J6607">
            <v>4085.22</v>
          </cell>
          <cell r="K6607">
            <v>482618.51</v>
          </cell>
          <cell r="M6607">
            <v>482618.51</v>
          </cell>
          <cell r="N6607" t="str">
            <v>FORM SUBMIT</v>
          </cell>
          <cell r="O6607">
            <v>44820</v>
          </cell>
          <cell r="P6607"/>
          <cell r="Q6607">
            <v>486703.73</v>
          </cell>
        </row>
        <row r="6608">
          <cell r="C6608" t="str">
            <v>Rockport</v>
          </cell>
          <cell r="D6608">
            <v>2022</v>
          </cell>
          <cell r="E6608">
            <v>3</v>
          </cell>
          <cell r="F6608">
            <v>3</v>
          </cell>
          <cell r="G6608" t="str">
            <v>Yes</v>
          </cell>
          <cell r="H6608">
            <v>647006.59</v>
          </cell>
          <cell r="I6608">
            <v>3991.18</v>
          </cell>
          <cell r="J6608">
            <v>0</v>
          </cell>
          <cell r="K6608">
            <v>643015.40999999992</v>
          </cell>
          <cell r="M6608">
            <v>643015.40999999992</v>
          </cell>
          <cell r="N6608" t="str">
            <v>FORM SUBMIT</v>
          </cell>
          <cell r="O6608">
            <v>44820</v>
          </cell>
          <cell r="P6608"/>
          <cell r="Q6608">
            <v>643015.40999999992</v>
          </cell>
        </row>
        <row r="6609">
          <cell r="C6609" t="str">
            <v>Rowe</v>
          </cell>
          <cell r="D6609">
            <v>2022</v>
          </cell>
          <cell r="E6609">
            <v>0</v>
          </cell>
          <cell r="F6609">
            <v>0</v>
          </cell>
          <cell r="G6609" t="str">
            <v>N/A</v>
          </cell>
          <cell r="H6609">
            <v>0</v>
          </cell>
          <cell r="I6609">
            <v>0</v>
          </cell>
          <cell r="J6609">
            <v>0</v>
          </cell>
          <cell r="K6609">
            <v>0</v>
          </cell>
          <cell r="M6609">
            <v>0</v>
          </cell>
          <cell r="N6609" t="str">
            <v>N/A</v>
          </cell>
          <cell r="O6609" t="str">
            <v/>
          </cell>
          <cell r="P6609"/>
          <cell r="Q6609">
            <v>0</v>
          </cell>
        </row>
        <row r="6610">
          <cell r="C6610" t="str">
            <v>Rowley</v>
          </cell>
          <cell r="D6610">
            <v>2022</v>
          </cell>
          <cell r="E6610">
            <v>3</v>
          </cell>
          <cell r="F6610">
            <v>3</v>
          </cell>
          <cell r="G6610" t="str">
            <v>Yes</v>
          </cell>
          <cell r="H6610">
            <v>549333.23</v>
          </cell>
          <cell r="I6610">
            <v>7871.75</v>
          </cell>
          <cell r="J6610">
            <v>247.63</v>
          </cell>
          <cell r="K6610">
            <v>541213.85</v>
          </cell>
          <cell r="M6610">
            <v>541213.85</v>
          </cell>
          <cell r="N6610" t="str">
            <v>FORM SUBMIT</v>
          </cell>
          <cell r="O6610">
            <v>44798</v>
          </cell>
          <cell r="P6610"/>
          <cell r="Q6610">
            <v>541461.48</v>
          </cell>
        </row>
        <row r="6611">
          <cell r="C6611" t="str">
            <v>Royalston</v>
          </cell>
          <cell r="D6611">
            <v>2022</v>
          </cell>
          <cell r="E6611">
            <v>3</v>
          </cell>
          <cell r="F6611">
            <v>3</v>
          </cell>
          <cell r="G6611" t="str">
            <v>Yes</v>
          </cell>
          <cell r="H6611">
            <v>29484.720000000001</v>
          </cell>
          <cell r="I6611">
            <v>108.02</v>
          </cell>
          <cell r="J6611">
            <v>0</v>
          </cell>
          <cell r="K6611">
            <v>29376.7</v>
          </cell>
          <cell r="M6611">
            <v>29376.7</v>
          </cell>
          <cell r="N6611" t="str">
            <v>FORM SUBMIT</v>
          </cell>
          <cell r="O6611">
            <v>44874</v>
          </cell>
          <cell r="P6611"/>
          <cell r="Q6611">
            <v>29376.7</v>
          </cell>
        </row>
        <row r="6612">
          <cell r="C6612" t="str">
            <v>Russell</v>
          </cell>
          <cell r="D6612">
            <v>2022</v>
          </cell>
          <cell r="E6612">
            <v>0</v>
          </cell>
          <cell r="F6612">
            <v>0</v>
          </cell>
          <cell r="G6612" t="str">
            <v>N/A</v>
          </cell>
          <cell r="H6612">
            <v>0</v>
          </cell>
          <cell r="I6612">
            <v>0</v>
          </cell>
          <cell r="J6612">
            <v>0</v>
          </cell>
          <cell r="K6612">
            <v>0</v>
          </cell>
          <cell r="M6612">
            <v>0</v>
          </cell>
          <cell r="N6612" t="str">
            <v>N/A</v>
          </cell>
          <cell r="O6612" t="str">
            <v/>
          </cell>
          <cell r="P6612"/>
          <cell r="Q6612">
            <v>0</v>
          </cell>
        </row>
        <row r="6613">
          <cell r="C6613" t="str">
            <v>Rutland</v>
          </cell>
          <cell r="D6613">
            <v>2022</v>
          </cell>
          <cell r="E6613">
            <v>0</v>
          </cell>
          <cell r="F6613">
            <v>0</v>
          </cell>
          <cell r="G6613" t="str">
            <v>N/A</v>
          </cell>
          <cell r="H6613">
            <v>0</v>
          </cell>
          <cell r="I6613">
            <v>0</v>
          </cell>
          <cell r="J6613">
            <v>0</v>
          </cell>
          <cell r="K6613">
            <v>0</v>
          </cell>
          <cell r="M6613">
            <v>0</v>
          </cell>
          <cell r="N6613" t="str">
            <v>N/A</v>
          </cell>
          <cell r="O6613" t="str">
            <v/>
          </cell>
          <cell r="P6613"/>
          <cell r="Q6613">
            <v>0</v>
          </cell>
        </row>
        <row r="6614">
          <cell r="C6614" t="str">
            <v>Salem</v>
          </cell>
          <cell r="D6614">
            <v>2022</v>
          </cell>
          <cell r="E6614">
            <v>1</v>
          </cell>
          <cell r="F6614">
            <v>1</v>
          </cell>
          <cell r="G6614" t="str">
            <v>Yes</v>
          </cell>
          <cell r="H6614">
            <v>789445.86</v>
          </cell>
          <cell r="I6614">
            <v>6403.03</v>
          </cell>
          <cell r="J6614">
            <v>1329.54</v>
          </cell>
          <cell r="K6614">
            <v>781713.28999999992</v>
          </cell>
          <cell r="M6614">
            <v>781713.28999999992</v>
          </cell>
          <cell r="N6614" t="str">
            <v>FORM SUBMIT</v>
          </cell>
          <cell r="O6614">
            <v>44819</v>
          </cell>
          <cell r="P6614"/>
          <cell r="Q6614">
            <v>783042.83</v>
          </cell>
        </row>
        <row r="6615">
          <cell r="C6615" t="str">
            <v>Salisbury</v>
          </cell>
          <cell r="D6615">
            <v>2022</v>
          </cell>
          <cell r="E6615">
            <v>0</v>
          </cell>
          <cell r="F6615">
            <v>0</v>
          </cell>
          <cell r="G6615" t="str">
            <v>N/A</v>
          </cell>
          <cell r="H6615">
            <v>0</v>
          </cell>
          <cell r="I6615">
            <v>0</v>
          </cell>
          <cell r="J6615">
            <v>0</v>
          </cell>
          <cell r="K6615">
            <v>0</v>
          </cell>
          <cell r="M6615">
            <v>0</v>
          </cell>
          <cell r="N6615" t="str">
            <v>N/A</v>
          </cell>
          <cell r="O6615" t="str">
            <v/>
          </cell>
          <cell r="P6615"/>
          <cell r="Q6615">
            <v>0</v>
          </cell>
        </row>
        <row r="6616">
          <cell r="C6616" t="str">
            <v>Sandisfield</v>
          </cell>
          <cell r="D6616">
            <v>2022</v>
          </cell>
          <cell r="E6616">
            <v>0</v>
          </cell>
          <cell r="F6616">
            <v>0</v>
          </cell>
          <cell r="G6616" t="str">
            <v>N/A</v>
          </cell>
          <cell r="H6616">
            <v>0</v>
          </cell>
          <cell r="I6616">
            <v>0</v>
          </cell>
          <cell r="J6616">
            <v>0</v>
          </cell>
          <cell r="K6616">
            <v>0</v>
          </cell>
          <cell r="M6616">
            <v>0</v>
          </cell>
          <cell r="N6616" t="str">
            <v>N/A</v>
          </cell>
          <cell r="O6616" t="str">
            <v/>
          </cell>
          <cell r="P6616"/>
          <cell r="Q6616">
            <v>0</v>
          </cell>
        </row>
        <row r="6617">
          <cell r="C6617" t="str">
            <v>Sandwich</v>
          </cell>
          <cell r="D6617">
            <v>2022</v>
          </cell>
          <cell r="E6617">
            <v>2</v>
          </cell>
          <cell r="F6617">
            <v>2</v>
          </cell>
          <cell r="G6617" t="str">
            <v>Yes</v>
          </cell>
          <cell r="H6617">
            <v>1295104.1399999999</v>
          </cell>
          <cell r="I6617">
            <v>5549.44</v>
          </cell>
          <cell r="J6617">
            <v>866.73</v>
          </cell>
          <cell r="K6617">
            <v>1288687.97</v>
          </cell>
          <cell r="M6617">
            <v>1288687.97</v>
          </cell>
          <cell r="N6617" t="str">
            <v>FORM SUBMIT</v>
          </cell>
          <cell r="O6617">
            <v>44813</v>
          </cell>
          <cell r="P6617"/>
          <cell r="Q6617">
            <v>1289554.7</v>
          </cell>
        </row>
        <row r="6618">
          <cell r="C6618" t="str">
            <v>Saugus</v>
          </cell>
          <cell r="D6618">
            <v>2022</v>
          </cell>
          <cell r="E6618">
            <v>0</v>
          </cell>
          <cell r="F6618">
            <v>0</v>
          </cell>
          <cell r="G6618" t="str">
            <v>N/A</v>
          </cell>
          <cell r="H6618">
            <v>0</v>
          </cell>
          <cell r="I6618">
            <v>0</v>
          </cell>
          <cell r="J6618">
            <v>0</v>
          </cell>
          <cell r="K6618">
            <v>0</v>
          </cell>
          <cell r="M6618">
            <v>0</v>
          </cell>
          <cell r="N6618" t="str">
            <v>N/A</v>
          </cell>
          <cell r="O6618" t="str">
            <v/>
          </cell>
          <cell r="P6618"/>
          <cell r="Q6618">
            <v>0</v>
          </cell>
        </row>
        <row r="6619">
          <cell r="C6619" t="str">
            <v>Savoy</v>
          </cell>
          <cell r="D6619">
            <v>2022</v>
          </cell>
          <cell r="E6619">
            <v>0</v>
          </cell>
          <cell r="F6619">
            <v>0</v>
          </cell>
          <cell r="G6619" t="str">
            <v>N/A</v>
          </cell>
          <cell r="H6619">
            <v>0</v>
          </cell>
          <cell r="I6619">
            <v>0</v>
          </cell>
          <cell r="J6619">
            <v>0</v>
          </cell>
          <cell r="K6619">
            <v>0</v>
          </cell>
          <cell r="M6619">
            <v>0</v>
          </cell>
          <cell r="N6619" t="str">
            <v>N/A</v>
          </cell>
          <cell r="O6619" t="str">
            <v/>
          </cell>
          <cell r="P6619"/>
          <cell r="Q6619">
            <v>0</v>
          </cell>
        </row>
        <row r="6620">
          <cell r="C6620" t="str">
            <v>Scituate</v>
          </cell>
          <cell r="D6620">
            <v>2022</v>
          </cell>
          <cell r="E6620">
            <v>3</v>
          </cell>
          <cell r="F6620">
            <v>3</v>
          </cell>
          <cell r="G6620" t="str">
            <v>Yes</v>
          </cell>
          <cell r="H6620">
            <v>1836299.33</v>
          </cell>
          <cell r="I6620">
            <v>27887.91</v>
          </cell>
          <cell r="J6620">
            <v>0</v>
          </cell>
          <cell r="K6620">
            <v>1808411.4200000002</v>
          </cell>
          <cell r="M6620">
            <v>1808411.4200000002</v>
          </cell>
          <cell r="N6620" t="str">
            <v>FORM SUBMIT</v>
          </cell>
          <cell r="O6620">
            <v>44754</v>
          </cell>
          <cell r="P6620"/>
          <cell r="Q6620">
            <v>1808411.4200000002</v>
          </cell>
        </row>
        <row r="6621">
          <cell r="C6621" t="str">
            <v>Seekonk</v>
          </cell>
          <cell r="D6621">
            <v>2022</v>
          </cell>
          <cell r="E6621">
            <v>1.25</v>
          </cell>
          <cell r="F6621">
            <v>1.25</v>
          </cell>
          <cell r="G6621" t="str">
            <v>Yes</v>
          </cell>
          <cell r="H6621">
            <v>458027.21</v>
          </cell>
          <cell r="I6621">
            <v>3477.79</v>
          </cell>
          <cell r="J6621">
            <v>422.27</v>
          </cell>
          <cell r="K6621">
            <v>454127.15</v>
          </cell>
          <cell r="M6621">
            <v>454127.15</v>
          </cell>
          <cell r="N6621" t="str">
            <v>FORM SUBMIT</v>
          </cell>
          <cell r="O6621">
            <v>44784</v>
          </cell>
          <cell r="P6621"/>
          <cell r="Q6621">
            <v>454549.42000000004</v>
          </cell>
        </row>
        <row r="6622">
          <cell r="C6622" t="str">
            <v>Sharon</v>
          </cell>
          <cell r="D6622">
            <v>2022</v>
          </cell>
          <cell r="E6622">
            <v>1</v>
          </cell>
          <cell r="F6622">
            <v>1</v>
          </cell>
          <cell r="G6622" t="str">
            <v>Yes</v>
          </cell>
          <cell r="H6622">
            <v>636286.09</v>
          </cell>
          <cell r="I6622">
            <v>1918.5</v>
          </cell>
          <cell r="J6622">
            <v>2047.43</v>
          </cell>
          <cell r="K6622">
            <v>632320.15999999992</v>
          </cell>
          <cell r="M6622">
            <v>632320.15999999992</v>
          </cell>
          <cell r="N6622" t="str">
            <v>FORM SUBMIT</v>
          </cell>
          <cell r="O6622">
            <v>44796</v>
          </cell>
          <cell r="P6622"/>
          <cell r="Q6622">
            <v>634367.59</v>
          </cell>
        </row>
        <row r="6623">
          <cell r="C6623" t="str">
            <v>Sheffield</v>
          </cell>
          <cell r="D6623">
            <v>2022</v>
          </cell>
          <cell r="E6623">
            <v>0</v>
          </cell>
          <cell r="F6623">
            <v>0</v>
          </cell>
          <cell r="G6623" t="str">
            <v>N/A</v>
          </cell>
          <cell r="H6623">
            <v>0</v>
          </cell>
          <cell r="I6623">
            <v>0</v>
          </cell>
          <cell r="J6623">
            <v>0</v>
          </cell>
          <cell r="K6623">
            <v>0</v>
          </cell>
          <cell r="M6623">
            <v>0</v>
          </cell>
          <cell r="N6623" t="str">
            <v>N/A</v>
          </cell>
          <cell r="O6623" t="str">
            <v/>
          </cell>
          <cell r="P6623"/>
          <cell r="Q6623">
            <v>0</v>
          </cell>
        </row>
        <row r="6624">
          <cell r="C6624" t="str">
            <v>Shelburne</v>
          </cell>
          <cell r="D6624">
            <v>2022</v>
          </cell>
          <cell r="E6624">
            <v>0</v>
          </cell>
          <cell r="F6624">
            <v>0</v>
          </cell>
          <cell r="G6624" t="str">
            <v>N/A</v>
          </cell>
          <cell r="H6624">
            <v>0</v>
          </cell>
          <cell r="I6624">
            <v>0</v>
          </cell>
          <cell r="J6624">
            <v>0</v>
          </cell>
          <cell r="K6624">
            <v>0</v>
          </cell>
          <cell r="M6624">
            <v>0</v>
          </cell>
          <cell r="N6624" t="str">
            <v>N/A</v>
          </cell>
          <cell r="O6624" t="str">
            <v/>
          </cell>
          <cell r="P6624"/>
          <cell r="Q6624">
            <v>0</v>
          </cell>
        </row>
        <row r="6625">
          <cell r="C6625" t="str">
            <v>Sherborn</v>
          </cell>
          <cell r="D6625">
            <v>2022</v>
          </cell>
          <cell r="E6625">
            <v>0</v>
          </cell>
          <cell r="F6625">
            <v>0</v>
          </cell>
          <cell r="G6625" t="str">
            <v>N/A</v>
          </cell>
          <cell r="H6625">
            <v>0</v>
          </cell>
          <cell r="I6625">
            <v>0</v>
          </cell>
          <cell r="J6625">
            <v>0</v>
          </cell>
          <cell r="K6625">
            <v>0</v>
          </cell>
          <cell r="M6625">
            <v>0</v>
          </cell>
          <cell r="N6625" t="str">
            <v>N/A</v>
          </cell>
          <cell r="O6625" t="str">
            <v/>
          </cell>
          <cell r="P6625"/>
          <cell r="Q6625">
            <v>0</v>
          </cell>
        </row>
        <row r="6626">
          <cell r="C6626" t="str">
            <v>Shirley</v>
          </cell>
          <cell r="D6626">
            <v>2022</v>
          </cell>
          <cell r="E6626">
            <v>0</v>
          </cell>
          <cell r="F6626">
            <v>0</v>
          </cell>
          <cell r="G6626" t="str">
            <v>N/A</v>
          </cell>
          <cell r="H6626">
            <v>0</v>
          </cell>
          <cell r="I6626">
            <v>0</v>
          </cell>
          <cell r="J6626">
            <v>0</v>
          </cell>
          <cell r="K6626">
            <v>0</v>
          </cell>
          <cell r="M6626">
            <v>0</v>
          </cell>
          <cell r="N6626" t="str">
            <v>N/A</v>
          </cell>
          <cell r="O6626" t="str">
            <v/>
          </cell>
          <cell r="P6626"/>
          <cell r="Q6626">
            <v>0</v>
          </cell>
        </row>
        <row r="6627">
          <cell r="C6627" t="str">
            <v>Shrewsbury</v>
          </cell>
          <cell r="D6627">
            <v>2022</v>
          </cell>
          <cell r="E6627">
            <v>1</v>
          </cell>
          <cell r="F6627">
            <v>1</v>
          </cell>
          <cell r="G6627" t="str">
            <v>Yes</v>
          </cell>
          <cell r="H6627">
            <v>792531.05</v>
          </cell>
          <cell r="I6627">
            <v>6548.28</v>
          </cell>
          <cell r="J6627">
            <v>0</v>
          </cell>
          <cell r="K6627">
            <v>785982.77</v>
          </cell>
          <cell r="M6627">
            <v>785982.77</v>
          </cell>
          <cell r="N6627" t="str">
            <v>FORM SUBMIT</v>
          </cell>
          <cell r="O6627">
            <v>44812</v>
          </cell>
          <cell r="P6627"/>
          <cell r="Q6627">
            <v>785982.77</v>
          </cell>
        </row>
        <row r="6628">
          <cell r="C6628" t="str">
            <v>Shutesbury</v>
          </cell>
          <cell r="D6628">
            <v>2022</v>
          </cell>
          <cell r="E6628">
            <v>1.5</v>
          </cell>
          <cell r="F6628">
            <v>1.5</v>
          </cell>
          <cell r="G6628" t="str">
            <v>Yes</v>
          </cell>
          <cell r="H6628">
            <v>47488.63</v>
          </cell>
          <cell r="I6628">
            <v>266.24</v>
          </cell>
          <cell r="J6628">
            <v>0</v>
          </cell>
          <cell r="K6628">
            <v>47222.39</v>
          </cell>
          <cell r="M6628">
            <v>47222.39</v>
          </cell>
          <cell r="N6628" t="str">
            <v>FORM SUBMIT</v>
          </cell>
          <cell r="O6628">
            <v>44829</v>
          </cell>
          <cell r="P6628"/>
          <cell r="Q6628">
            <v>47222.39</v>
          </cell>
        </row>
        <row r="6629">
          <cell r="C6629" t="str">
            <v>Somerset</v>
          </cell>
          <cell r="D6629">
            <v>2022</v>
          </cell>
          <cell r="E6629">
            <v>1</v>
          </cell>
          <cell r="F6629">
            <v>1</v>
          </cell>
          <cell r="G6629" t="str">
            <v>Yes</v>
          </cell>
          <cell r="H6629">
            <v>278023.5</v>
          </cell>
          <cell r="I6629">
            <v>6541.26</v>
          </cell>
          <cell r="J6629">
            <v>7338.52</v>
          </cell>
          <cell r="K6629">
            <v>264143.71999999997</v>
          </cell>
          <cell r="M6629">
            <v>264143.71999999997</v>
          </cell>
          <cell r="N6629" t="str">
            <v>FORM SUBMIT</v>
          </cell>
          <cell r="O6629">
            <v>44819</v>
          </cell>
          <cell r="P6629"/>
          <cell r="Q6629">
            <v>271482.23999999999</v>
          </cell>
        </row>
        <row r="6630">
          <cell r="C6630" t="str">
            <v>Somerville</v>
          </cell>
          <cell r="D6630">
            <v>2022</v>
          </cell>
          <cell r="E6630">
            <v>1.5</v>
          </cell>
          <cell r="F6630">
            <v>1.5</v>
          </cell>
          <cell r="G6630" t="str">
            <v>Yes</v>
          </cell>
          <cell r="H6630">
            <v>2619993.5099999998</v>
          </cell>
          <cell r="I6630">
            <v>13949.89</v>
          </cell>
          <cell r="J6630">
            <v>3250.79</v>
          </cell>
          <cell r="K6630">
            <v>2602792.8299999996</v>
          </cell>
          <cell r="M6630">
            <v>2602792.8299999996</v>
          </cell>
          <cell r="N6630" t="str">
            <v>FORM SUBMIT</v>
          </cell>
          <cell r="O6630">
            <v>44819</v>
          </cell>
          <cell r="P6630"/>
          <cell r="Q6630">
            <v>2606043.6199999996</v>
          </cell>
        </row>
        <row r="6631">
          <cell r="C6631" t="str">
            <v>South Hadley</v>
          </cell>
          <cell r="D6631">
            <v>2022</v>
          </cell>
          <cell r="E6631">
            <v>0</v>
          </cell>
          <cell r="F6631">
            <v>0</v>
          </cell>
          <cell r="G6631" t="str">
            <v>N/A</v>
          </cell>
          <cell r="H6631">
            <v>0</v>
          </cell>
          <cell r="I6631">
            <v>0</v>
          </cell>
          <cell r="J6631">
            <v>0</v>
          </cell>
          <cell r="K6631">
            <v>0</v>
          </cell>
          <cell r="M6631">
            <v>0</v>
          </cell>
          <cell r="N6631" t="str">
            <v>N/A</v>
          </cell>
          <cell r="O6631" t="str">
            <v/>
          </cell>
          <cell r="P6631"/>
          <cell r="Q6631">
            <v>0</v>
          </cell>
        </row>
        <row r="6632">
          <cell r="C6632" t="str">
            <v>Southampton</v>
          </cell>
          <cell r="D6632">
            <v>2022</v>
          </cell>
          <cell r="E6632">
            <v>3</v>
          </cell>
          <cell r="F6632">
            <v>3</v>
          </cell>
          <cell r="G6632" t="str">
            <v>Yes</v>
          </cell>
          <cell r="H6632">
            <v>283260.87</v>
          </cell>
          <cell r="I6632">
            <v>2294.2199999999998</v>
          </cell>
          <cell r="J6632">
            <v>0</v>
          </cell>
          <cell r="K6632">
            <v>280966.65000000002</v>
          </cell>
          <cell r="M6632">
            <v>280966.65000000002</v>
          </cell>
          <cell r="N6632" t="str">
            <v>FORM SUBMIT</v>
          </cell>
          <cell r="O6632">
            <v>44818</v>
          </cell>
          <cell r="P6632"/>
          <cell r="Q6632">
            <v>280966.65000000002</v>
          </cell>
        </row>
        <row r="6633">
          <cell r="C6633" t="str">
            <v>Southborough</v>
          </cell>
          <cell r="D6633">
            <v>2022</v>
          </cell>
          <cell r="E6633">
            <v>1</v>
          </cell>
          <cell r="F6633">
            <v>1</v>
          </cell>
          <cell r="G6633" t="str">
            <v>Yes</v>
          </cell>
          <cell r="H6633">
            <v>392663.81</v>
          </cell>
          <cell r="I6633">
            <v>1552.88</v>
          </cell>
          <cell r="J6633">
            <v>0</v>
          </cell>
          <cell r="K6633">
            <v>391110.93</v>
          </cell>
          <cell r="M6633">
            <v>391110.93</v>
          </cell>
          <cell r="N6633" t="str">
            <v>FORM SUBMIT</v>
          </cell>
          <cell r="O6633">
            <v>44704</v>
          </cell>
          <cell r="P6633"/>
          <cell r="Q6633">
            <v>391110.93</v>
          </cell>
        </row>
        <row r="6634">
          <cell r="C6634" t="str">
            <v>Southbridge</v>
          </cell>
          <cell r="D6634">
            <v>2022</v>
          </cell>
          <cell r="E6634">
            <v>0</v>
          </cell>
          <cell r="F6634">
            <v>0</v>
          </cell>
          <cell r="G6634" t="str">
            <v>N/A</v>
          </cell>
          <cell r="H6634">
            <v>0</v>
          </cell>
          <cell r="I6634">
            <v>0</v>
          </cell>
          <cell r="J6634">
            <v>0</v>
          </cell>
          <cell r="K6634">
            <v>0</v>
          </cell>
          <cell r="M6634">
            <v>0</v>
          </cell>
          <cell r="N6634" t="str">
            <v>N/A</v>
          </cell>
          <cell r="O6634" t="str">
            <v/>
          </cell>
          <cell r="P6634"/>
          <cell r="Q6634">
            <v>0</v>
          </cell>
        </row>
        <row r="6635">
          <cell r="C6635" t="str">
            <v>Southwick</v>
          </cell>
          <cell r="D6635">
            <v>2022</v>
          </cell>
          <cell r="E6635">
            <v>3</v>
          </cell>
          <cell r="F6635">
            <v>3</v>
          </cell>
          <cell r="G6635" t="str">
            <v>Yes</v>
          </cell>
          <cell r="H6635">
            <v>398995.63</v>
          </cell>
          <cell r="I6635">
            <v>4237.82</v>
          </cell>
          <cell r="J6635">
            <v>3828.1</v>
          </cell>
          <cell r="K6635">
            <v>390929.71</v>
          </cell>
          <cell r="M6635">
            <v>390929.71</v>
          </cell>
          <cell r="N6635" t="str">
            <v>FORM SUBMIT</v>
          </cell>
          <cell r="O6635">
            <v>44819</v>
          </cell>
          <cell r="P6635"/>
          <cell r="Q6635">
            <v>394757.81</v>
          </cell>
        </row>
        <row r="6636">
          <cell r="C6636" t="str">
            <v>Spencer</v>
          </cell>
          <cell r="D6636">
            <v>2022</v>
          </cell>
          <cell r="E6636">
            <v>0</v>
          </cell>
          <cell r="F6636">
            <v>0</v>
          </cell>
          <cell r="G6636" t="str">
            <v>N/A</v>
          </cell>
          <cell r="H6636">
            <v>0</v>
          </cell>
          <cell r="I6636">
            <v>0</v>
          </cell>
          <cell r="J6636">
            <v>0</v>
          </cell>
          <cell r="K6636">
            <v>0</v>
          </cell>
          <cell r="M6636">
            <v>0</v>
          </cell>
          <cell r="N6636" t="str">
            <v>N/A</v>
          </cell>
          <cell r="O6636" t="str">
            <v/>
          </cell>
          <cell r="P6636"/>
          <cell r="Q6636">
            <v>0</v>
          </cell>
        </row>
        <row r="6637">
          <cell r="C6637" t="str">
            <v>Springfield</v>
          </cell>
          <cell r="D6637">
            <v>2022</v>
          </cell>
          <cell r="E6637">
            <v>1.5</v>
          </cell>
          <cell r="F6637">
            <v>1.5</v>
          </cell>
          <cell r="G6637" t="str">
            <v>Yes</v>
          </cell>
          <cell r="H6637">
            <v>1925824</v>
          </cell>
          <cell r="I6637">
            <v>10726</v>
          </cell>
          <cell r="J6637">
            <v>13893</v>
          </cell>
          <cell r="K6637">
            <v>1901205</v>
          </cell>
          <cell r="M6637">
            <v>1901205</v>
          </cell>
          <cell r="N6637" t="str">
            <v>FORM SUBMIT</v>
          </cell>
          <cell r="O6637">
            <v>44816</v>
          </cell>
          <cell r="P6637"/>
          <cell r="Q6637">
            <v>1915098</v>
          </cell>
        </row>
        <row r="6638">
          <cell r="C6638" t="str">
            <v>Sterling</v>
          </cell>
          <cell r="D6638">
            <v>2022</v>
          </cell>
          <cell r="E6638">
            <v>0</v>
          </cell>
          <cell r="F6638">
            <v>0</v>
          </cell>
          <cell r="G6638" t="str">
            <v>N/A</v>
          </cell>
          <cell r="H6638">
            <v>0</v>
          </cell>
          <cell r="I6638">
            <v>0</v>
          </cell>
          <cell r="J6638">
            <v>0</v>
          </cell>
          <cell r="K6638">
            <v>0</v>
          </cell>
          <cell r="M6638">
            <v>0</v>
          </cell>
          <cell r="N6638" t="str">
            <v>N/A</v>
          </cell>
          <cell r="O6638" t="str">
            <v/>
          </cell>
          <cell r="P6638"/>
          <cell r="Q6638">
            <v>0</v>
          </cell>
        </row>
        <row r="6639">
          <cell r="C6639" t="str">
            <v>Stockbridge</v>
          </cell>
          <cell r="D6639">
            <v>2022</v>
          </cell>
          <cell r="E6639">
            <v>3</v>
          </cell>
          <cell r="F6639">
            <v>3</v>
          </cell>
          <cell r="G6639" t="str">
            <v>Yes</v>
          </cell>
          <cell r="H6639">
            <v>219611.42</v>
          </cell>
          <cell r="I6639">
            <v>1022.48</v>
          </cell>
          <cell r="J6639">
            <v>0</v>
          </cell>
          <cell r="K6639">
            <v>218588.94</v>
          </cell>
          <cell r="M6639">
            <v>218588.94</v>
          </cell>
          <cell r="N6639" t="str">
            <v>FORM SUBMIT</v>
          </cell>
          <cell r="O6639">
            <v>44879</v>
          </cell>
          <cell r="P6639"/>
          <cell r="Q6639">
            <v>218588.94</v>
          </cell>
        </row>
        <row r="6640">
          <cell r="C6640" t="str">
            <v>Stoneham</v>
          </cell>
          <cell r="D6640">
            <v>2022</v>
          </cell>
          <cell r="E6640">
            <v>0</v>
          </cell>
          <cell r="F6640">
            <v>0</v>
          </cell>
          <cell r="G6640" t="str">
            <v>N/A</v>
          </cell>
          <cell r="H6640">
            <v>0</v>
          </cell>
          <cell r="I6640">
            <v>0</v>
          </cell>
          <cell r="J6640">
            <v>0</v>
          </cell>
          <cell r="K6640">
            <v>0</v>
          </cell>
          <cell r="M6640">
            <v>0</v>
          </cell>
          <cell r="N6640" t="str">
            <v>N/A</v>
          </cell>
          <cell r="O6640" t="str">
            <v/>
          </cell>
          <cell r="P6640"/>
          <cell r="Q6640">
            <v>0</v>
          </cell>
        </row>
        <row r="6641">
          <cell r="C6641" t="str">
            <v>Stoughton</v>
          </cell>
          <cell r="D6641">
            <v>2022</v>
          </cell>
          <cell r="E6641">
            <v>1.5</v>
          </cell>
          <cell r="F6641">
            <v>1.5</v>
          </cell>
          <cell r="G6641" t="str">
            <v>Yes</v>
          </cell>
          <cell r="H6641">
            <v>898415.33</v>
          </cell>
          <cell r="I6641">
            <v>4727.83</v>
          </cell>
          <cell r="J6641">
            <v>417.76</v>
          </cell>
          <cell r="K6641">
            <v>893269.74</v>
          </cell>
          <cell r="M6641">
            <v>893269.74</v>
          </cell>
          <cell r="N6641" t="str">
            <v>FORM SUBMIT</v>
          </cell>
          <cell r="O6641">
            <v>44810</v>
          </cell>
          <cell r="P6641"/>
          <cell r="Q6641">
            <v>893687.5</v>
          </cell>
        </row>
        <row r="6642">
          <cell r="C6642" t="str">
            <v>Stow</v>
          </cell>
          <cell r="D6642">
            <v>2022</v>
          </cell>
          <cell r="E6642">
            <v>3</v>
          </cell>
          <cell r="F6642">
            <v>3</v>
          </cell>
          <cell r="G6642" t="str">
            <v>Yes</v>
          </cell>
          <cell r="H6642">
            <v>720865.37</v>
          </cell>
          <cell r="I6642">
            <v>11116.82</v>
          </cell>
          <cell r="J6642">
            <v>347.06</v>
          </cell>
          <cell r="K6642">
            <v>709401.49</v>
          </cell>
          <cell r="M6642">
            <v>709401.49</v>
          </cell>
          <cell r="N6642" t="str">
            <v>FORM SUBMIT</v>
          </cell>
          <cell r="O6642">
            <v>44816</v>
          </cell>
          <cell r="P6642"/>
          <cell r="Q6642">
            <v>709748.55</v>
          </cell>
        </row>
        <row r="6643">
          <cell r="C6643" t="str">
            <v>Sturbridge</v>
          </cell>
          <cell r="D6643">
            <v>2022</v>
          </cell>
          <cell r="E6643">
            <v>3</v>
          </cell>
          <cell r="F6643">
            <v>3</v>
          </cell>
          <cell r="G6643" t="str">
            <v>Yes</v>
          </cell>
          <cell r="H6643">
            <v>582100.05000000005</v>
          </cell>
          <cell r="I6643">
            <v>2110.9299999999998</v>
          </cell>
          <cell r="J6643">
            <v>0</v>
          </cell>
          <cell r="K6643">
            <v>579989.12</v>
          </cell>
          <cell r="M6643">
            <v>579989.12</v>
          </cell>
          <cell r="N6643" t="str">
            <v>FORM SUBMIT</v>
          </cell>
          <cell r="O6643">
            <v>44820</v>
          </cell>
          <cell r="P6643"/>
          <cell r="Q6643">
            <v>579989.12</v>
          </cell>
        </row>
        <row r="6644">
          <cell r="C6644" t="str">
            <v>Sudbury</v>
          </cell>
          <cell r="D6644">
            <v>2022</v>
          </cell>
          <cell r="E6644">
            <v>3</v>
          </cell>
          <cell r="F6644">
            <v>3</v>
          </cell>
          <cell r="G6644" t="str">
            <v>Yes</v>
          </cell>
          <cell r="H6644">
            <v>2274181.7999999998</v>
          </cell>
          <cell r="I6644">
            <v>30285.89</v>
          </cell>
          <cell r="J6644">
            <v>0</v>
          </cell>
          <cell r="K6644">
            <v>2243895.9099999997</v>
          </cell>
          <cell r="M6644">
            <v>2243895.9099999997</v>
          </cell>
          <cell r="N6644" t="str">
            <v>FORM SUBMIT</v>
          </cell>
          <cell r="O6644">
            <v>44804</v>
          </cell>
          <cell r="P6644"/>
          <cell r="Q6644">
            <v>2243895.9099999997</v>
          </cell>
        </row>
        <row r="6645">
          <cell r="C6645" t="str">
            <v>Sunderland</v>
          </cell>
          <cell r="D6645">
            <v>2022</v>
          </cell>
          <cell r="E6645">
            <v>3</v>
          </cell>
          <cell r="F6645">
            <v>3</v>
          </cell>
          <cell r="G6645" t="str">
            <v>Yes</v>
          </cell>
          <cell r="H6645">
            <v>141423.43</v>
          </cell>
          <cell r="I6645">
            <v>675.56</v>
          </cell>
          <cell r="J6645">
            <v>0</v>
          </cell>
          <cell r="K6645">
            <v>140747.87</v>
          </cell>
          <cell r="M6645">
            <v>140747.87</v>
          </cell>
          <cell r="N6645" t="str">
            <v>FORM SUBMIT</v>
          </cell>
          <cell r="O6645">
            <v>44832</v>
          </cell>
          <cell r="P6645"/>
          <cell r="Q6645">
            <v>140747.87</v>
          </cell>
        </row>
        <row r="6646">
          <cell r="C6646" t="str">
            <v>Sutton</v>
          </cell>
          <cell r="D6646">
            <v>2022</v>
          </cell>
          <cell r="E6646">
            <v>0</v>
          </cell>
          <cell r="F6646">
            <v>0</v>
          </cell>
          <cell r="G6646" t="str">
            <v>N/A</v>
          </cell>
          <cell r="H6646">
            <v>0</v>
          </cell>
          <cell r="I6646">
            <v>0</v>
          </cell>
          <cell r="J6646">
            <v>0</v>
          </cell>
          <cell r="K6646">
            <v>0</v>
          </cell>
          <cell r="M6646">
            <v>0</v>
          </cell>
          <cell r="N6646" t="str">
            <v>N/A</v>
          </cell>
          <cell r="O6646" t="str">
            <v/>
          </cell>
          <cell r="P6646"/>
          <cell r="Q6646">
            <v>0</v>
          </cell>
        </row>
        <row r="6647">
          <cell r="C6647" t="str">
            <v>Swampscott</v>
          </cell>
          <cell r="D6647">
            <v>2022</v>
          </cell>
          <cell r="E6647">
            <v>0</v>
          </cell>
          <cell r="F6647">
            <v>0</v>
          </cell>
          <cell r="G6647" t="str">
            <v>N/A</v>
          </cell>
          <cell r="H6647">
            <v>0</v>
          </cell>
          <cell r="I6647">
            <v>0</v>
          </cell>
          <cell r="J6647">
            <v>0</v>
          </cell>
          <cell r="K6647">
            <v>0</v>
          </cell>
          <cell r="M6647">
            <v>0</v>
          </cell>
          <cell r="N6647" t="str">
            <v>N/A</v>
          </cell>
          <cell r="O6647" t="str">
            <v/>
          </cell>
          <cell r="P6647"/>
          <cell r="Q6647">
            <v>0</v>
          </cell>
        </row>
        <row r="6648">
          <cell r="C6648" t="str">
            <v>Swansea</v>
          </cell>
          <cell r="D6648">
            <v>2022</v>
          </cell>
          <cell r="E6648">
            <v>1.5</v>
          </cell>
          <cell r="F6648">
            <v>1.5</v>
          </cell>
          <cell r="G6648" t="str">
            <v>Yes</v>
          </cell>
          <cell r="H6648">
            <v>387163.01</v>
          </cell>
          <cell r="I6648">
            <v>4173.78</v>
          </cell>
          <cell r="J6648">
            <v>0</v>
          </cell>
          <cell r="K6648">
            <v>382989.23</v>
          </cell>
          <cell r="L6648">
            <v>0</v>
          </cell>
          <cell r="M6648">
            <v>382989.23</v>
          </cell>
          <cell r="N6648" t="str">
            <v>FORM SUBMIT</v>
          </cell>
          <cell r="O6648">
            <v>44796</v>
          </cell>
          <cell r="P6648"/>
          <cell r="Q6648">
            <v>382989.23</v>
          </cell>
        </row>
        <row r="6649">
          <cell r="C6649" t="str">
            <v>Taunton</v>
          </cell>
          <cell r="D6649">
            <v>2022</v>
          </cell>
          <cell r="E6649">
            <v>0</v>
          </cell>
          <cell r="F6649">
            <v>0</v>
          </cell>
          <cell r="G6649" t="str">
            <v>N/A</v>
          </cell>
          <cell r="H6649">
            <v>0</v>
          </cell>
          <cell r="I6649">
            <v>0</v>
          </cell>
          <cell r="J6649">
            <v>0</v>
          </cell>
          <cell r="K6649">
            <v>0</v>
          </cell>
          <cell r="M6649">
            <v>0</v>
          </cell>
          <cell r="N6649" t="str">
            <v>N/A</v>
          </cell>
          <cell r="O6649" t="str">
            <v/>
          </cell>
          <cell r="P6649"/>
          <cell r="Q6649">
            <v>0</v>
          </cell>
        </row>
        <row r="6650">
          <cell r="C6650" t="str">
            <v>Templeton</v>
          </cell>
          <cell r="D6650">
            <v>2022</v>
          </cell>
          <cell r="E6650">
            <v>3</v>
          </cell>
          <cell r="F6650">
            <v>3</v>
          </cell>
          <cell r="G6650" t="str">
            <v>Yes</v>
          </cell>
          <cell r="H6650">
            <v>240511.88</v>
          </cell>
          <cell r="I6650">
            <v>12881.91</v>
          </cell>
          <cell r="J6650">
            <v>0</v>
          </cell>
          <cell r="K6650">
            <v>227629.97</v>
          </cell>
          <cell r="M6650">
            <v>227629.97</v>
          </cell>
          <cell r="N6650" t="str">
            <v>FORM SUBMIT</v>
          </cell>
          <cell r="O6650">
            <v>44805</v>
          </cell>
          <cell r="P6650"/>
          <cell r="Q6650">
            <v>227629.97</v>
          </cell>
        </row>
        <row r="6651">
          <cell r="C6651" t="str">
            <v>Tewksbury</v>
          </cell>
          <cell r="D6651">
            <v>2022</v>
          </cell>
          <cell r="E6651">
            <v>1.5</v>
          </cell>
          <cell r="F6651">
            <v>1.5</v>
          </cell>
          <cell r="G6651" t="str">
            <v>Yes</v>
          </cell>
          <cell r="H6651">
            <v>1138958.49</v>
          </cell>
          <cell r="I6651">
            <v>5748.4</v>
          </cell>
          <cell r="J6651">
            <v>0</v>
          </cell>
          <cell r="K6651">
            <v>1133210.0900000001</v>
          </cell>
          <cell r="M6651">
            <v>1133210.0900000001</v>
          </cell>
          <cell r="N6651" t="str">
            <v>FORM SUBMIT</v>
          </cell>
          <cell r="O6651">
            <v>44810</v>
          </cell>
          <cell r="P6651"/>
          <cell r="Q6651">
            <v>1133210.0900000001</v>
          </cell>
        </row>
        <row r="6652">
          <cell r="C6652" t="str">
            <v>Tisbury</v>
          </cell>
          <cell r="D6652">
            <v>2022</v>
          </cell>
          <cell r="E6652">
            <v>3</v>
          </cell>
          <cell r="F6652">
            <v>3</v>
          </cell>
          <cell r="G6652" t="str">
            <v>Yes</v>
          </cell>
          <cell r="H6652">
            <v>737006.91</v>
          </cell>
          <cell r="I6652">
            <v>5445.42</v>
          </cell>
          <cell r="J6652">
            <v>1212.97</v>
          </cell>
          <cell r="K6652">
            <v>730348.52</v>
          </cell>
          <cell r="M6652">
            <v>730348.52</v>
          </cell>
          <cell r="N6652" t="str">
            <v>FORM SUBMIT</v>
          </cell>
          <cell r="O6652">
            <v>44824</v>
          </cell>
          <cell r="P6652"/>
          <cell r="Q6652">
            <v>731561.49</v>
          </cell>
        </row>
        <row r="6653">
          <cell r="C6653" t="str">
            <v>Tolland</v>
          </cell>
          <cell r="D6653">
            <v>2022</v>
          </cell>
          <cell r="E6653">
            <v>0</v>
          </cell>
          <cell r="F6653">
            <v>0</v>
          </cell>
          <cell r="G6653" t="str">
            <v>N/A</v>
          </cell>
          <cell r="H6653">
            <v>0</v>
          </cell>
          <cell r="I6653">
            <v>0</v>
          </cell>
          <cell r="J6653">
            <v>0</v>
          </cell>
          <cell r="K6653">
            <v>0</v>
          </cell>
          <cell r="M6653">
            <v>0</v>
          </cell>
          <cell r="N6653" t="str">
            <v>N/A</v>
          </cell>
          <cell r="O6653" t="str">
            <v/>
          </cell>
          <cell r="P6653"/>
          <cell r="Q6653">
            <v>0</v>
          </cell>
        </row>
        <row r="6654">
          <cell r="C6654" t="str">
            <v>Topsfield</v>
          </cell>
          <cell r="D6654">
            <v>2022</v>
          </cell>
          <cell r="E6654">
            <v>0</v>
          </cell>
          <cell r="F6654">
            <v>0</v>
          </cell>
          <cell r="G6654" t="str">
            <v>N/A</v>
          </cell>
          <cell r="H6654">
            <v>0</v>
          </cell>
          <cell r="I6654">
            <v>0</v>
          </cell>
          <cell r="J6654">
            <v>0</v>
          </cell>
          <cell r="K6654">
            <v>0</v>
          </cell>
          <cell r="M6654">
            <v>0</v>
          </cell>
          <cell r="N6654" t="str">
            <v>N/A</v>
          </cell>
          <cell r="O6654" t="str">
            <v/>
          </cell>
          <cell r="P6654"/>
          <cell r="Q6654">
            <v>0</v>
          </cell>
        </row>
        <row r="6655">
          <cell r="C6655" t="str">
            <v>Townsend</v>
          </cell>
          <cell r="D6655">
            <v>2022</v>
          </cell>
          <cell r="E6655">
            <v>0</v>
          </cell>
          <cell r="F6655">
            <v>0</v>
          </cell>
          <cell r="G6655" t="str">
            <v>N/A</v>
          </cell>
          <cell r="H6655">
            <v>0</v>
          </cell>
          <cell r="I6655">
            <v>0</v>
          </cell>
          <cell r="J6655">
            <v>0</v>
          </cell>
          <cell r="K6655">
            <v>0</v>
          </cell>
          <cell r="M6655">
            <v>0</v>
          </cell>
          <cell r="N6655" t="str">
            <v>N/A</v>
          </cell>
          <cell r="O6655" t="str">
            <v/>
          </cell>
          <cell r="P6655"/>
          <cell r="Q6655">
            <v>0</v>
          </cell>
        </row>
        <row r="6656">
          <cell r="C6656" t="str">
            <v>Truro</v>
          </cell>
          <cell r="D6656">
            <v>2022</v>
          </cell>
          <cell r="E6656">
            <v>3</v>
          </cell>
          <cell r="F6656">
            <v>3</v>
          </cell>
          <cell r="G6656" t="str">
            <v>Yes</v>
          </cell>
          <cell r="H6656">
            <v>539461.24</v>
          </cell>
          <cell r="I6656">
            <v>2112.5300000000002</v>
          </cell>
          <cell r="J6656">
            <v>684.42</v>
          </cell>
          <cell r="K6656">
            <v>536664.28999999992</v>
          </cell>
          <cell r="M6656">
            <v>536664.28999999992</v>
          </cell>
          <cell r="N6656" t="str">
            <v>FORM SUBMIT</v>
          </cell>
          <cell r="O6656">
            <v>44876</v>
          </cell>
          <cell r="P6656"/>
          <cell r="Q6656">
            <v>537348.71</v>
          </cell>
        </row>
        <row r="6657">
          <cell r="C6657" t="str">
            <v>Tyngsborough</v>
          </cell>
          <cell r="D6657">
            <v>2022</v>
          </cell>
          <cell r="E6657">
            <v>3</v>
          </cell>
          <cell r="F6657">
            <v>3</v>
          </cell>
          <cell r="G6657" t="str">
            <v>Yes</v>
          </cell>
          <cell r="H6657">
            <v>696544.44</v>
          </cell>
          <cell r="I6657">
            <v>9323.6200000000008</v>
          </cell>
          <cell r="J6657">
            <v>0</v>
          </cell>
          <cell r="K6657">
            <v>687220.82</v>
          </cell>
          <cell r="M6657">
            <v>687220.82</v>
          </cell>
          <cell r="N6657" t="str">
            <v>FORM SUBMIT</v>
          </cell>
          <cell r="O6657">
            <v>44816</v>
          </cell>
          <cell r="P6657"/>
          <cell r="Q6657">
            <v>687220.82</v>
          </cell>
        </row>
        <row r="6658">
          <cell r="C6658" t="str">
            <v>Tyringham</v>
          </cell>
          <cell r="D6658">
            <v>2022</v>
          </cell>
          <cell r="E6658">
            <v>0</v>
          </cell>
          <cell r="F6658">
            <v>0</v>
          </cell>
          <cell r="G6658" t="str">
            <v>N/A</v>
          </cell>
          <cell r="H6658">
            <v>0</v>
          </cell>
          <cell r="I6658">
            <v>0</v>
          </cell>
          <cell r="J6658">
            <v>0</v>
          </cell>
          <cell r="K6658">
            <v>0</v>
          </cell>
          <cell r="M6658">
            <v>0</v>
          </cell>
          <cell r="N6658" t="str">
            <v>N/A</v>
          </cell>
          <cell r="O6658" t="str">
            <v/>
          </cell>
          <cell r="P6658"/>
          <cell r="Q6658">
            <v>0</v>
          </cell>
        </row>
        <row r="6659">
          <cell r="C6659" t="str">
            <v>Upton</v>
          </cell>
          <cell r="D6659">
            <v>2022</v>
          </cell>
          <cell r="E6659">
            <v>3</v>
          </cell>
          <cell r="F6659">
            <v>3</v>
          </cell>
          <cell r="G6659" t="str">
            <v>Yes</v>
          </cell>
          <cell r="H6659">
            <v>519132.92</v>
          </cell>
          <cell r="I6659">
            <v>4032.68</v>
          </cell>
          <cell r="J6659">
            <v>54.14</v>
          </cell>
          <cell r="K6659">
            <v>515046.1</v>
          </cell>
          <cell r="M6659">
            <v>515046.1</v>
          </cell>
          <cell r="N6659" t="str">
            <v>FORM SUBMIT</v>
          </cell>
          <cell r="O6659">
            <v>44798</v>
          </cell>
          <cell r="P6659"/>
          <cell r="Q6659">
            <v>515100.24</v>
          </cell>
        </row>
        <row r="6660">
          <cell r="C6660" t="str">
            <v>Uxbridge</v>
          </cell>
          <cell r="D6660">
            <v>2022</v>
          </cell>
          <cell r="E6660">
            <v>0</v>
          </cell>
          <cell r="F6660">
            <v>0</v>
          </cell>
          <cell r="G6660" t="str">
            <v>N/A</v>
          </cell>
          <cell r="H6660">
            <v>0</v>
          </cell>
          <cell r="I6660">
            <v>0</v>
          </cell>
          <cell r="J6660">
            <v>0</v>
          </cell>
          <cell r="K6660">
            <v>0</v>
          </cell>
          <cell r="M6660">
            <v>0</v>
          </cell>
          <cell r="N6660" t="str">
            <v>N/A</v>
          </cell>
          <cell r="O6660" t="str">
            <v/>
          </cell>
          <cell r="P6660"/>
          <cell r="Q6660">
            <v>0</v>
          </cell>
        </row>
        <row r="6661">
          <cell r="C6661" t="str">
            <v>Wakefield</v>
          </cell>
          <cell r="D6661">
            <v>2022</v>
          </cell>
          <cell r="E6661">
            <v>0</v>
          </cell>
          <cell r="F6661">
            <v>0</v>
          </cell>
          <cell r="G6661" t="str">
            <v>N/A</v>
          </cell>
          <cell r="H6661">
            <v>0</v>
          </cell>
          <cell r="I6661">
            <v>0</v>
          </cell>
          <cell r="J6661">
            <v>0</v>
          </cell>
          <cell r="K6661">
            <v>0</v>
          </cell>
          <cell r="M6661">
            <v>0</v>
          </cell>
          <cell r="N6661" t="str">
            <v>N/A</v>
          </cell>
          <cell r="O6661" t="str">
            <v/>
          </cell>
          <cell r="P6661"/>
          <cell r="Q6661">
            <v>0</v>
          </cell>
        </row>
        <row r="6662">
          <cell r="C6662" t="str">
            <v>Wales</v>
          </cell>
          <cell r="D6662">
            <v>2022</v>
          </cell>
          <cell r="E6662">
            <v>0</v>
          </cell>
          <cell r="F6662">
            <v>0</v>
          </cell>
          <cell r="G6662" t="str">
            <v>N/A</v>
          </cell>
          <cell r="H6662">
            <v>0</v>
          </cell>
          <cell r="I6662">
            <v>0</v>
          </cell>
          <cell r="J6662">
            <v>0</v>
          </cell>
          <cell r="K6662">
            <v>0</v>
          </cell>
          <cell r="M6662">
            <v>0</v>
          </cell>
          <cell r="N6662" t="str">
            <v>N/A</v>
          </cell>
          <cell r="O6662" t="str">
            <v/>
          </cell>
          <cell r="P6662"/>
          <cell r="Q6662">
            <v>0</v>
          </cell>
        </row>
        <row r="6663">
          <cell r="C6663" t="str">
            <v>Walpole</v>
          </cell>
          <cell r="D6663">
            <v>2022</v>
          </cell>
          <cell r="E6663">
            <v>0</v>
          </cell>
          <cell r="F6663">
            <v>0</v>
          </cell>
          <cell r="G6663" t="str">
            <v>N/A</v>
          </cell>
          <cell r="H6663">
            <v>0</v>
          </cell>
          <cell r="I6663">
            <v>0</v>
          </cell>
          <cell r="J6663">
            <v>0</v>
          </cell>
          <cell r="K6663">
            <v>0</v>
          </cell>
          <cell r="M6663">
            <v>0</v>
          </cell>
          <cell r="N6663" t="str">
            <v>N/A</v>
          </cell>
          <cell r="O6663" t="str">
            <v/>
          </cell>
          <cell r="P6663"/>
          <cell r="Q6663">
            <v>0</v>
          </cell>
        </row>
        <row r="6664">
          <cell r="C6664" t="str">
            <v>Waltham</v>
          </cell>
          <cell r="D6664">
            <v>2022</v>
          </cell>
          <cell r="E6664">
            <v>2</v>
          </cell>
          <cell r="F6664">
            <v>2</v>
          </cell>
          <cell r="G6664" t="str">
            <v>Yes</v>
          </cell>
          <cell r="H6664">
            <v>3501968.43</v>
          </cell>
          <cell r="I6664">
            <v>17170.03</v>
          </cell>
          <cell r="J6664">
            <v>0</v>
          </cell>
          <cell r="K6664">
            <v>3484798.4000000004</v>
          </cell>
          <cell r="M6664">
            <v>3484798.4000000004</v>
          </cell>
          <cell r="N6664" t="str">
            <v>FORM SUBMIT</v>
          </cell>
          <cell r="O6664">
            <v>44819</v>
          </cell>
          <cell r="P6664"/>
          <cell r="Q6664">
            <v>3484798.4000000004</v>
          </cell>
        </row>
        <row r="6665">
          <cell r="C6665" t="str">
            <v>Ware</v>
          </cell>
          <cell r="D6665">
            <v>2022</v>
          </cell>
          <cell r="E6665">
            <v>0</v>
          </cell>
          <cell r="F6665">
            <v>0</v>
          </cell>
          <cell r="G6665" t="str">
            <v>N/A</v>
          </cell>
          <cell r="H6665">
            <v>0</v>
          </cell>
          <cell r="I6665">
            <v>0</v>
          </cell>
          <cell r="J6665">
            <v>0</v>
          </cell>
          <cell r="K6665">
            <v>0</v>
          </cell>
          <cell r="M6665">
            <v>0</v>
          </cell>
          <cell r="N6665" t="str">
            <v>N/A</v>
          </cell>
          <cell r="O6665" t="str">
            <v/>
          </cell>
          <cell r="P6665"/>
          <cell r="Q6665">
            <v>0</v>
          </cell>
        </row>
        <row r="6666">
          <cell r="C6666" t="str">
            <v>Wareham</v>
          </cell>
          <cell r="D6666">
            <v>2022</v>
          </cell>
          <cell r="E6666">
            <v>3</v>
          </cell>
          <cell r="F6666">
            <v>3</v>
          </cell>
          <cell r="G6666" t="str">
            <v>Yes</v>
          </cell>
          <cell r="H6666">
            <v>965316.07</v>
          </cell>
          <cell r="I6666">
            <v>3068.3</v>
          </cell>
          <cell r="J6666">
            <v>4334.09</v>
          </cell>
          <cell r="K6666">
            <v>957913.67999999993</v>
          </cell>
          <cell r="M6666">
            <v>957913.67999999993</v>
          </cell>
          <cell r="N6666" t="str">
            <v>FORM SUBMIT</v>
          </cell>
          <cell r="O6666">
            <v>44854</v>
          </cell>
          <cell r="P6666"/>
          <cell r="Q6666">
            <v>962247.7699999999</v>
          </cell>
        </row>
        <row r="6667">
          <cell r="C6667" t="str">
            <v>Warren</v>
          </cell>
          <cell r="D6667">
            <v>2022</v>
          </cell>
          <cell r="E6667">
            <v>0</v>
          </cell>
          <cell r="F6667">
            <v>0</v>
          </cell>
          <cell r="G6667" t="str">
            <v>N/A</v>
          </cell>
          <cell r="H6667">
            <v>0</v>
          </cell>
          <cell r="I6667">
            <v>0</v>
          </cell>
          <cell r="J6667">
            <v>0</v>
          </cell>
          <cell r="K6667">
            <v>0</v>
          </cell>
          <cell r="M6667">
            <v>0</v>
          </cell>
          <cell r="N6667" t="str">
            <v>N/A</v>
          </cell>
          <cell r="O6667" t="str">
            <v/>
          </cell>
          <cell r="P6667"/>
          <cell r="Q6667">
            <v>0</v>
          </cell>
        </row>
        <row r="6668">
          <cell r="C6668" t="str">
            <v>Warwick</v>
          </cell>
          <cell r="D6668">
            <v>2022</v>
          </cell>
          <cell r="E6668">
            <v>0</v>
          </cell>
          <cell r="F6668">
            <v>0</v>
          </cell>
          <cell r="G6668" t="str">
            <v>N/A</v>
          </cell>
          <cell r="H6668">
            <v>0</v>
          </cell>
          <cell r="I6668">
            <v>0</v>
          </cell>
          <cell r="J6668">
            <v>0</v>
          </cell>
          <cell r="K6668">
            <v>0</v>
          </cell>
          <cell r="M6668">
            <v>0</v>
          </cell>
          <cell r="N6668" t="str">
            <v>N/A</v>
          </cell>
          <cell r="O6668" t="str">
            <v/>
          </cell>
          <cell r="P6668"/>
          <cell r="Q6668">
            <v>0</v>
          </cell>
        </row>
        <row r="6669">
          <cell r="C6669" t="str">
            <v>Washington</v>
          </cell>
          <cell r="D6669">
            <v>2022</v>
          </cell>
          <cell r="E6669">
            <v>0</v>
          </cell>
          <cell r="F6669">
            <v>0</v>
          </cell>
          <cell r="G6669" t="str">
            <v>N/A</v>
          </cell>
          <cell r="H6669">
            <v>0</v>
          </cell>
          <cell r="I6669">
            <v>0</v>
          </cell>
          <cell r="J6669">
            <v>0</v>
          </cell>
          <cell r="K6669">
            <v>0</v>
          </cell>
          <cell r="M6669">
            <v>0</v>
          </cell>
          <cell r="N6669" t="str">
            <v>N/A</v>
          </cell>
          <cell r="O6669" t="str">
            <v/>
          </cell>
          <cell r="P6669"/>
          <cell r="Q6669">
            <v>0</v>
          </cell>
        </row>
        <row r="6670">
          <cell r="C6670" t="str">
            <v>Watertown</v>
          </cell>
          <cell r="D6670">
            <v>2022</v>
          </cell>
          <cell r="E6670">
            <v>2</v>
          </cell>
          <cell r="F6670">
            <v>2</v>
          </cell>
          <cell r="G6670" t="str">
            <v>Yes</v>
          </cell>
          <cell r="H6670">
            <v>2494972.4700000002</v>
          </cell>
          <cell r="I6670">
            <v>10239.17</v>
          </cell>
          <cell r="J6670">
            <v>0</v>
          </cell>
          <cell r="K6670">
            <v>2484733.3000000003</v>
          </cell>
          <cell r="M6670">
            <v>2484733.3000000003</v>
          </cell>
          <cell r="N6670" t="str">
            <v>FORM SUBMIT</v>
          </cell>
          <cell r="O6670">
            <v>44848</v>
          </cell>
          <cell r="P6670"/>
          <cell r="Q6670">
            <v>2484733.3000000003</v>
          </cell>
        </row>
        <row r="6671">
          <cell r="C6671" t="str">
            <v>Wayland</v>
          </cell>
          <cell r="D6671">
            <v>2022</v>
          </cell>
          <cell r="E6671">
            <v>1.5</v>
          </cell>
          <cell r="F6671">
            <v>1.5</v>
          </cell>
          <cell r="G6671" t="str">
            <v>Yes</v>
          </cell>
          <cell r="H6671">
            <v>1007589.07</v>
          </cell>
          <cell r="I6671">
            <v>2247.4899999999998</v>
          </cell>
          <cell r="J6671">
            <v>0</v>
          </cell>
          <cell r="K6671">
            <v>1005341.58</v>
          </cell>
          <cell r="M6671">
            <v>1005341.58</v>
          </cell>
          <cell r="N6671" t="str">
            <v>FORM SUBMIT</v>
          </cell>
          <cell r="O6671">
            <v>44819</v>
          </cell>
          <cell r="P6671"/>
          <cell r="Q6671">
            <v>1005341.58</v>
          </cell>
        </row>
        <row r="6672">
          <cell r="C6672" t="str">
            <v>Webster</v>
          </cell>
          <cell r="D6672">
            <v>2022</v>
          </cell>
          <cell r="E6672">
            <v>0</v>
          </cell>
          <cell r="F6672">
            <v>0</v>
          </cell>
          <cell r="G6672" t="str">
            <v>N/A</v>
          </cell>
          <cell r="H6672">
            <v>0</v>
          </cell>
          <cell r="I6672">
            <v>0</v>
          </cell>
          <cell r="J6672">
            <v>0</v>
          </cell>
          <cell r="K6672">
            <v>0</v>
          </cell>
          <cell r="M6672">
            <v>0</v>
          </cell>
          <cell r="N6672" t="str">
            <v>N/A</v>
          </cell>
          <cell r="O6672" t="str">
            <v/>
          </cell>
          <cell r="P6672"/>
          <cell r="Q6672">
            <v>0</v>
          </cell>
        </row>
        <row r="6673">
          <cell r="C6673" t="str">
            <v>Wellesley</v>
          </cell>
          <cell r="D6673">
            <v>2022</v>
          </cell>
          <cell r="E6673">
            <v>1</v>
          </cell>
          <cell r="F6673">
            <v>1</v>
          </cell>
          <cell r="G6673" t="str">
            <v>Yes</v>
          </cell>
          <cell r="H6673">
            <v>1439002.45</v>
          </cell>
          <cell r="I6673">
            <v>8870.64</v>
          </cell>
          <cell r="J6673">
            <v>16480.560000000001</v>
          </cell>
          <cell r="K6673">
            <v>1413651.25</v>
          </cell>
          <cell r="M6673">
            <v>1413651.25</v>
          </cell>
          <cell r="N6673" t="str">
            <v>FORM SUBMIT</v>
          </cell>
          <cell r="O6673">
            <v>44795</v>
          </cell>
          <cell r="P6673"/>
          <cell r="Q6673">
            <v>1430131.81</v>
          </cell>
        </row>
        <row r="6674">
          <cell r="C6674" t="str">
            <v>Wellfleet</v>
          </cell>
          <cell r="D6674">
            <v>2022</v>
          </cell>
          <cell r="E6674">
            <v>3</v>
          </cell>
          <cell r="F6674">
            <v>3</v>
          </cell>
          <cell r="G6674" t="str">
            <v>Yes</v>
          </cell>
          <cell r="H6674">
            <v>616826.86</v>
          </cell>
          <cell r="I6674">
            <v>1281.04</v>
          </cell>
          <cell r="J6674">
            <v>0</v>
          </cell>
          <cell r="K6674">
            <v>615545.81999999995</v>
          </cell>
          <cell r="M6674">
            <v>615545.81999999995</v>
          </cell>
          <cell r="N6674" t="str">
            <v>FORM SUBMIT</v>
          </cell>
          <cell r="O6674">
            <v>44816</v>
          </cell>
          <cell r="P6674"/>
          <cell r="Q6674">
            <v>615545.81999999995</v>
          </cell>
        </row>
        <row r="6675">
          <cell r="C6675" t="str">
            <v>Wendell</v>
          </cell>
          <cell r="D6675">
            <v>2022</v>
          </cell>
          <cell r="E6675">
            <v>0</v>
          </cell>
          <cell r="F6675">
            <v>0</v>
          </cell>
          <cell r="G6675" t="str">
            <v>N/A</v>
          </cell>
          <cell r="H6675">
            <v>0</v>
          </cell>
          <cell r="I6675">
            <v>0</v>
          </cell>
          <cell r="J6675">
            <v>0</v>
          </cell>
          <cell r="K6675">
            <v>0</v>
          </cell>
          <cell r="M6675">
            <v>0</v>
          </cell>
          <cell r="N6675" t="str">
            <v>N/A</v>
          </cell>
          <cell r="O6675" t="str">
            <v/>
          </cell>
          <cell r="P6675"/>
          <cell r="Q6675">
            <v>0</v>
          </cell>
        </row>
        <row r="6676">
          <cell r="C6676" t="str">
            <v>Wenham</v>
          </cell>
          <cell r="D6676">
            <v>2022</v>
          </cell>
          <cell r="E6676">
            <v>3</v>
          </cell>
          <cell r="F6676">
            <v>3</v>
          </cell>
          <cell r="G6676" t="str">
            <v>Yes</v>
          </cell>
          <cell r="H6676">
            <v>483639.93</v>
          </cell>
          <cell r="I6676">
            <v>11848.64</v>
          </cell>
          <cell r="J6676">
            <v>21.09</v>
          </cell>
          <cell r="K6676">
            <v>471770.19999999995</v>
          </cell>
          <cell r="M6676">
            <v>471770.19999999995</v>
          </cell>
          <cell r="N6676" t="str">
            <v>FORM SUBMIT</v>
          </cell>
          <cell r="O6676">
            <v>44855</v>
          </cell>
          <cell r="P6676"/>
          <cell r="Q6676">
            <v>471791.29</v>
          </cell>
        </row>
        <row r="6677">
          <cell r="C6677" t="str">
            <v>West Boylston</v>
          </cell>
          <cell r="D6677">
            <v>2022</v>
          </cell>
          <cell r="E6677">
            <v>2</v>
          </cell>
          <cell r="F6677">
            <v>2</v>
          </cell>
          <cell r="G6677" t="str">
            <v>Yes</v>
          </cell>
          <cell r="H6677">
            <v>280202.27</v>
          </cell>
          <cell r="I6677">
            <v>272.8</v>
          </cell>
          <cell r="J6677">
            <v>49.08</v>
          </cell>
          <cell r="K6677">
            <v>279880.39</v>
          </cell>
          <cell r="M6677">
            <v>279880.39</v>
          </cell>
          <cell r="N6677" t="str">
            <v>FORM SUBMIT</v>
          </cell>
          <cell r="O6677">
            <v>44797</v>
          </cell>
          <cell r="P6677"/>
          <cell r="Q6677">
            <v>279929.47000000003</v>
          </cell>
        </row>
        <row r="6678">
          <cell r="C6678" t="str">
            <v>West Bridgewater</v>
          </cell>
          <cell r="D6678">
            <v>2022</v>
          </cell>
          <cell r="E6678">
            <v>1</v>
          </cell>
          <cell r="F6678">
            <v>1</v>
          </cell>
          <cell r="G6678" t="str">
            <v>Yes</v>
          </cell>
          <cell r="H6678">
            <v>221077.62</v>
          </cell>
          <cell r="I6678">
            <v>2183.85</v>
          </cell>
          <cell r="J6678">
            <v>99.69</v>
          </cell>
          <cell r="K6678">
            <v>218794.08</v>
          </cell>
          <cell r="M6678">
            <v>218794.08</v>
          </cell>
          <cell r="N6678" t="str">
            <v>FORM SUBMIT</v>
          </cell>
          <cell r="O6678">
            <v>44781</v>
          </cell>
          <cell r="P6678"/>
          <cell r="Q6678">
            <v>218893.77</v>
          </cell>
        </row>
        <row r="6679">
          <cell r="C6679" t="str">
            <v>West Brookfield</v>
          </cell>
          <cell r="D6679">
            <v>2022</v>
          </cell>
          <cell r="E6679">
            <v>0</v>
          </cell>
          <cell r="F6679">
            <v>0</v>
          </cell>
          <cell r="G6679" t="str">
            <v>N/A</v>
          </cell>
          <cell r="H6679">
            <v>0</v>
          </cell>
          <cell r="I6679">
            <v>0</v>
          </cell>
          <cell r="J6679">
            <v>0</v>
          </cell>
          <cell r="K6679">
            <v>0</v>
          </cell>
          <cell r="M6679">
            <v>0</v>
          </cell>
          <cell r="N6679" t="str">
            <v>N/A</v>
          </cell>
          <cell r="O6679" t="str">
            <v/>
          </cell>
          <cell r="P6679"/>
          <cell r="Q6679">
            <v>0</v>
          </cell>
        </row>
        <row r="6680">
          <cell r="C6680" t="str">
            <v>West Newbury</v>
          </cell>
          <cell r="D6680">
            <v>2022</v>
          </cell>
          <cell r="E6680">
            <v>3</v>
          </cell>
          <cell r="F6680">
            <v>3</v>
          </cell>
          <cell r="G6680" t="str">
            <v>Yes</v>
          </cell>
          <cell r="H6680">
            <v>372211.52</v>
          </cell>
          <cell r="I6680">
            <v>4889.82</v>
          </cell>
          <cell r="J6680">
            <v>0</v>
          </cell>
          <cell r="K6680">
            <v>367321.7</v>
          </cell>
          <cell r="M6680">
            <v>367321.7</v>
          </cell>
          <cell r="N6680" t="str">
            <v>FORM SUBMIT</v>
          </cell>
          <cell r="O6680">
            <v>44764</v>
          </cell>
          <cell r="P6680"/>
          <cell r="Q6680">
            <v>367321.7</v>
          </cell>
        </row>
        <row r="6681">
          <cell r="C6681" t="str">
            <v>West Springfield</v>
          </cell>
          <cell r="D6681">
            <v>2022</v>
          </cell>
          <cell r="E6681">
            <v>1</v>
          </cell>
          <cell r="F6681">
            <v>1</v>
          </cell>
          <cell r="G6681" t="str">
            <v>Yes</v>
          </cell>
          <cell r="H6681">
            <v>412638.38</v>
          </cell>
          <cell r="I6681">
            <v>595.29999999999995</v>
          </cell>
          <cell r="J6681">
            <v>1270.04</v>
          </cell>
          <cell r="K6681">
            <v>410773.04000000004</v>
          </cell>
          <cell r="M6681">
            <v>410773.04000000004</v>
          </cell>
          <cell r="N6681" t="str">
            <v>FORM SUBMIT</v>
          </cell>
          <cell r="O6681">
            <v>44832</v>
          </cell>
          <cell r="P6681"/>
          <cell r="Q6681">
            <v>412043.08</v>
          </cell>
        </row>
        <row r="6682">
          <cell r="C6682" t="str">
            <v>West Stockbridge</v>
          </cell>
          <cell r="D6682">
            <v>2022</v>
          </cell>
          <cell r="E6682">
            <v>2</v>
          </cell>
          <cell r="F6682">
            <v>2</v>
          </cell>
          <cell r="G6682" t="str">
            <v>Yes</v>
          </cell>
          <cell r="H6682">
            <v>80467</v>
          </cell>
          <cell r="I6682">
            <v>337.56</v>
          </cell>
          <cell r="J6682">
            <v>0</v>
          </cell>
          <cell r="K6682">
            <v>80129.440000000002</v>
          </cell>
          <cell r="M6682">
            <v>80129.440000000002</v>
          </cell>
          <cell r="N6682" t="str">
            <v>FORM SUBMIT</v>
          </cell>
          <cell r="O6682">
            <v>44812</v>
          </cell>
          <cell r="P6682"/>
          <cell r="Q6682">
            <v>80129.440000000002</v>
          </cell>
        </row>
        <row r="6683">
          <cell r="C6683" t="str">
            <v>West Tisbury</v>
          </cell>
          <cell r="D6683">
            <v>2022</v>
          </cell>
          <cell r="E6683">
            <v>3</v>
          </cell>
          <cell r="F6683">
            <v>3</v>
          </cell>
          <cell r="G6683" t="str">
            <v>Yes</v>
          </cell>
          <cell r="H6683">
            <v>503605.18</v>
          </cell>
          <cell r="I6683">
            <v>2117.6</v>
          </cell>
          <cell r="J6683">
            <v>0</v>
          </cell>
          <cell r="K6683">
            <v>501487.58</v>
          </cell>
          <cell r="M6683">
            <v>501487.58</v>
          </cell>
          <cell r="N6683" t="str">
            <v>FORM SUBMIT</v>
          </cell>
          <cell r="O6683">
            <v>44812</v>
          </cell>
          <cell r="P6683"/>
          <cell r="Q6683">
            <v>501487.58</v>
          </cell>
        </row>
        <row r="6684">
          <cell r="C6684" t="str">
            <v>Westborough</v>
          </cell>
          <cell r="D6684">
            <v>2022</v>
          </cell>
          <cell r="E6684">
            <v>0</v>
          </cell>
          <cell r="F6684">
            <v>0</v>
          </cell>
          <cell r="G6684" t="str">
            <v>N/A</v>
          </cell>
          <cell r="H6684">
            <v>0</v>
          </cell>
          <cell r="I6684">
            <v>0</v>
          </cell>
          <cell r="J6684">
            <v>0</v>
          </cell>
          <cell r="K6684">
            <v>0</v>
          </cell>
          <cell r="M6684">
            <v>0</v>
          </cell>
          <cell r="N6684" t="str">
            <v>N/A</v>
          </cell>
          <cell r="O6684" t="str">
            <v/>
          </cell>
          <cell r="P6684"/>
          <cell r="Q6684">
            <v>0</v>
          </cell>
        </row>
        <row r="6685">
          <cell r="C6685" t="str">
            <v>Westfield</v>
          </cell>
          <cell r="D6685">
            <v>2022</v>
          </cell>
          <cell r="E6685">
            <v>1</v>
          </cell>
          <cell r="F6685">
            <v>1</v>
          </cell>
          <cell r="G6685" t="str">
            <v>Yes</v>
          </cell>
          <cell r="H6685">
            <v>543409.32999999996</v>
          </cell>
          <cell r="I6685">
            <v>3429.29</v>
          </cell>
          <cell r="J6685">
            <v>25.4</v>
          </cell>
          <cell r="K6685">
            <v>539954.6399999999</v>
          </cell>
          <cell r="M6685">
            <v>539954.6399999999</v>
          </cell>
          <cell r="N6685" t="str">
            <v>FORM SUBMIT</v>
          </cell>
          <cell r="O6685">
            <v>44726</v>
          </cell>
          <cell r="P6685"/>
          <cell r="Q6685">
            <v>539980.03999999992</v>
          </cell>
        </row>
        <row r="6686">
          <cell r="C6686" t="str">
            <v>Westford</v>
          </cell>
          <cell r="D6686">
            <v>2022</v>
          </cell>
          <cell r="E6686">
            <v>3</v>
          </cell>
          <cell r="F6686">
            <v>3</v>
          </cell>
          <cell r="G6686" t="str">
            <v>Yes</v>
          </cell>
          <cell r="H6686">
            <v>2191172.66</v>
          </cell>
          <cell r="I6686">
            <v>27467.99</v>
          </cell>
          <cell r="J6686">
            <v>166.51</v>
          </cell>
          <cell r="K6686">
            <v>2163538.16</v>
          </cell>
          <cell r="M6686">
            <v>2163538.16</v>
          </cell>
          <cell r="N6686" t="str">
            <v>FORM SUBMIT</v>
          </cell>
          <cell r="O6686">
            <v>44798</v>
          </cell>
          <cell r="P6686"/>
          <cell r="Q6686">
            <v>2163704.67</v>
          </cell>
        </row>
        <row r="6687">
          <cell r="C6687" t="str">
            <v>Westhampton</v>
          </cell>
          <cell r="D6687">
            <v>2022</v>
          </cell>
          <cell r="E6687">
            <v>0</v>
          </cell>
          <cell r="F6687">
            <v>0</v>
          </cell>
          <cell r="G6687" t="str">
            <v>N/A</v>
          </cell>
          <cell r="H6687">
            <v>0</v>
          </cell>
          <cell r="I6687">
            <v>0</v>
          </cell>
          <cell r="J6687">
            <v>0</v>
          </cell>
          <cell r="K6687">
            <v>0</v>
          </cell>
          <cell r="M6687">
            <v>0</v>
          </cell>
          <cell r="N6687" t="str">
            <v>N/A</v>
          </cell>
          <cell r="O6687" t="str">
            <v/>
          </cell>
          <cell r="P6687"/>
          <cell r="Q6687">
            <v>0</v>
          </cell>
        </row>
        <row r="6688">
          <cell r="C6688" t="str">
            <v>Westminster</v>
          </cell>
          <cell r="D6688">
            <v>2022</v>
          </cell>
          <cell r="E6688">
            <v>0</v>
          </cell>
          <cell r="F6688">
            <v>0</v>
          </cell>
          <cell r="G6688" t="str">
            <v>N/A</v>
          </cell>
          <cell r="H6688">
            <v>0</v>
          </cell>
          <cell r="I6688">
            <v>0</v>
          </cell>
          <cell r="J6688">
            <v>0</v>
          </cell>
          <cell r="K6688">
            <v>0</v>
          </cell>
          <cell r="M6688">
            <v>0</v>
          </cell>
          <cell r="N6688" t="str">
            <v>N/A</v>
          </cell>
          <cell r="O6688" t="str">
            <v/>
          </cell>
          <cell r="P6688"/>
          <cell r="Q6688">
            <v>0</v>
          </cell>
        </row>
        <row r="6689">
          <cell r="C6689" t="str">
            <v>Weston</v>
          </cell>
          <cell r="D6689">
            <v>2022</v>
          </cell>
          <cell r="E6689">
            <v>3</v>
          </cell>
          <cell r="F6689">
            <v>3</v>
          </cell>
          <cell r="G6689" t="str">
            <v>Yes</v>
          </cell>
          <cell r="H6689">
            <v>2435797.9700000002</v>
          </cell>
          <cell r="I6689">
            <v>10779.8</v>
          </cell>
          <cell r="J6689">
            <v>0</v>
          </cell>
          <cell r="K6689">
            <v>2425018.1700000004</v>
          </cell>
          <cell r="M6689">
            <v>2425018.1700000004</v>
          </cell>
          <cell r="N6689" t="str">
            <v>FORM SUBMIT</v>
          </cell>
          <cell r="O6689">
            <v>44823</v>
          </cell>
          <cell r="P6689"/>
          <cell r="Q6689">
            <v>2425018.1700000004</v>
          </cell>
        </row>
        <row r="6690">
          <cell r="C6690" t="str">
            <v>Westport</v>
          </cell>
          <cell r="D6690">
            <v>2022</v>
          </cell>
          <cell r="E6690">
            <v>2</v>
          </cell>
          <cell r="F6690">
            <v>2</v>
          </cell>
          <cell r="G6690" t="str">
            <v>Yes</v>
          </cell>
          <cell r="H6690">
            <v>669317.13</v>
          </cell>
          <cell r="I6690">
            <v>3663.08</v>
          </cell>
          <cell r="J6690">
            <v>9.19</v>
          </cell>
          <cell r="K6690">
            <v>665644.8600000001</v>
          </cell>
          <cell r="M6690">
            <v>665644.8600000001</v>
          </cell>
          <cell r="N6690" t="str">
            <v>FORM SUBMIT</v>
          </cell>
          <cell r="O6690">
            <v>44824</v>
          </cell>
          <cell r="P6690"/>
          <cell r="Q6690">
            <v>665654.05000000005</v>
          </cell>
        </row>
        <row r="6691">
          <cell r="C6691" t="str">
            <v>Westwood</v>
          </cell>
          <cell r="D6691">
            <v>2022</v>
          </cell>
          <cell r="E6691">
            <v>0</v>
          </cell>
          <cell r="F6691">
            <v>0</v>
          </cell>
          <cell r="G6691" t="str">
            <v>N/A</v>
          </cell>
          <cell r="H6691">
            <v>0</v>
          </cell>
          <cell r="I6691">
            <v>0</v>
          </cell>
          <cell r="J6691">
            <v>0</v>
          </cell>
          <cell r="K6691">
            <v>0</v>
          </cell>
          <cell r="M6691">
            <v>0</v>
          </cell>
          <cell r="N6691" t="str">
            <v>N/A</v>
          </cell>
          <cell r="O6691" t="str">
            <v/>
          </cell>
          <cell r="P6691"/>
          <cell r="Q6691">
            <v>0</v>
          </cell>
        </row>
        <row r="6692">
          <cell r="C6692" t="str">
            <v>Weymouth</v>
          </cell>
          <cell r="D6692">
            <v>2022</v>
          </cell>
          <cell r="E6692">
            <v>1</v>
          </cell>
          <cell r="F6692">
            <v>1</v>
          </cell>
          <cell r="G6692" t="str">
            <v>Yes</v>
          </cell>
          <cell r="H6692">
            <v>997527</v>
          </cell>
          <cell r="I6692">
            <v>9412</v>
          </cell>
          <cell r="J6692">
            <v>638</v>
          </cell>
          <cell r="K6692">
            <v>987477</v>
          </cell>
          <cell r="M6692">
            <v>987477</v>
          </cell>
          <cell r="N6692" t="str">
            <v>FORM SUBMIT</v>
          </cell>
          <cell r="O6692">
            <v>44819</v>
          </cell>
          <cell r="P6692"/>
          <cell r="Q6692">
            <v>988115</v>
          </cell>
        </row>
        <row r="6693">
          <cell r="C6693" t="str">
            <v>Whately</v>
          </cell>
          <cell r="D6693">
            <v>2022</v>
          </cell>
          <cell r="E6693">
            <v>3</v>
          </cell>
          <cell r="F6693">
            <v>3</v>
          </cell>
          <cell r="G6693" t="str">
            <v>Yes</v>
          </cell>
          <cell r="H6693">
            <v>96516.79</v>
          </cell>
          <cell r="I6693">
            <v>454.45</v>
          </cell>
          <cell r="J6693">
            <v>0</v>
          </cell>
          <cell r="K6693">
            <v>96062.34</v>
          </cell>
          <cell r="M6693">
            <v>96062.34</v>
          </cell>
          <cell r="N6693" t="str">
            <v>FORM SUBMIT</v>
          </cell>
          <cell r="O6693">
            <v>44820</v>
          </cell>
          <cell r="P6693"/>
          <cell r="Q6693">
            <v>96062.34</v>
          </cell>
        </row>
        <row r="6694">
          <cell r="C6694" t="str">
            <v>Whitman</v>
          </cell>
          <cell r="D6694">
            <v>2022</v>
          </cell>
          <cell r="E6694">
            <v>1</v>
          </cell>
          <cell r="F6694">
            <v>1</v>
          </cell>
          <cell r="G6694" t="str">
            <v>Yes</v>
          </cell>
          <cell r="H6694">
            <v>195968.33</v>
          </cell>
          <cell r="I6694">
            <v>2664.82</v>
          </cell>
          <cell r="J6694">
            <v>0</v>
          </cell>
          <cell r="K6694">
            <v>193303.50999999998</v>
          </cell>
          <cell r="M6694">
            <v>193303.50999999998</v>
          </cell>
          <cell r="N6694" t="str">
            <v>FORM SUBMIT</v>
          </cell>
          <cell r="O6694">
            <v>44824</v>
          </cell>
          <cell r="P6694"/>
          <cell r="Q6694">
            <v>193303.50999999998</v>
          </cell>
        </row>
        <row r="6695">
          <cell r="C6695" t="str">
            <v>Wilbraham</v>
          </cell>
          <cell r="D6695">
            <v>2022</v>
          </cell>
          <cell r="E6695">
            <v>1.5</v>
          </cell>
          <cell r="F6695">
            <v>1.5</v>
          </cell>
          <cell r="G6695" t="str">
            <v>Yes</v>
          </cell>
          <cell r="H6695">
            <v>451652.93</v>
          </cell>
          <cell r="I6695">
            <v>2496.84</v>
          </cell>
          <cell r="J6695">
            <v>224.89</v>
          </cell>
          <cell r="K6695">
            <v>448931.19999999995</v>
          </cell>
          <cell r="M6695">
            <v>448931.19999999995</v>
          </cell>
          <cell r="N6695" t="str">
            <v>FORM SUBMIT</v>
          </cell>
          <cell r="O6695">
            <v>44819</v>
          </cell>
          <cell r="P6695"/>
          <cell r="Q6695">
            <v>449156.08999999997</v>
          </cell>
        </row>
        <row r="6696">
          <cell r="C6696" t="str">
            <v>Williamsburg</v>
          </cell>
          <cell r="D6696">
            <v>2022</v>
          </cell>
          <cell r="E6696">
            <v>0</v>
          </cell>
          <cell r="F6696">
            <v>0</v>
          </cell>
          <cell r="G6696" t="str">
            <v>N/A</v>
          </cell>
          <cell r="H6696">
            <v>0</v>
          </cell>
          <cell r="I6696">
            <v>0</v>
          </cell>
          <cell r="J6696">
            <v>0</v>
          </cell>
          <cell r="K6696">
            <v>0</v>
          </cell>
          <cell r="M6696">
            <v>0</v>
          </cell>
          <cell r="N6696" t="str">
            <v>N/A</v>
          </cell>
          <cell r="O6696" t="str">
            <v/>
          </cell>
          <cell r="P6696"/>
          <cell r="Q6696">
            <v>0</v>
          </cell>
        </row>
        <row r="6697">
          <cell r="C6697" t="str">
            <v>Williamstown</v>
          </cell>
          <cell r="D6697">
            <v>2022</v>
          </cell>
          <cell r="E6697">
            <v>2</v>
          </cell>
          <cell r="F6697">
            <v>2</v>
          </cell>
          <cell r="G6697" t="str">
            <v>Yes</v>
          </cell>
          <cell r="H6697">
            <v>276719.95</v>
          </cell>
          <cell r="I6697">
            <v>949.53</v>
          </cell>
          <cell r="J6697">
            <v>0</v>
          </cell>
          <cell r="K6697">
            <v>275770.42</v>
          </cell>
          <cell r="M6697">
            <v>275770.42</v>
          </cell>
          <cell r="N6697" t="str">
            <v>FORM SUBMIT</v>
          </cell>
          <cell r="O6697">
            <v>44810</v>
          </cell>
          <cell r="P6697"/>
          <cell r="Q6697">
            <v>275770.42</v>
          </cell>
        </row>
        <row r="6698">
          <cell r="C6698" t="str">
            <v>Wilmington</v>
          </cell>
          <cell r="D6698">
            <v>2022</v>
          </cell>
          <cell r="E6698">
            <v>0</v>
          </cell>
          <cell r="F6698">
            <v>0</v>
          </cell>
          <cell r="G6698" t="str">
            <v>N/A</v>
          </cell>
          <cell r="H6698">
            <v>0</v>
          </cell>
          <cell r="I6698">
            <v>0</v>
          </cell>
          <cell r="J6698">
            <v>0</v>
          </cell>
          <cell r="K6698">
            <v>0</v>
          </cell>
          <cell r="M6698">
            <v>0</v>
          </cell>
          <cell r="N6698" t="str">
            <v>N/A</v>
          </cell>
          <cell r="O6698" t="str">
            <v/>
          </cell>
          <cell r="P6698"/>
          <cell r="Q6698">
            <v>0</v>
          </cell>
        </row>
        <row r="6699">
          <cell r="C6699" t="str">
            <v>Winchendon</v>
          </cell>
          <cell r="D6699">
            <v>2022</v>
          </cell>
          <cell r="E6699">
            <v>0</v>
          </cell>
          <cell r="F6699">
            <v>0</v>
          </cell>
          <cell r="G6699" t="str">
            <v>N/A</v>
          </cell>
          <cell r="H6699">
            <v>0</v>
          </cell>
          <cell r="I6699">
            <v>0</v>
          </cell>
          <cell r="J6699">
            <v>0</v>
          </cell>
          <cell r="K6699">
            <v>0</v>
          </cell>
          <cell r="M6699">
            <v>0</v>
          </cell>
          <cell r="N6699" t="str">
            <v>N/A</v>
          </cell>
          <cell r="O6699" t="str">
            <v/>
          </cell>
          <cell r="P6699"/>
          <cell r="Q6699">
            <v>0</v>
          </cell>
        </row>
        <row r="6700">
          <cell r="C6700" t="str">
            <v>Winchester</v>
          </cell>
          <cell r="D6700">
            <v>2022</v>
          </cell>
          <cell r="E6700">
            <v>0</v>
          </cell>
          <cell r="F6700">
            <v>0</v>
          </cell>
          <cell r="G6700" t="str">
            <v>N/A</v>
          </cell>
          <cell r="H6700">
            <v>0</v>
          </cell>
          <cell r="I6700">
            <v>0</v>
          </cell>
          <cell r="J6700">
            <v>0</v>
          </cell>
          <cell r="K6700">
            <v>0</v>
          </cell>
          <cell r="M6700">
            <v>0</v>
          </cell>
          <cell r="N6700" t="str">
            <v>N/A</v>
          </cell>
          <cell r="O6700" t="str">
            <v/>
          </cell>
          <cell r="P6700"/>
          <cell r="Q6700">
            <v>0</v>
          </cell>
        </row>
        <row r="6701">
          <cell r="C6701" t="str">
            <v>Windsor</v>
          </cell>
          <cell r="D6701">
            <v>2022</v>
          </cell>
          <cell r="E6701">
            <v>0</v>
          </cell>
          <cell r="F6701">
            <v>0</v>
          </cell>
          <cell r="G6701" t="str">
            <v>N/A</v>
          </cell>
          <cell r="H6701">
            <v>0</v>
          </cell>
          <cell r="I6701">
            <v>0</v>
          </cell>
          <cell r="J6701">
            <v>0</v>
          </cell>
          <cell r="K6701">
            <v>0</v>
          </cell>
          <cell r="M6701">
            <v>0</v>
          </cell>
          <cell r="N6701" t="str">
            <v>N/A</v>
          </cell>
          <cell r="O6701" t="str">
            <v/>
          </cell>
          <cell r="P6701"/>
          <cell r="Q6701">
            <v>0</v>
          </cell>
        </row>
        <row r="6702">
          <cell r="C6702" t="str">
            <v>Winthrop</v>
          </cell>
          <cell r="D6702">
            <v>2022</v>
          </cell>
          <cell r="E6702">
            <v>0</v>
          </cell>
          <cell r="F6702">
            <v>0</v>
          </cell>
          <cell r="G6702" t="str">
            <v>N/A</v>
          </cell>
          <cell r="H6702">
            <v>0</v>
          </cell>
          <cell r="I6702">
            <v>0</v>
          </cell>
          <cell r="J6702">
            <v>0</v>
          </cell>
          <cell r="K6702">
            <v>0</v>
          </cell>
          <cell r="M6702">
            <v>0</v>
          </cell>
          <cell r="N6702" t="str">
            <v>N/A</v>
          </cell>
          <cell r="O6702" t="str">
            <v/>
          </cell>
          <cell r="P6702"/>
          <cell r="Q6702">
            <v>0</v>
          </cell>
        </row>
        <row r="6703">
          <cell r="C6703" t="str">
            <v>Woburn</v>
          </cell>
          <cell r="D6703">
            <v>2022</v>
          </cell>
          <cell r="E6703">
            <v>0</v>
          </cell>
          <cell r="F6703">
            <v>0</v>
          </cell>
          <cell r="G6703" t="str">
            <v>N/A</v>
          </cell>
          <cell r="H6703">
            <v>0</v>
          </cell>
          <cell r="I6703">
            <v>0</v>
          </cell>
          <cell r="J6703">
            <v>0</v>
          </cell>
          <cell r="K6703">
            <v>0</v>
          </cell>
          <cell r="M6703">
            <v>0</v>
          </cell>
          <cell r="N6703" t="str">
            <v>N/A</v>
          </cell>
          <cell r="O6703" t="str">
            <v/>
          </cell>
          <cell r="P6703"/>
          <cell r="Q6703">
            <v>0</v>
          </cell>
        </row>
        <row r="6704">
          <cell r="C6704" t="str">
            <v>Worcester</v>
          </cell>
          <cell r="D6704">
            <v>2022</v>
          </cell>
          <cell r="E6704">
            <v>0</v>
          </cell>
          <cell r="F6704">
            <v>0</v>
          </cell>
          <cell r="G6704" t="str">
            <v>N/A</v>
          </cell>
          <cell r="H6704">
            <v>0</v>
          </cell>
          <cell r="I6704">
            <v>0</v>
          </cell>
          <cell r="J6704">
            <v>0</v>
          </cell>
          <cell r="K6704">
            <v>0</v>
          </cell>
          <cell r="M6704">
            <v>0</v>
          </cell>
          <cell r="N6704" t="str">
            <v>N/A</v>
          </cell>
          <cell r="O6704" t="str">
            <v/>
          </cell>
          <cell r="P6704"/>
          <cell r="Q6704">
            <v>0</v>
          </cell>
        </row>
        <row r="6705">
          <cell r="C6705" t="str">
            <v>Worthington</v>
          </cell>
          <cell r="D6705">
            <v>2022</v>
          </cell>
          <cell r="E6705">
            <v>0</v>
          </cell>
          <cell r="F6705">
            <v>0</v>
          </cell>
          <cell r="G6705" t="str">
            <v>N/A</v>
          </cell>
          <cell r="H6705">
            <v>0</v>
          </cell>
          <cell r="I6705">
            <v>0</v>
          </cell>
          <cell r="J6705">
            <v>0</v>
          </cell>
          <cell r="K6705">
            <v>0</v>
          </cell>
          <cell r="M6705">
            <v>0</v>
          </cell>
          <cell r="N6705" t="str">
            <v>N/A</v>
          </cell>
          <cell r="O6705" t="str">
            <v/>
          </cell>
          <cell r="P6705"/>
          <cell r="Q6705">
            <v>0</v>
          </cell>
        </row>
        <row r="6706">
          <cell r="C6706" t="str">
            <v>Wrentham</v>
          </cell>
          <cell r="D6706">
            <v>2022</v>
          </cell>
          <cell r="E6706">
            <v>1</v>
          </cell>
          <cell r="F6706">
            <v>1</v>
          </cell>
          <cell r="G6706" t="str">
            <v>Yes</v>
          </cell>
          <cell r="H6706">
            <v>311401.90999999997</v>
          </cell>
          <cell r="I6706">
            <v>266.75</v>
          </cell>
          <cell r="J6706">
            <v>3.57</v>
          </cell>
          <cell r="K6706">
            <v>311131.58999999997</v>
          </cell>
          <cell r="M6706">
            <v>311131.58999999997</v>
          </cell>
          <cell r="N6706" t="str">
            <v>FORM SUBMIT</v>
          </cell>
          <cell r="O6706">
            <v>44789</v>
          </cell>
          <cell r="P6706"/>
          <cell r="Q6706">
            <v>311135.15999999997</v>
          </cell>
        </row>
        <row r="6707">
          <cell r="C6707" t="str">
            <v>Yarmouth</v>
          </cell>
          <cell r="D6707">
            <v>2022</v>
          </cell>
          <cell r="E6707">
            <v>3</v>
          </cell>
          <cell r="F6707">
            <v>3</v>
          </cell>
          <cell r="G6707" t="str">
            <v>Yes</v>
          </cell>
          <cell r="H6707">
            <v>1580295.16</v>
          </cell>
          <cell r="I6707">
            <v>11789.78</v>
          </cell>
          <cell r="J6707">
            <v>0</v>
          </cell>
          <cell r="K6707">
            <v>1568505.38</v>
          </cell>
          <cell r="L6707"/>
          <cell r="M6707">
            <v>1568505.38</v>
          </cell>
          <cell r="N6707" t="str">
            <v>FORM SUBMIT</v>
          </cell>
          <cell r="O6707">
            <v>44796</v>
          </cell>
          <cell r="P6707"/>
          <cell r="Q6707">
            <v>1568505.38</v>
          </cell>
        </row>
        <row r="6710">
          <cell r="C6710" t="str">
            <v>Abington</v>
          </cell>
          <cell r="D6710">
            <v>2023</v>
          </cell>
          <cell r="E6710">
            <v>1.5</v>
          </cell>
          <cell r="F6710">
            <v>1.5</v>
          </cell>
          <cell r="G6710" t="str">
            <v>Yes</v>
          </cell>
          <cell r="H6710">
            <v>484686.52</v>
          </cell>
          <cell r="I6710">
            <v>5069.01</v>
          </cell>
          <cell r="J6710">
            <v>464.73</v>
          </cell>
          <cell r="K6710">
            <v>479152.78</v>
          </cell>
          <cell r="M6710">
            <v>479152.78</v>
          </cell>
          <cell r="N6710" t="str">
            <v>FORM SUBMIT</v>
          </cell>
          <cell r="O6710">
            <v>45198</v>
          </cell>
          <cell r="P6710"/>
          <cell r="Q6710">
            <v>479617.51</v>
          </cell>
        </row>
        <row r="6711">
          <cell r="C6711" t="str">
            <v>Acton</v>
          </cell>
          <cell r="D6711">
            <v>2023</v>
          </cell>
          <cell r="E6711">
            <v>1.5</v>
          </cell>
          <cell r="F6711">
            <v>1.5</v>
          </cell>
          <cell r="G6711" t="str">
            <v>Yes</v>
          </cell>
          <cell r="H6711">
            <v>1306191.8799999999</v>
          </cell>
          <cell r="I6711">
            <v>10972.91</v>
          </cell>
          <cell r="J6711">
            <v>1116.99</v>
          </cell>
          <cell r="K6711">
            <v>1294101.98</v>
          </cell>
          <cell r="M6711">
            <v>1294101.98</v>
          </cell>
          <cell r="N6711" t="str">
            <v>FORM SUBMIT</v>
          </cell>
          <cell r="O6711">
            <v>45167</v>
          </cell>
          <cell r="P6711"/>
          <cell r="Q6711">
            <v>1295218.97</v>
          </cell>
        </row>
        <row r="6712">
          <cell r="C6712" t="str">
            <v>Acushnet</v>
          </cell>
          <cell r="D6712">
            <v>2023</v>
          </cell>
          <cell r="E6712">
            <v>1.5</v>
          </cell>
          <cell r="F6712">
            <v>1.5</v>
          </cell>
          <cell r="G6712" t="str">
            <v>Yes</v>
          </cell>
          <cell r="H6712">
            <v>212539.36</v>
          </cell>
          <cell r="I6712">
            <v>2260.38</v>
          </cell>
          <cell r="J6712">
            <v>0</v>
          </cell>
          <cell r="K6712">
            <v>210278.98</v>
          </cell>
          <cell r="M6712">
            <v>210278.98</v>
          </cell>
          <cell r="N6712" t="str">
            <v>FORM SUBMIT</v>
          </cell>
          <cell r="O6712">
            <v>45121</v>
          </cell>
          <cell r="P6712"/>
          <cell r="Q6712">
            <v>210278.97999999998</v>
          </cell>
        </row>
        <row r="6713">
          <cell r="C6713" t="str">
            <v>Adams</v>
          </cell>
          <cell r="D6713">
            <v>2023</v>
          </cell>
          <cell r="E6713">
            <v>0</v>
          </cell>
          <cell r="F6713">
            <v>0</v>
          </cell>
          <cell r="G6713" t="str">
            <v>N/A</v>
          </cell>
          <cell r="H6713">
            <v>0</v>
          </cell>
          <cell r="I6713">
            <v>0</v>
          </cell>
          <cell r="J6713">
            <v>0</v>
          </cell>
          <cell r="K6713">
            <v>0</v>
          </cell>
          <cell r="M6713">
            <v>0</v>
          </cell>
          <cell r="N6713" t="str">
            <v>N/A</v>
          </cell>
          <cell r="O6713" t="str">
            <v/>
          </cell>
          <cell r="P6713"/>
          <cell r="Q6713">
            <v>0</v>
          </cell>
        </row>
        <row r="6714">
          <cell r="C6714" t="str">
            <v>Agawam</v>
          </cell>
          <cell r="D6714">
            <v>2023</v>
          </cell>
          <cell r="E6714">
            <v>1</v>
          </cell>
          <cell r="F6714">
            <v>1</v>
          </cell>
          <cell r="G6714" t="str">
            <v>Yes</v>
          </cell>
          <cell r="H6714">
            <v>599704.15</v>
          </cell>
          <cell r="I6714">
            <v>2936.38</v>
          </cell>
          <cell r="J6714">
            <v>0</v>
          </cell>
          <cell r="K6714">
            <v>596767.77</v>
          </cell>
          <cell r="M6714">
            <v>596767.77</v>
          </cell>
          <cell r="N6714" t="str">
            <v>FORM SUBMIT</v>
          </cell>
          <cell r="O6714">
            <v>45187</v>
          </cell>
          <cell r="P6714"/>
          <cell r="Q6714">
            <v>596767.77</v>
          </cell>
        </row>
        <row r="6715">
          <cell r="C6715" t="str">
            <v>Alford</v>
          </cell>
          <cell r="D6715">
            <v>2023</v>
          </cell>
          <cell r="E6715">
            <v>0</v>
          </cell>
          <cell r="F6715">
            <v>0</v>
          </cell>
          <cell r="G6715" t="str">
            <v>N/A</v>
          </cell>
          <cell r="H6715">
            <v>0</v>
          </cell>
          <cell r="I6715">
            <v>0</v>
          </cell>
          <cell r="J6715">
            <v>0</v>
          </cell>
          <cell r="K6715">
            <v>0</v>
          </cell>
          <cell r="M6715">
            <v>0</v>
          </cell>
          <cell r="N6715" t="str">
            <v>N/A</v>
          </cell>
          <cell r="O6715" t="str">
            <v/>
          </cell>
          <cell r="P6715"/>
          <cell r="Q6715">
            <v>0</v>
          </cell>
        </row>
        <row r="6716">
          <cell r="C6716" t="str">
            <v>Amesbury</v>
          </cell>
          <cell r="D6716">
            <v>2023</v>
          </cell>
          <cell r="E6716">
            <v>0</v>
          </cell>
          <cell r="F6716">
            <v>0</v>
          </cell>
          <cell r="G6716" t="str">
            <v>N/A</v>
          </cell>
          <cell r="H6716">
            <v>0</v>
          </cell>
          <cell r="I6716">
            <v>0</v>
          </cell>
          <cell r="J6716">
            <v>0</v>
          </cell>
          <cell r="K6716">
            <v>0</v>
          </cell>
          <cell r="M6716">
            <v>0</v>
          </cell>
          <cell r="N6716" t="str">
            <v>N/A</v>
          </cell>
          <cell r="O6716" t="str">
            <v/>
          </cell>
          <cell r="P6716"/>
          <cell r="Q6716">
            <v>0</v>
          </cell>
        </row>
        <row r="6717">
          <cell r="C6717" t="str">
            <v>Amherst</v>
          </cell>
          <cell r="D6717">
            <v>2023</v>
          </cell>
          <cell r="E6717">
            <v>3</v>
          </cell>
          <cell r="F6717">
            <v>3</v>
          </cell>
          <cell r="G6717" t="str">
            <v>Yes</v>
          </cell>
          <cell r="H6717">
            <v>1398447.65</v>
          </cell>
          <cell r="I6717">
            <v>6607.81</v>
          </cell>
          <cell r="J6717">
            <v>207.13</v>
          </cell>
          <cell r="K6717">
            <v>1391632.71</v>
          </cell>
          <cell r="M6717">
            <v>1391632.71</v>
          </cell>
          <cell r="N6717" t="str">
            <v>FORM SUBMIT</v>
          </cell>
          <cell r="O6717">
            <v>45182</v>
          </cell>
          <cell r="P6717"/>
          <cell r="Q6717">
            <v>1391839.8399999999</v>
          </cell>
        </row>
        <row r="6718">
          <cell r="C6718" t="str">
            <v>Andover</v>
          </cell>
          <cell r="D6718">
            <v>2023</v>
          </cell>
          <cell r="E6718">
            <v>0</v>
          </cell>
          <cell r="F6718">
            <v>0</v>
          </cell>
          <cell r="G6718" t="str">
            <v>N/A</v>
          </cell>
          <cell r="H6718">
            <v>0</v>
          </cell>
          <cell r="I6718">
            <v>0</v>
          </cell>
          <cell r="J6718">
            <v>0</v>
          </cell>
          <cell r="K6718">
            <v>0</v>
          </cell>
          <cell r="M6718">
            <v>0</v>
          </cell>
          <cell r="N6718" t="str">
            <v>N/A</v>
          </cell>
          <cell r="O6718" t="str">
            <v/>
          </cell>
          <cell r="P6718"/>
          <cell r="Q6718">
            <v>0</v>
          </cell>
        </row>
        <row r="6719">
          <cell r="C6719" t="str">
            <v>Arlington</v>
          </cell>
          <cell r="D6719">
            <v>2023</v>
          </cell>
          <cell r="E6719">
            <v>1.5</v>
          </cell>
          <cell r="F6719">
            <v>1.5</v>
          </cell>
          <cell r="G6719" t="str">
            <v>Yes</v>
          </cell>
          <cell r="H6719">
            <v>1951853.83</v>
          </cell>
          <cell r="I6719">
            <v>16175.59</v>
          </cell>
          <cell r="J6719">
            <v>7580.05</v>
          </cell>
          <cell r="K6719">
            <v>1928098.19</v>
          </cell>
          <cell r="M6719">
            <v>1928098.19</v>
          </cell>
          <cell r="N6719" t="str">
            <v>FORM SUBMIT</v>
          </cell>
          <cell r="O6719">
            <v>45188</v>
          </cell>
          <cell r="P6719"/>
          <cell r="Q6719">
            <v>1935678.24</v>
          </cell>
        </row>
        <row r="6720">
          <cell r="C6720" t="str">
            <v>Ashburnham</v>
          </cell>
          <cell r="D6720">
            <v>2023</v>
          </cell>
          <cell r="E6720">
            <v>0</v>
          </cell>
          <cell r="F6720">
            <v>0</v>
          </cell>
          <cell r="G6720" t="str">
            <v>N/A</v>
          </cell>
          <cell r="H6720">
            <v>0</v>
          </cell>
          <cell r="I6720">
            <v>0</v>
          </cell>
          <cell r="J6720">
            <v>0</v>
          </cell>
          <cell r="K6720">
            <v>0</v>
          </cell>
          <cell r="M6720">
            <v>0</v>
          </cell>
          <cell r="N6720" t="str">
            <v>N/A</v>
          </cell>
          <cell r="O6720" t="str">
            <v/>
          </cell>
          <cell r="P6720"/>
          <cell r="Q6720">
            <v>0</v>
          </cell>
        </row>
        <row r="6721">
          <cell r="C6721" t="str">
            <v>Ashby</v>
          </cell>
          <cell r="D6721">
            <v>2023</v>
          </cell>
          <cell r="E6721">
            <v>0</v>
          </cell>
          <cell r="F6721">
            <v>0</v>
          </cell>
          <cell r="G6721" t="str">
            <v>N/A</v>
          </cell>
          <cell r="H6721">
            <v>0</v>
          </cell>
          <cell r="I6721">
            <v>0</v>
          </cell>
          <cell r="J6721">
            <v>0</v>
          </cell>
          <cell r="K6721">
            <v>0</v>
          </cell>
          <cell r="M6721">
            <v>0</v>
          </cell>
          <cell r="N6721" t="str">
            <v>N/A</v>
          </cell>
          <cell r="O6721" t="str">
            <v/>
          </cell>
          <cell r="P6721"/>
          <cell r="Q6721">
            <v>0</v>
          </cell>
        </row>
        <row r="6722">
          <cell r="C6722" t="str">
            <v>Ashfield</v>
          </cell>
          <cell r="D6722">
            <v>2023</v>
          </cell>
          <cell r="E6722">
            <v>0</v>
          </cell>
          <cell r="F6722">
            <v>0</v>
          </cell>
          <cell r="G6722" t="str">
            <v>N/A</v>
          </cell>
          <cell r="H6722">
            <v>0</v>
          </cell>
          <cell r="I6722">
            <v>0</v>
          </cell>
          <cell r="J6722">
            <v>0</v>
          </cell>
          <cell r="K6722">
            <v>0</v>
          </cell>
          <cell r="M6722">
            <v>0</v>
          </cell>
          <cell r="N6722" t="str">
            <v>N/A</v>
          </cell>
          <cell r="O6722" t="str">
            <v/>
          </cell>
          <cell r="P6722"/>
          <cell r="Q6722">
            <v>0</v>
          </cell>
        </row>
        <row r="6723">
          <cell r="C6723" t="str">
            <v>Ashland</v>
          </cell>
          <cell r="D6723">
            <v>2023</v>
          </cell>
          <cell r="E6723">
            <v>3</v>
          </cell>
          <cell r="F6723">
            <v>3</v>
          </cell>
          <cell r="G6723" t="str">
            <v>Yes</v>
          </cell>
          <cell r="H6723">
            <v>1279017.3799999999</v>
          </cell>
          <cell r="I6723">
            <v>35774.53</v>
          </cell>
          <cell r="J6723">
            <v>0</v>
          </cell>
          <cell r="K6723">
            <v>1243242.8500000001</v>
          </cell>
          <cell r="M6723">
            <v>1243242.8500000001</v>
          </cell>
          <cell r="N6723" t="str">
            <v>FORM SUBMIT</v>
          </cell>
          <cell r="O6723">
            <v>45147</v>
          </cell>
          <cell r="P6723"/>
          <cell r="Q6723">
            <v>1243242.8499999999</v>
          </cell>
        </row>
        <row r="6724">
          <cell r="C6724" t="str">
            <v>Athol</v>
          </cell>
          <cell r="D6724">
            <v>2023</v>
          </cell>
          <cell r="E6724">
            <v>0</v>
          </cell>
          <cell r="F6724">
            <v>0</v>
          </cell>
          <cell r="G6724" t="str">
            <v>N/A</v>
          </cell>
          <cell r="H6724">
            <v>0</v>
          </cell>
          <cell r="I6724">
            <v>0</v>
          </cell>
          <cell r="J6724">
            <v>0</v>
          </cell>
          <cell r="K6724">
            <v>0</v>
          </cell>
          <cell r="M6724">
            <v>0</v>
          </cell>
          <cell r="N6724" t="str">
            <v>N/A</v>
          </cell>
          <cell r="O6724" t="str">
            <v/>
          </cell>
          <cell r="P6724"/>
          <cell r="Q6724">
            <v>0</v>
          </cell>
        </row>
        <row r="6725">
          <cell r="C6725" t="str">
            <v>Attleboro</v>
          </cell>
          <cell r="D6725">
            <v>2023</v>
          </cell>
          <cell r="E6725">
            <v>0</v>
          </cell>
          <cell r="F6725">
            <v>0</v>
          </cell>
          <cell r="G6725" t="str">
            <v>N/A</v>
          </cell>
          <cell r="H6725">
            <v>0</v>
          </cell>
          <cell r="I6725">
            <v>0</v>
          </cell>
          <cell r="J6725">
            <v>0</v>
          </cell>
          <cell r="K6725">
            <v>0</v>
          </cell>
          <cell r="M6725">
            <v>0</v>
          </cell>
          <cell r="N6725" t="str">
            <v>N/A</v>
          </cell>
          <cell r="O6725" t="str">
            <v/>
          </cell>
          <cell r="P6725"/>
          <cell r="Q6725">
            <v>0</v>
          </cell>
        </row>
        <row r="6726">
          <cell r="C6726" t="str">
            <v>Auburn</v>
          </cell>
          <cell r="D6726">
            <v>2023</v>
          </cell>
          <cell r="E6726">
            <v>0</v>
          </cell>
          <cell r="F6726">
            <v>0</v>
          </cell>
          <cell r="G6726" t="str">
            <v>N/A</v>
          </cell>
          <cell r="H6726">
            <v>0</v>
          </cell>
          <cell r="I6726">
            <v>0</v>
          </cell>
          <cell r="J6726">
            <v>0</v>
          </cell>
          <cell r="K6726">
            <v>0</v>
          </cell>
          <cell r="M6726">
            <v>0</v>
          </cell>
          <cell r="N6726" t="str">
            <v>N/A</v>
          </cell>
          <cell r="O6726" t="str">
            <v/>
          </cell>
          <cell r="P6726"/>
          <cell r="Q6726">
            <v>0</v>
          </cell>
        </row>
        <row r="6727">
          <cell r="C6727" t="str">
            <v>Avon</v>
          </cell>
          <cell r="D6727">
            <v>2023</v>
          </cell>
          <cell r="E6727">
            <v>0</v>
          </cell>
          <cell r="F6727">
            <v>0</v>
          </cell>
          <cell r="G6727" t="str">
            <v>N/A</v>
          </cell>
          <cell r="H6727">
            <v>0</v>
          </cell>
          <cell r="I6727">
            <v>0</v>
          </cell>
          <cell r="J6727">
            <v>0</v>
          </cell>
          <cell r="K6727">
            <v>0</v>
          </cell>
          <cell r="M6727">
            <v>0</v>
          </cell>
          <cell r="N6727" t="str">
            <v>N/A</v>
          </cell>
          <cell r="O6727" t="str">
            <v/>
          </cell>
          <cell r="P6727"/>
          <cell r="Q6727">
            <v>0</v>
          </cell>
        </row>
        <row r="6728">
          <cell r="C6728" t="str">
            <v>Ayer</v>
          </cell>
          <cell r="D6728">
            <v>2023</v>
          </cell>
          <cell r="E6728">
            <v>3</v>
          </cell>
          <cell r="F6728">
            <v>3</v>
          </cell>
          <cell r="G6728" t="str">
            <v>Yes</v>
          </cell>
          <cell r="H6728">
            <v>682118.52</v>
          </cell>
          <cell r="I6728">
            <v>5143.32</v>
          </cell>
          <cell r="J6728">
            <v>2526.89</v>
          </cell>
          <cell r="K6728">
            <v>674448.31</v>
          </cell>
          <cell r="M6728">
            <v>674448.31</v>
          </cell>
          <cell r="N6728" t="str">
            <v>FORM SUBMIT</v>
          </cell>
          <cell r="O6728">
            <v>45176</v>
          </cell>
          <cell r="P6728"/>
          <cell r="Q6728">
            <v>676975.20000000007</v>
          </cell>
        </row>
        <row r="6729">
          <cell r="C6729" t="str">
            <v>Barnstable</v>
          </cell>
          <cell r="D6729">
            <v>2023</v>
          </cell>
          <cell r="E6729">
            <v>3</v>
          </cell>
          <cell r="F6729">
            <v>3</v>
          </cell>
          <cell r="G6729" t="str">
            <v>Yes</v>
          </cell>
          <cell r="H6729">
            <v>4110001.77</v>
          </cell>
          <cell r="I6729">
            <v>44369.74</v>
          </cell>
          <cell r="J6729">
            <v>4879.37</v>
          </cell>
          <cell r="K6729">
            <v>4060752.66</v>
          </cell>
          <cell r="M6729">
            <v>4060752.66</v>
          </cell>
          <cell r="N6729" t="str">
            <v>FORM SUBMIT</v>
          </cell>
          <cell r="O6729">
            <v>45176</v>
          </cell>
          <cell r="P6729"/>
          <cell r="Q6729">
            <v>4065632.03</v>
          </cell>
        </row>
        <row r="6730">
          <cell r="C6730" t="str">
            <v>Barre</v>
          </cell>
          <cell r="D6730">
            <v>2023</v>
          </cell>
          <cell r="E6730">
            <v>0</v>
          </cell>
          <cell r="F6730">
            <v>0</v>
          </cell>
          <cell r="G6730" t="str">
            <v>N/A</v>
          </cell>
          <cell r="H6730">
            <v>0</v>
          </cell>
          <cell r="I6730">
            <v>0</v>
          </cell>
          <cell r="J6730">
            <v>0</v>
          </cell>
          <cell r="K6730">
            <v>0</v>
          </cell>
          <cell r="M6730">
            <v>0</v>
          </cell>
          <cell r="N6730" t="str">
            <v>N/A</v>
          </cell>
          <cell r="O6730" t="str">
            <v/>
          </cell>
          <cell r="P6730"/>
          <cell r="Q6730">
            <v>0</v>
          </cell>
        </row>
        <row r="6731">
          <cell r="C6731" t="str">
            <v>Becket</v>
          </cell>
          <cell r="D6731">
            <v>2023</v>
          </cell>
          <cell r="E6731">
            <v>1.5</v>
          </cell>
          <cell r="F6731">
            <v>1.5</v>
          </cell>
          <cell r="G6731" t="str">
            <v>Yes</v>
          </cell>
          <cell r="H6731">
            <v>64462.87</v>
          </cell>
          <cell r="I6731">
            <v>0</v>
          </cell>
          <cell r="J6731">
            <v>636.76</v>
          </cell>
          <cell r="K6731">
            <v>63826.11</v>
          </cell>
          <cell r="M6731">
            <v>63826.11</v>
          </cell>
          <cell r="N6731" t="str">
            <v>FORM SUBMIT</v>
          </cell>
          <cell r="O6731">
            <v>45231</v>
          </cell>
          <cell r="P6731"/>
          <cell r="Q6731">
            <v>64462.87</v>
          </cell>
        </row>
        <row r="6732">
          <cell r="C6732" t="str">
            <v>Bedford</v>
          </cell>
          <cell r="D6732">
            <v>2023</v>
          </cell>
          <cell r="E6732">
            <v>3</v>
          </cell>
          <cell r="F6732">
            <v>3</v>
          </cell>
          <cell r="G6732" t="str">
            <v>Yes</v>
          </cell>
          <cell r="H6732">
            <v>1977878.33</v>
          </cell>
          <cell r="I6732">
            <v>15744.17</v>
          </cell>
          <cell r="J6732">
            <v>13323.58</v>
          </cell>
          <cell r="K6732">
            <v>1948810.58</v>
          </cell>
          <cell r="M6732">
            <v>1948810.58</v>
          </cell>
          <cell r="N6732" t="str">
            <v>FORM SUBMIT</v>
          </cell>
          <cell r="O6732">
            <v>45187</v>
          </cell>
          <cell r="P6732"/>
          <cell r="Q6732">
            <v>1962134.1600000001</v>
          </cell>
        </row>
        <row r="6733">
          <cell r="C6733" t="str">
            <v>Belchertown</v>
          </cell>
          <cell r="D6733">
            <v>2023</v>
          </cell>
          <cell r="E6733">
            <v>1.5</v>
          </cell>
          <cell r="F6733">
            <v>1.5</v>
          </cell>
          <cell r="G6733" t="str">
            <v>Yes</v>
          </cell>
          <cell r="H6733">
            <v>335746.1</v>
          </cell>
          <cell r="I6733">
            <v>2577.7399999999998</v>
          </cell>
          <cell r="J6733">
            <v>0</v>
          </cell>
          <cell r="K6733">
            <v>333168.36</v>
          </cell>
          <cell r="M6733">
            <v>333168.36</v>
          </cell>
          <cell r="N6733" t="str">
            <v>FORM SUBMIT</v>
          </cell>
          <cell r="O6733">
            <v>45160</v>
          </cell>
          <cell r="P6733"/>
          <cell r="Q6733">
            <v>333168.36</v>
          </cell>
        </row>
        <row r="6734">
          <cell r="C6734" t="str">
            <v>Bellingham</v>
          </cell>
          <cell r="D6734">
            <v>2023</v>
          </cell>
          <cell r="E6734">
            <v>0</v>
          </cell>
          <cell r="F6734">
            <v>0</v>
          </cell>
          <cell r="G6734" t="str">
            <v>N/A</v>
          </cell>
          <cell r="H6734">
            <v>0</v>
          </cell>
          <cell r="I6734">
            <v>0</v>
          </cell>
          <cell r="J6734">
            <v>0</v>
          </cell>
          <cell r="K6734">
            <v>0</v>
          </cell>
          <cell r="M6734">
            <v>0</v>
          </cell>
          <cell r="N6734" t="str">
            <v>N/A</v>
          </cell>
          <cell r="O6734" t="str">
            <v/>
          </cell>
          <cell r="P6734"/>
          <cell r="Q6734">
            <v>0</v>
          </cell>
        </row>
        <row r="6735">
          <cell r="C6735" t="str">
            <v>Belmont</v>
          </cell>
          <cell r="D6735">
            <v>2023</v>
          </cell>
          <cell r="E6735">
            <v>1.5</v>
          </cell>
          <cell r="F6735">
            <v>1.5</v>
          </cell>
          <cell r="G6735" t="str">
            <v>Yes</v>
          </cell>
          <cell r="H6735">
            <v>1601358.83</v>
          </cell>
          <cell r="I6735">
            <v>7825.59</v>
          </cell>
          <cell r="J6735">
            <v>17015.62</v>
          </cell>
          <cell r="K6735">
            <v>1576517.62</v>
          </cell>
          <cell r="M6735">
            <v>1576517.62</v>
          </cell>
          <cell r="N6735" t="str">
            <v>FORM SUBMIT</v>
          </cell>
          <cell r="O6735">
            <v>45209</v>
          </cell>
          <cell r="P6735"/>
          <cell r="Q6735">
            <v>1593533.24</v>
          </cell>
        </row>
        <row r="6736">
          <cell r="C6736" t="str">
            <v>Berkley</v>
          </cell>
          <cell r="D6736">
            <v>2023</v>
          </cell>
          <cell r="E6736">
            <v>0</v>
          </cell>
          <cell r="F6736">
            <v>0</v>
          </cell>
          <cell r="G6736" t="str">
            <v>N/A</v>
          </cell>
          <cell r="H6736">
            <v>0</v>
          </cell>
          <cell r="I6736">
            <v>0</v>
          </cell>
          <cell r="J6736">
            <v>0</v>
          </cell>
          <cell r="K6736">
            <v>0</v>
          </cell>
          <cell r="M6736">
            <v>0</v>
          </cell>
          <cell r="N6736" t="str">
            <v>N/A</v>
          </cell>
          <cell r="O6736" t="str">
            <v/>
          </cell>
          <cell r="P6736"/>
          <cell r="Q6736">
            <v>0</v>
          </cell>
        </row>
        <row r="6737">
          <cell r="C6737" t="str">
            <v>Berlin</v>
          </cell>
          <cell r="D6737">
            <v>2023</v>
          </cell>
          <cell r="E6737">
            <v>3</v>
          </cell>
          <cell r="F6737">
            <v>3</v>
          </cell>
          <cell r="G6737" t="str">
            <v>Yes</v>
          </cell>
          <cell r="H6737">
            <v>322350.21999999997</v>
          </cell>
          <cell r="I6737">
            <v>2690.77</v>
          </cell>
          <cell r="J6737">
            <v>0</v>
          </cell>
          <cell r="K6737">
            <v>319659.45</v>
          </cell>
          <cell r="M6737">
            <v>319659.45</v>
          </cell>
          <cell r="N6737" t="str">
            <v>FORM SUBMIT</v>
          </cell>
          <cell r="O6737">
            <v>45204</v>
          </cell>
          <cell r="P6737"/>
          <cell r="Q6737">
            <v>319659.44999999995</v>
          </cell>
        </row>
        <row r="6738">
          <cell r="C6738" t="str">
            <v>Bernardston</v>
          </cell>
          <cell r="D6738">
            <v>2023</v>
          </cell>
          <cell r="E6738">
            <v>0</v>
          </cell>
          <cell r="F6738">
            <v>0</v>
          </cell>
          <cell r="G6738" t="str">
            <v>N/A</v>
          </cell>
          <cell r="H6738">
            <v>0</v>
          </cell>
          <cell r="I6738">
            <v>0</v>
          </cell>
          <cell r="J6738">
            <v>0</v>
          </cell>
          <cell r="K6738">
            <v>0</v>
          </cell>
          <cell r="M6738">
            <v>0</v>
          </cell>
          <cell r="N6738" t="str">
            <v>N/A</v>
          </cell>
          <cell r="O6738" t="str">
            <v/>
          </cell>
          <cell r="P6738"/>
          <cell r="Q6738">
            <v>0</v>
          </cell>
        </row>
        <row r="6739">
          <cell r="C6739" t="str">
            <v>Beverly</v>
          </cell>
          <cell r="D6739">
            <v>2023</v>
          </cell>
          <cell r="E6739">
            <v>1</v>
          </cell>
          <cell r="F6739">
            <v>1</v>
          </cell>
          <cell r="G6739" t="str">
            <v>Yes</v>
          </cell>
          <cell r="H6739">
            <v>1004403.33</v>
          </cell>
          <cell r="I6739">
            <v>7169.13</v>
          </cell>
          <cell r="J6739">
            <v>22.69</v>
          </cell>
          <cell r="K6739">
            <v>997211.51</v>
          </cell>
          <cell r="M6739">
            <v>997211.51</v>
          </cell>
          <cell r="N6739" t="str">
            <v>FORM SUBMIT</v>
          </cell>
          <cell r="O6739">
            <v>45160</v>
          </cell>
          <cell r="P6739"/>
          <cell r="Q6739">
            <v>997234.2</v>
          </cell>
        </row>
        <row r="6740">
          <cell r="C6740" t="str">
            <v>Billerica</v>
          </cell>
          <cell r="D6740">
            <v>2023</v>
          </cell>
          <cell r="E6740">
            <v>1</v>
          </cell>
          <cell r="F6740">
            <v>1</v>
          </cell>
          <cell r="G6740" t="str">
            <v>Yes</v>
          </cell>
          <cell r="H6740">
            <v>1168751</v>
          </cell>
          <cell r="I6740">
            <v>14362</v>
          </cell>
          <cell r="J6740">
            <v>7311</v>
          </cell>
          <cell r="K6740">
            <v>1147078</v>
          </cell>
          <cell r="M6740">
            <v>1147078</v>
          </cell>
          <cell r="N6740" t="str">
            <v>FORM SUBMIT</v>
          </cell>
          <cell r="O6740">
            <v>45180</v>
          </cell>
          <cell r="P6740"/>
          <cell r="Q6740">
            <v>1154389</v>
          </cell>
        </row>
        <row r="6741">
          <cell r="C6741" t="str">
            <v>Blackstone</v>
          </cell>
          <cell r="D6741">
            <v>2023</v>
          </cell>
          <cell r="E6741">
            <v>0</v>
          </cell>
          <cell r="F6741">
            <v>0</v>
          </cell>
          <cell r="G6741" t="str">
            <v>N/A</v>
          </cell>
          <cell r="H6741">
            <v>0</v>
          </cell>
          <cell r="I6741">
            <v>0</v>
          </cell>
          <cell r="J6741">
            <v>0</v>
          </cell>
          <cell r="K6741">
            <v>0</v>
          </cell>
          <cell r="M6741">
            <v>0</v>
          </cell>
          <cell r="N6741" t="str">
            <v>N/A</v>
          </cell>
          <cell r="O6741" t="str">
            <v/>
          </cell>
          <cell r="P6741"/>
          <cell r="Q6741">
            <v>0</v>
          </cell>
        </row>
        <row r="6742">
          <cell r="C6742" t="str">
            <v>Blandford</v>
          </cell>
          <cell r="D6742">
            <v>2023</v>
          </cell>
          <cell r="E6742">
            <v>0</v>
          </cell>
          <cell r="F6742">
            <v>0</v>
          </cell>
          <cell r="G6742" t="str">
            <v>N/A</v>
          </cell>
          <cell r="H6742">
            <v>0</v>
          </cell>
          <cell r="I6742">
            <v>0</v>
          </cell>
          <cell r="J6742">
            <v>0</v>
          </cell>
          <cell r="K6742">
            <v>0</v>
          </cell>
          <cell r="M6742">
            <v>0</v>
          </cell>
          <cell r="N6742" t="str">
            <v>N/A</v>
          </cell>
          <cell r="O6742" t="str">
            <v/>
          </cell>
          <cell r="P6742"/>
          <cell r="Q6742">
            <v>0</v>
          </cell>
        </row>
        <row r="6743">
          <cell r="C6743" t="str">
            <v>Bolton</v>
          </cell>
          <cell r="D6743">
            <v>2023</v>
          </cell>
          <cell r="E6743">
            <v>0</v>
          </cell>
          <cell r="F6743">
            <v>0</v>
          </cell>
          <cell r="G6743" t="str">
            <v>N/A</v>
          </cell>
          <cell r="H6743">
            <v>0</v>
          </cell>
          <cell r="I6743">
            <v>0</v>
          </cell>
          <cell r="J6743">
            <v>0</v>
          </cell>
          <cell r="K6743">
            <v>0</v>
          </cell>
          <cell r="M6743">
            <v>0</v>
          </cell>
          <cell r="N6743" t="str">
            <v>N/A</v>
          </cell>
          <cell r="O6743" t="str">
            <v/>
          </cell>
          <cell r="P6743"/>
          <cell r="Q6743">
            <v>0</v>
          </cell>
        </row>
        <row r="6744">
          <cell r="C6744" t="str">
            <v>Boston</v>
          </cell>
          <cell r="D6744">
            <v>2023</v>
          </cell>
          <cell r="E6744">
            <v>1</v>
          </cell>
          <cell r="F6744">
            <v>1</v>
          </cell>
          <cell r="G6744" t="str">
            <v>Yes</v>
          </cell>
          <cell r="H6744">
            <v>26146413.829999998</v>
          </cell>
          <cell r="I6744">
            <v>115265.8</v>
          </cell>
          <cell r="J6744">
            <v>66976.47</v>
          </cell>
          <cell r="K6744">
            <v>25964171.559999999</v>
          </cell>
          <cell r="M6744">
            <v>25964171.559999999</v>
          </cell>
          <cell r="N6744" t="str">
            <v>FORM SUBMIT</v>
          </cell>
          <cell r="O6744">
            <v>45184</v>
          </cell>
          <cell r="P6744"/>
          <cell r="Q6744">
            <v>26031148.029999997</v>
          </cell>
        </row>
        <row r="6745">
          <cell r="C6745" t="str">
            <v>Bourne</v>
          </cell>
          <cell r="D6745">
            <v>2023</v>
          </cell>
          <cell r="E6745">
            <v>3</v>
          </cell>
          <cell r="F6745">
            <v>3</v>
          </cell>
          <cell r="G6745" t="str">
            <v>Yes</v>
          </cell>
          <cell r="H6745">
            <v>1697252.39</v>
          </cell>
          <cell r="I6745">
            <v>6898.43</v>
          </cell>
          <cell r="J6745">
            <v>28.95</v>
          </cell>
          <cell r="K6745">
            <v>1690325.01</v>
          </cell>
          <cell r="M6745">
            <v>1690325.01</v>
          </cell>
          <cell r="N6745" t="str">
            <v>FORM SUBMIT</v>
          </cell>
          <cell r="O6745">
            <v>45154</v>
          </cell>
          <cell r="P6745"/>
          <cell r="Q6745">
            <v>1690353.96</v>
          </cell>
        </row>
        <row r="6746">
          <cell r="C6746" t="str">
            <v>Boxborough</v>
          </cell>
          <cell r="D6746">
            <v>2023</v>
          </cell>
          <cell r="E6746">
            <v>1</v>
          </cell>
          <cell r="F6746">
            <v>1</v>
          </cell>
          <cell r="G6746" t="str">
            <v>Yes</v>
          </cell>
          <cell r="H6746">
            <v>222060.67</v>
          </cell>
          <cell r="I6746">
            <v>204.01</v>
          </cell>
          <cell r="J6746">
            <v>0</v>
          </cell>
          <cell r="K6746">
            <v>221856.66</v>
          </cell>
          <cell r="M6746">
            <v>221856.66</v>
          </cell>
          <cell r="N6746" t="str">
            <v>FORM SUBMIT</v>
          </cell>
          <cell r="O6746">
            <v>45169</v>
          </cell>
          <cell r="P6746"/>
          <cell r="Q6746">
            <v>221856.66</v>
          </cell>
        </row>
        <row r="6747">
          <cell r="C6747" t="str">
            <v>Boxford</v>
          </cell>
          <cell r="D6747">
            <v>2023</v>
          </cell>
          <cell r="E6747">
            <v>3</v>
          </cell>
          <cell r="F6747">
            <v>3</v>
          </cell>
          <cell r="G6747" t="str">
            <v>Yes</v>
          </cell>
          <cell r="H6747">
            <v>852328</v>
          </cell>
          <cell r="I6747">
            <v>12491</v>
          </cell>
          <cell r="J6747">
            <v>0</v>
          </cell>
          <cell r="K6747">
            <v>839837</v>
          </cell>
          <cell r="M6747">
            <v>839837</v>
          </cell>
          <cell r="N6747" t="str">
            <v>FORM SUBMIT</v>
          </cell>
          <cell r="O6747">
            <v>45166</v>
          </cell>
          <cell r="P6747"/>
          <cell r="Q6747">
            <v>839837</v>
          </cell>
        </row>
        <row r="6748">
          <cell r="C6748" t="str">
            <v>Boylston</v>
          </cell>
          <cell r="D6748">
            <v>2023</v>
          </cell>
          <cell r="E6748">
            <v>0</v>
          </cell>
          <cell r="F6748">
            <v>0</v>
          </cell>
          <cell r="G6748" t="str">
            <v>N/A</v>
          </cell>
          <cell r="H6748">
            <v>0</v>
          </cell>
          <cell r="I6748">
            <v>0</v>
          </cell>
          <cell r="J6748">
            <v>0</v>
          </cell>
          <cell r="K6748">
            <v>0</v>
          </cell>
          <cell r="M6748">
            <v>0</v>
          </cell>
          <cell r="N6748" t="str">
            <v>FORM SUBMIT</v>
          </cell>
          <cell r="O6748">
            <v>45197</v>
          </cell>
          <cell r="P6748"/>
          <cell r="Q6748">
            <v>0</v>
          </cell>
        </row>
        <row r="6749">
          <cell r="C6749" t="str">
            <v>Braintree</v>
          </cell>
          <cell r="D6749">
            <v>2023</v>
          </cell>
          <cell r="E6749">
            <v>1</v>
          </cell>
          <cell r="F6749">
            <v>1</v>
          </cell>
          <cell r="G6749" t="str">
            <v>Yes</v>
          </cell>
          <cell r="H6749">
            <v>932137.77</v>
          </cell>
          <cell r="I6749">
            <v>4171.79</v>
          </cell>
          <cell r="J6749">
            <v>0</v>
          </cell>
          <cell r="K6749">
            <v>927965.98</v>
          </cell>
          <cell r="M6749">
            <v>927965.98</v>
          </cell>
          <cell r="N6749" t="str">
            <v>FORM SUBMIT</v>
          </cell>
          <cell r="O6749">
            <v>45128</v>
          </cell>
          <cell r="P6749"/>
          <cell r="Q6749">
            <v>927965.98</v>
          </cell>
        </row>
        <row r="6750">
          <cell r="C6750" t="str">
            <v>Brewster</v>
          </cell>
          <cell r="D6750">
            <v>2023</v>
          </cell>
          <cell r="E6750">
            <v>3</v>
          </cell>
          <cell r="F6750">
            <v>3</v>
          </cell>
          <cell r="G6750" t="str">
            <v>Yes</v>
          </cell>
          <cell r="H6750">
            <v>1193843.3500000001</v>
          </cell>
          <cell r="I6750">
            <v>4266.08</v>
          </cell>
          <cell r="J6750">
            <v>22.7</v>
          </cell>
          <cell r="K6750">
            <v>1189554.57</v>
          </cell>
          <cell r="M6750">
            <v>1189554.57</v>
          </cell>
          <cell r="N6750" t="str">
            <v>FORM SUBMIT</v>
          </cell>
          <cell r="O6750">
            <v>45155</v>
          </cell>
          <cell r="P6750"/>
          <cell r="Q6750">
            <v>1189577.27</v>
          </cell>
        </row>
        <row r="6751">
          <cell r="C6751" t="str">
            <v>Bridgewater</v>
          </cell>
          <cell r="D6751">
            <v>2023</v>
          </cell>
          <cell r="E6751">
            <v>2</v>
          </cell>
          <cell r="F6751">
            <v>2</v>
          </cell>
          <cell r="G6751" t="str">
            <v>Yes</v>
          </cell>
          <cell r="H6751">
            <v>896082.9</v>
          </cell>
          <cell r="I6751">
            <v>11080.87</v>
          </cell>
          <cell r="J6751">
            <v>0</v>
          </cell>
          <cell r="K6751">
            <v>885002.03</v>
          </cell>
          <cell r="M6751">
            <v>885002.03</v>
          </cell>
          <cell r="N6751" t="str">
            <v>FORM SUBMIT</v>
          </cell>
          <cell r="O6751">
            <v>45166</v>
          </cell>
          <cell r="P6751"/>
          <cell r="Q6751">
            <v>885002.03</v>
          </cell>
        </row>
        <row r="6752">
          <cell r="C6752" t="str">
            <v>Brimfield</v>
          </cell>
          <cell r="D6752">
            <v>2023</v>
          </cell>
          <cell r="E6752">
            <v>0</v>
          </cell>
          <cell r="F6752">
            <v>0</v>
          </cell>
          <cell r="G6752" t="str">
            <v>N/A</v>
          </cell>
          <cell r="H6752">
            <v>0</v>
          </cell>
          <cell r="I6752">
            <v>0</v>
          </cell>
          <cell r="J6752">
            <v>0</v>
          </cell>
          <cell r="K6752">
            <v>0</v>
          </cell>
          <cell r="M6752">
            <v>0</v>
          </cell>
          <cell r="N6752" t="str">
            <v>N/A</v>
          </cell>
          <cell r="O6752" t="str">
            <v/>
          </cell>
          <cell r="P6752"/>
          <cell r="Q6752">
            <v>0</v>
          </cell>
        </row>
        <row r="6753">
          <cell r="C6753" t="str">
            <v>Brockton</v>
          </cell>
          <cell r="D6753">
            <v>2023</v>
          </cell>
          <cell r="E6753">
            <v>0</v>
          </cell>
          <cell r="F6753">
            <v>0</v>
          </cell>
          <cell r="G6753" t="str">
            <v>N/A</v>
          </cell>
          <cell r="H6753">
            <v>0</v>
          </cell>
          <cell r="I6753">
            <v>0</v>
          </cell>
          <cell r="J6753">
            <v>0</v>
          </cell>
          <cell r="K6753">
            <v>0</v>
          </cell>
          <cell r="M6753">
            <v>0</v>
          </cell>
          <cell r="N6753" t="str">
            <v>N/A</v>
          </cell>
          <cell r="O6753" t="str">
            <v/>
          </cell>
          <cell r="P6753"/>
          <cell r="Q6753">
            <v>0</v>
          </cell>
        </row>
        <row r="6754">
          <cell r="C6754" t="str">
            <v>Brookfield</v>
          </cell>
          <cell r="D6754">
            <v>2023</v>
          </cell>
          <cell r="E6754">
            <v>0</v>
          </cell>
          <cell r="F6754">
            <v>0</v>
          </cell>
          <cell r="G6754" t="str">
            <v>N/A</v>
          </cell>
          <cell r="H6754">
            <v>0</v>
          </cell>
          <cell r="I6754">
            <v>0</v>
          </cell>
          <cell r="J6754">
            <v>0</v>
          </cell>
          <cell r="K6754">
            <v>0</v>
          </cell>
          <cell r="M6754">
            <v>0</v>
          </cell>
          <cell r="N6754" t="str">
            <v>N/A</v>
          </cell>
          <cell r="O6754" t="str">
            <v/>
          </cell>
          <cell r="P6754"/>
          <cell r="Q6754">
            <v>0</v>
          </cell>
        </row>
        <row r="6755">
          <cell r="C6755" t="str">
            <v>Brookline</v>
          </cell>
          <cell r="D6755">
            <v>2023</v>
          </cell>
          <cell r="E6755">
            <v>1</v>
          </cell>
          <cell r="F6755">
            <v>1</v>
          </cell>
          <cell r="G6755" t="str">
            <v>Yes</v>
          </cell>
          <cell r="H6755">
            <v>2760481.59</v>
          </cell>
          <cell r="I6755">
            <v>8656.8799999999992</v>
          </cell>
          <cell r="J6755">
            <v>7743.24</v>
          </cell>
          <cell r="K6755">
            <v>2744081.47</v>
          </cell>
          <cell r="M6755">
            <v>2744081.47</v>
          </cell>
          <cell r="N6755" t="str">
            <v>FORM SUBMIT</v>
          </cell>
          <cell r="O6755">
            <v>45161</v>
          </cell>
          <cell r="P6755"/>
          <cell r="Q6755">
            <v>2751824.71</v>
          </cell>
        </row>
        <row r="6756">
          <cell r="C6756" t="str">
            <v>Buckland</v>
          </cell>
          <cell r="D6756">
            <v>2023</v>
          </cell>
          <cell r="E6756">
            <v>0</v>
          </cell>
          <cell r="F6756">
            <v>0</v>
          </cell>
          <cell r="G6756" t="str">
            <v>N/A</v>
          </cell>
          <cell r="H6756">
            <v>0</v>
          </cell>
          <cell r="I6756">
            <v>0</v>
          </cell>
          <cell r="J6756">
            <v>0</v>
          </cell>
          <cell r="K6756">
            <v>0</v>
          </cell>
          <cell r="M6756">
            <v>0</v>
          </cell>
          <cell r="N6756" t="str">
            <v>N/A</v>
          </cell>
          <cell r="O6756" t="str">
            <v/>
          </cell>
          <cell r="P6756"/>
          <cell r="Q6756">
            <v>0</v>
          </cell>
        </row>
        <row r="6757">
          <cell r="C6757" t="str">
            <v>Burlington</v>
          </cell>
          <cell r="D6757">
            <v>2023</v>
          </cell>
          <cell r="E6757">
            <v>0</v>
          </cell>
          <cell r="F6757">
            <v>0</v>
          </cell>
          <cell r="G6757" t="str">
            <v>N/A</v>
          </cell>
          <cell r="H6757">
            <v>0</v>
          </cell>
          <cell r="I6757">
            <v>0</v>
          </cell>
          <cell r="J6757">
            <v>0</v>
          </cell>
          <cell r="K6757">
            <v>0</v>
          </cell>
          <cell r="M6757">
            <v>0</v>
          </cell>
          <cell r="N6757" t="str">
            <v>N/A</v>
          </cell>
          <cell r="O6757" t="str">
            <v/>
          </cell>
          <cell r="P6757"/>
          <cell r="Q6757">
            <v>0</v>
          </cell>
        </row>
        <row r="6758">
          <cell r="C6758" t="str">
            <v>Cambridge</v>
          </cell>
          <cell r="D6758">
            <v>2023</v>
          </cell>
          <cell r="E6758">
            <v>0.03</v>
          </cell>
          <cell r="F6758">
            <v>3</v>
          </cell>
          <cell r="G6758" t="str">
            <v>No</v>
          </cell>
          <cell r="H6758">
            <v>14944199.82</v>
          </cell>
          <cell r="I6758">
            <v>33108.36</v>
          </cell>
          <cell r="J6758">
            <v>1170.8599999999999</v>
          </cell>
          <cell r="K6758">
            <v>14909920.6</v>
          </cell>
          <cell r="M6758">
            <v>14909920.6</v>
          </cell>
          <cell r="N6758" t="str">
            <v>FORM SUBMIT</v>
          </cell>
          <cell r="O6758">
            <v>45183</v>
          </cell>
          <cell r="P6758"/>
          <cell r="Q6758">
            <v>14911091.460000001</v>
          </cell>
        </row>
        <row r="6759">
          <cell r="C6759" t="str">
            <v>Canton</v>
          </cell>
          <cell r="D6759">
            <v>2023</v>
          </cell>
          <cell r="E6759">
            <v>1</v>
          </cell>
          <cell r="F6759">
            <v>1</v>
          </cell>
          <cell r="G6759" t="str">
            <v>Yes</v>
          </cell>
          <cell r="H6759">
            <v>765441.44</v>
          </cell>
          <cell r="I6759">
            <v>8540.23</v>
          </cell>
          <cell r="J6759">
            <v>0</v>
          </cell>
          <cell r="K6759">
            <v>756901.21</v>
          </cell>
          <cell r="M6759">
            <v>756901.21</v>
          </cell>
          <cell r="N6759" t="str">
            <v>FORM SUBMIT</v>
          </cell>
          <cell r="O6759">
            <v>45189</v>
          </cell>
          <cell r="P6759"/>
          <cell r="Q6759">
            <v>756901.21</v>
          </cell>
        </row>
        <row r="6760">
          <cell r="C6760" t="str">
            <v>Carlisle</v>
          </cell>
          <cell r="D6760">
            <v>2023</v>
          </cell>
          <cell r="E6760">
            <v>2</v>
          </cell>
          <cell r="F6760">
            <v>2</v>
          </cell>
          <cell r="G6760" t="str">
            <v>Yes</v>
          </cell>
          <cell r="H6760">
            <v>534762.09</v>
          </cell>
          <cell r="I6760">
            <v>7084.69</v>
          </cell>
          <cell r="J6760">
            <v>55.04</v>
          </cell>
          <cell r="K6760">
            <v>527622.36</v>
          </cell>
          <cell r="M6760">
            <v>527622.36</v>
          </cell>
          <cell r="N6760" t="str">
            <v>FORM SUBMIT</v>
          </cell>
          <cell r="O6760">
            <v>45167</v>
          </cell>
          <cell r="P6760"/>
          <cell r="Q6760">
            <v>527677.4</v>
          </cell>
        </row>
        <row r="6761">
          <cell r="C6761" t="str">
            <v>Carver</v>
          </cell>
          <cell r="D6761">
            <v>2023</v>
          </cell>
          <cell r="E6761">
            <v>3</v>
          </cell>
          <cell r="F6761">
            <v>3</v>
          </cell>
          <cell r="G6761" t="str">
            <v>Yes</v>
          </cell>
          <cell r="H6761">
            <v>658466.79</v>
          </cell>
          <cell r="I6761">
            <v>11203.4</v>
          </cell>
          <cell r="J6761">
            <v>159.63999999999999</v>
          </cell>
          <cell r="K6761">
            <v>647103.75</v>
          </cell>
          <cell r="M6761">
            <v>647103.75</v>
          </cell>
          <cell r="N6761" t="str">
            <v>FORM SUBMIT</v>
          </cell>
          <cell r="O6761">
            <v>45169</v>
          </cell>
          <cell r="P6761"/>
          <cell r="Q6761">
            <v>647263.39</v>
          </cell>
        </row>
        <row r="6762">
          <cell r="C6762" t="str">
            <v>Charlemont</v>
          </cell>
          <cell r="D6762">
            <v>2023</v>
          </cell>
          <cell r="E6762">
            <v>0</v>
          </cell>
          <cell r="F6762">
            <v>0</v>
          </cell>
          <cell r="G6762" t="str">
            <v>N/A</v>
          </cell>
          <cell r="H6762">
            <v>0</v>
          </cell>
          <cell r="I6762">
            <v>0</v>
          </cell>
          <cell r="J6762">
            <v>0</v>
          </cell>
          <cell r="K6762">
            <v>0</v>
          </cell>
          <cell r="M6762">
            <v>0</v>
          </cell>
          <cell r="N6762" t="str">
            <v>N/A</v>
          </cell>
          <cell r="O6762" t="str">
            <v/>
          </cell>
          <cell r="P6762"/>
          <cell r="Q6762">
            <v>0</v>
          </cell>
        </row>
        <row r="6763">
          <cell r="C6763" t="str">
            <v>Charlton</v>
          </cell>
          <cell r="D6763">
            <v>2023</v>
          </cell>
          <cell r="E6763">
            <v>0</v>
          </cell>
          <cell r="F6763">
            <v>0</v>
          </cell>
          <cell r="G6763" t="str">
            <v>N/A</v>
          </cell>
          <cell r="H6763">
            <v>0</v>
          </cell>
          <cell r="I6763">
            <v>0</v>
          </cell>
          <cell r="J6763">
            <v>0</v>
          </cell>
          <cell r="K6763">
            <v>0</v>
          </cell>
          <cell r="M6763">
            <v>0</v>
          </cell>
          <cell r="N6763" t="str">
            <v>N/A</v>
          </cell>
          <cell r="O6763" t="str">
            <v/>
          </cell>
          <cell r="P6763"/>
          <cell r="Q6763">
            <v>0</v>
          </cell>
        </row>
        <row r="6764">
          <cell r="C6764" t="str">
            <v>Chatham</v>
          </cell>
          <cell r="D6764">
            <v>2023</v>
          </cell>
          <cell r="E6764">
            <v>3</v>
          </cell>
          <cell r="F6764">
            <v>3</v>
          </cell>
          <cell r="G6764" t="str">
            <v>Yes</v>
          </cell>
          <cell r="H6764">
            <v>1059397.9099999999</v>
          </cell>
          <cell r="I6764">
            <v>2545.7600000000002</v>
          </cell>
          <cell r="J6764">
            <v>0</v>
          </cell>
          <cell r="K6764">
            <v>1056852.1499999999</v>
          </cell>
          <cell r="M6764">
            <v>1056852.1499999999</v>
          </cell>
          <cell r="N6764" t="str">
            <v>FORM SUBMIT</v>
          </cell>
          <cell r="O6764">
            <v>45168</v>
          </cell>
          <cell r="P6764"/>
          <cell r="Q6764">
            <v>1056852.1499999999</v>
          </cell>
        </row>
        <row r="6765">
          <cell r="C6765" t="str">
            <v>Chelmsford</v>
          </cell>
          <cell r="D6765">
            <v>2023</v>
          </cell>
          <cell r="E6765">
            <v>1.5</v>
          </cell>
          <cell r="F6765">
            <v>1.5</v>
          </cell>
          <cell r="G6765" t="str">
            <v>Yes</v>
          </cell>
          <cell r="H6765">
            <v>1423577.92</v>
          </cell>
          <cell r="I6765">
            <v>18195</v>
          </cell>
          <cell r="J6765">
            <v>802.75</v>
          </cell>
          <cell r="K6765">
            <v>1404580.17</v>
          </cell>
          <cell r="M6765">
            <v>1404580.17</v>
          </cell>
          <cell r="N6765" t="str">
            <v>FORM SUBMIT</v>
          </cell>
          <cell r="O6765">
            <v>45160</v>
          </cell>
          <cell r="P6765"/>
          <cell r="Q6765">
            <v>1405382.92</v>
          </cell>
        </row>
        <row r="6766">
          <cell r="C6766" t="str">
            <v>Chelsea</v>
          </cell>
          <cell r="D6766">
            <v>2023</v>
          </cell>
          <cell r="E6766">
            <v>1.5</v>
          </cell>
          <cell r="F6766">
            <v>1.5</v>
          </cell>
          <cell r="G6766" t="str">
            <v>Yes</v>
          </cell>
          <cell r="H6766">
            <v>911345.48</v>
          </cell>
          <cell r="I6766">
            <v>2724.55</v>
          </cell>
          <cell r="J6766">
            <v>23255.34</v>
          </cell>
          <cell r="K6766">
            <v>885365.59</v>
          </cell>
          <cell r="M6766">
            <v>885365.59</v>
          </cell>
          <cell r="N6766" t="str">
            <v>FORM SUBMIT</v>
          </cell>
          <cell r="O6766">
            <v>45222</v>
          </cell>
          <cell r="P6766"/>
          <cell r="Q6766">
            <v>908620.92999999993</v>
          </cell>
        </row>
        <row r="6767">
          <cell r="C6767" t="str">
            <v>Cheshire</v>
          </cell>
          <cell r="D6767">
            <v>2023</v>
          </cell>
          <cell r="E6767">
            <v>0</v>
          </cell>
          <cell r="F6767">
            <v>0</v>
          </cell>
          <cell r="G6767" t="str">
            <v>N/A</v>
          </cell>
          <cell r="H6767">
            <v>0</v>
          </cell>
          <cell r="I6767">
            <v>0</v>
          </cell>
          <cell r="J6767">
            <v>0</v>
          </cell>
          <cell r="K6767">
            <v>0</v>
          </cell>
          <cell r="M6767">
            <v>0</v>
          </cell>
          <cell r="N6767" t="str">
            <v>N/A</v>
          </cell>
          <cell r="O6767" t="str">
            <v/>
          </cell>
          <cell r="P6767"/>
          <cell r="Q6767">
            <v>0</v>
          </cell>
        </row>
        <row r="6768">
          <cell r="C6768" t="str">
            <v>Chester</v>
          </cell>
          <cell r="D6768">
            <v>2023</v>
          </cell>
          <cell r="E6768">
            <v>0</v>
          </cell>
          <cell r="F6768">
            <v>0</v>
          </cell>
          <cell r="G6768" t="str">
            <v>N/A</v>
          </cell>
          <cell r="H6768">
            <v>0</v>
          </cell>
          <cell r="I6768">
            <v>0</v>
          </cell>
          <cell r="J6768">
            <v>0</v>
          </cell>
          <cell r="K6768">
            <v>0</v>
          </cell>
          <cell r="M6768">
            <v>0</v>
          </cell>
          <cell r="N6768" t="str">
            <v>N/A</v>
          </cell>
          <cell r="O6768" t="str">
            <v/>
          </cell>
          <cell r="P6768"/>
          <cell r="Q6768">
            <v>0</v>
          </cell>
        </row>
        <row r="6769">
          <cell r="C6769" t="str">
            <v>Chesterfield</v>
          </cell>
          <cell r="D6769">
            <v>2023</v>
          </cell>
          <cell r="E6769">
            <v>0</v>
          </cell>
          <cell r="F6769">
            <v>0</v>
          </cell>
          <cell r="G6769" t="str">
            <v>N/A</v>
          </cell>
          <cell r="H6769">
            <v>0</v>
          </cell>
          <cell r="I6769">
            <v>0</v>
          </cell>
          <cell r="J6769">
            <v>0</v>
          </cell>
          <cell r="K6769">
            <v>0</v>
          </cell>
          <cell r="M6769">
            <v>0</v>
          </cell>
          <cell r="N6769" t="str">
            <v>N/A</v>
          </cell>
          <cell r="O6769" t="str">
            <v/>
          </cell>
          <cell r="P6769"/>
          <cell r="Q6769">
            <v>0</v>
          </cell>
        </row>
        <row r="6770">
          <cell r="C6770" t="str">
            <v>Chicopee</v>
          </cell>
          <cell r="D6770">
            <v>2023</v>
          </cell>
          <cell r="E6770">
            <v>0</v>
          </cell>
          <cell r="F6770">
            <v>0</v>
          </cell>
          <cell r="G6770" t="str">
            <v>N/A</v>
          </cell>
          <cell r="H6770">
            <v>0</v>
          </cell>
          <cell r="I6770">
            <v>0</v>
          </cell>
          <cell r="J6770">
            <v>0</v>
          </cell>
          <cell r="K6770">
            <v>0</v>
          </cell>
          <cell r="M6770">
            <v>0</v>
          </cell>
          <cell r="N6770" t="str">
            <v>N/A</v>
          </cell>
          <cell r="O6770" t="str">
            <v/>
          </cell>
          <cell r="P6770"/>
          <cell r="Q6770">
            <v>0</v>
          </cell>
        </row>
        <row r="6771">
          <cell r="C6771" t="str">
            <v>Chilmark</v>
          </cell>
          <cell r="D6771">
            <v>2023</v>
          </cell>
          <cell r="E6771">
            <v>3</v>
          </cell>
          <cell r="F6771">
            <v>3</v>
          </cell>
          <cell r="G6771" t="str">
            <v>Yes</v>
          </cell>
          <cell r="H6771">
            <v>315157</v>
          </cell>
          <cell r="I6771">
            <v>1077.29</v>
          </cell>
          <cell r="J6771">
            <v>0</v>
          </cell>
          <cell r="K6771">
            <v>314079.71000000002</v>
          </cell>
          <cell r="M6771">
            <v>314079.71000000002</v>
          </cell>
          <cell r="N6771" t="str">
            <v>FORM SUBMIT</v>
          </cell>
          <cell r="O6771">
            <v>45180</v>
          </cell>
          <cell r="P6771"/>
          <cell r="Q6771">
            <v>314079.71000000002</v>
          </cell>
        </row>
        <row r="6772">
          <cell r="C6772" t="str">
            <v>Clarksburg</v>
          </cell>
          <cell r="D6772">
            <v>2023</v>
          </cell>
          <cell r="E6772">
            <v>0</v>
          </cell>
          <cell r="F6772">
            <v>0</v>
          </cell>
          <cell r="G6772" t="str">
            <v>N/A</v>
          </cell>
          <cell r="H6772">
            <v>0</v>
          </cell>
          <cell r="I6772">
            <v>0</v>
          </cell>
          <cell r="J6772">
            <v>0</v>
          </cell>
          <cell r="K6772">
            <v>0</v>
          </cell>
          <cell r="M6772">
            <v>0</v>
          </cell>
          <cell r="N6772" t="str">
            <v>N/A</v>
          </cell>
          <cell r="O6772" t="str">
            <v/>
          </cell>
          <cell r="P6772"/>
          <cell r="Q6772">
            <v>0</v>
          </cell>
        </row>
        <row r="6773">
          <cell r="C6773" t="str">
            <v>Clinton</v>
          </cell>
          <cell r="D6773">
            <v>2023</v>
          </cell>
          <cell r="E6773">
            <v>0</v>
          </cell>
          <cell r="F6773">
            <v>0</v>
          </cell>
          <cell r="G6773" t="str">
            <v>N/A</v>
          </cell>
          <cell r="H6773">
            <v>0</v>
          </cell>
          <cell r="I6773">
            <v>0</v>
          </cell>
          <cell r="J6773">
            <v>0</v>
          </cell>
          <cell r="K6773">
            <v>0</v>
          </cell>
          <cell r="M6773">
            <v>0</v>
          </cell>
          <cell r="N6773" t="str">
            <v>N/A</v>
          </cell>
          <cell r="O6773" t="str">
            <v/>
          </cell>
          <cell r="P6773"/>
          <cell r="Q6773">
            <v>0</v>
          </cell>
        </row>
        <row r="6774">
          <cell r="C6774" t="str">
            <v>Cohasset</v>
          </cell>
          <cell r="D6774">
            <v>2023</v>
          </cell>
          <cell r="E6774">
            <v>1.5</v>
          </cell>
          <cell r="F6774">
            <v>1.5</v>
          </cell>
          <cell r="G6774" t="str">
            <v>Yes</v>
          </cell>
          <cell r="H6774">
            <v>602072</v>
          </cell>
          <cell r="I6774">
            <v>1833</v>
          </cell>
          <cell r="J6774">
            <v>0</v>
          </cell>
          <cell r="K6774">
            <v>600239</v>
          </cell>
          <cell r="M6774">
            <v>600239</v>
          </cell>
          <cell r="N6774" t="str">
            <v>FORM SUBMIT</v>
          </cell>
          <cell r="O6774">
            <v>45197</v>
          </cell>
          <cell r="P6774"/>
          <cell r="Q6774">
            <v>600239</v>
          </cell>
        </row>
        <row r="6775">
          <cell r="C6775" t="str">
            <v>Colrain</v>
          </cell>
          <cell r="D6775">
            <v>2023</v>
          </cell>
          <cell r="E6775">
            <v>0</v>
          </cell>
          <cell r="F6775">
            <v>0</v>
          </cell>
          <cell r="G6775" t="str">
            <v>N/A</v>
          </cell>
          <cell r="H6775">
            <v>0</v>
          </cell>
          <cell r="I6775">
            <v>0</v>
          </cell>
          <cell r="J6775">
            <v>0</v>
          </cell>
          <cell r="K6775">
            <v>0</v>
          </cell>
          <cell r="M6775">
            <v>0</v>
          </cell>
          <cell r="N6775" t="str">
            <v>N/A</v>
          </cell>
          <cell r="O6775" t="str">
            <v/>
          </cell>
          <cell r="P6775"/>
          <cell r="Q6775">
            <v>0</v>
          </cell>
        </row>
        <row r="6776">
          <cell r="C6776" t="str">
            <v>Concord</v>
          </cell>
          <cell r="D6776">
            <v>2023</v>
          </cell>
          <cell r="E6776">
            <v>1.5</v>
          </cell>
          <cell r="F6776">
            <v>1.5</v>
          </cell>
          <cell r="G6776" t="str">
            <v>Yes</v>
          </cell>
          <cell r="H6776">
            <v>1445268.23</v>
          </cell>
          <cell r="I6776">
            <v>4859.7299999999996</v>
          </cell>
          <cell r="J6776">
            <v>0</v>
          </cell>
          <cell r="K6776">
            <v>1440408.5</v>
          </cell>
          <cell r="M6776">
            <v>1440408.5</v>
          </cell>
          <cell r="N6776" t="str">
            <v>FORM SUBMIT</v>
          </cell>
          <cell r="O6776">
            <v>45180</v>
          </cell>
          <cell r="P6776"/>
          <cell r="Q6776">
            <v>1440408.5</v>
          </cell>
        </row>
        <row r="6777">
          <cell r="C6777" t="str">
            <v>Conway</v>
          </cell>
          <cell r="D6777">
            <v>2023</v>
          </cell>
          <cell r="E6777">
            <v>3</v>
          </cell>
          <cell r="F6777">
            <v>3</v>
          </cell>
          <cell r="G6777" t="str">
            <v>Yes</v>
          </cell>
          <cell r="H6777">
            <v>104083</v>
          </cell>
          <cell r="I6777">
            <v>1458</v>
          </cell>
          <cell r="J6777">
            <v>89</v>
          </cell>
          <cell r="K6777">
            <v>102536</v>
          </cell>
          <cell r="M6777">
            <v>102536</v>
          </cell>
          <cell r="N6777" t="str">
            <v>FORM SUBMIT</v>
          </cell>
          <cell r="O6777">
            <v>45174</v>
          </cell>
          <cell r="P6777"/>
          <cell r="Q6777">
            <v>102625</v>
          </cell>
        </row>
        <row r="6778">
          <cell r="C6778" t="str">
            <v>Cummington</v>
          </cell>
          <cell r="D6778">
            <v>2023</v>
          </cell>
          <cell r="E6778">
            <v>0</v>
          </cell>
          <cell r="F6778">
            <v>0</v>
          </cell>
          <cell r="G6778" t="str">
            <v>N/A</v>
          </cell>
          <cell r="H6778">
            <v>0</v>
          </cell>
          <cell r="I6778">
            <v>0</v>
          </cell>
          <cell r="J6778">
            <v>0</v>
          </cell>
          <cell r="K6778">
            <v>0</v>
          </cell>
          <cell r="M6778">
            <v>0</v>
          </cell>
          <cell r="N6778" t="str">
            <v>N/A</v>
          </cell>
          <cell r="O6778" t="str">
            <v/>
          </cell>
          <cell r="P6778"/>
          <cell r="Q6778">
            <v>0</v>
          </cell>
        </row>
        <row r="6779">
          <cell r="C6779" t="str">
            <v>Dalton</v>
          </cell>
          <cell r="D6779">
            <v>2023</v>
          </cell>
          <cell r="E6779">
            <v>0</v>
          </cell>
          <cell r="F6779">
            <v>0</v>
          </cell>
          <cell r="G6779" t="str">
            <v>N/A</v>
          </cell>
          <cell r="H6779">
            <v>0</v>
          </cell>
          <cell r="I6779">
            <v>0</v>
          </cell>
          <cell r="J6779">
            <v>0</v>
          </cell>
          <cell r="K6779">
            <v>0</v>
          </cell>
          <cell r="M6779">
            <v>0</v>
          </cell>
          <cell r="N6779" t="str">
            <v>N/A</v>
          </cell>
          <cell r="O6779" t="str">
            <v/>
          </cell>
          <cell r="P6779"/>
          <cell r="Q6779">
            <v>0</v>
          </cell>
        </row>
        <row r="6780">
          <cell r="C6780" t="str">
            <v>Danvers</v>
          </cell>
          <cell r="D6780">
            <v>2023</v>
          </cell>
          <cell r="E6780">
            <v>0</v>
          </cell>
          <cell r="F6780">
            <v>0</v>
          </cell>
          <cell r="G6780" t="str">
            <v>N/A</v>
          </cell>
          <cell r="H6780">
            <v>0</v>
          </cell>
          <cell r="I6780">
            <v>0</v>
          </cell>
          <cell r="J6780">
            <v>0</v>
          </cell>
          <cell r="K6780">
            <v>0</v>
          </cell>
          <cell r="M6780">
            <v>0</v>
          </cell>
          <cell r="N6780" t="str">
            <v>N/A</v>
          </cell>
          <cell r="O6780" t="str">
            <v/>
          </cell>
          <cell r="P6780"/>
          <cell r="Q6780">
            <v>0</v>
          </cell>
        </row>
        <row r="6781">
          <cell r="C6781" t="str">
            <v>Dartmouth</v>
          </cell>
          <cell r="D6781">
            <v>2023</v>
          </cell>
          <cell r="E6781">
            <v>1.5</v>
          </cell>
          <cell r="F6781">
            <v>1.5</v>
          </cell>
          <cell r="G6781" t="str">
            <v>Yes</v>
          </cell>
          <cell r="H6781">
            <v>851749.06</v>
          </cell>
          <cell r="I6781">
            <v>4088.08</v>
          </cell>
          <cell r="J6781">
            <v>227.22</v>
          </cell>
          <cell r="K6781">
            <v>847433.76</v>
          </cell>
          <cell r="M6781">
            <v>847433.76</v>
          </cell>
          <cell r="N6781" t="str">
            <v>FORM SUBMIT</v>
          </cell>
          <cell r="O6781">
            <v>45169</v>
          </cell>
          <cell r="P6781"/>
          <cell r="Q6781">
            <v>847660.9800000001</v>
          </cell>
        </row>
        <row r="6782">
          <cell r="C6782" t="str">
            <v>Dedham</v>
          </cell>
          <cell r="D6782">
            <v>2023</v>
          </cell>
          <cell r="E6782">
            <v>0</v>
          </cell>
          <cell r="F6782">
            <v>0</v>
          </cell>
          <cell r="G6782" t="str">
            <v>N/A</v>
          </cell>
          <cell r="H6782">
            <v>0</v>
          </cell>
          <cell r="I6782">
            <v>0</v>
          </cell>
          <cell r="J6782">
            <v>0</v>
          </cell>
          <cell r="K6782">
            <v>0</v>
          </cell>
          <cell r="M6782">
            <v>0</v>
          </cell>
          <cell r="N6782" t="str">
            <v>N/A</v>
          </cell>
          <cell r="O6782" t="str">
            <v/>
          </cell>
          <cell r="P6782"/>
          <cell r="Q6782">
            <v>0</v>
          </cell>
        </row>
        <row r="6783">
          <cell r="C6783" t="str">
            <v>Deerfield</v>
          </cell>
          <cell r="D6783">
            <v>2023</v>
          </cell>
          <cell r="E6783">
            <v>3</v>
          </cell>
          <cell r="F6783">
            <v>3</v>
          </cell>
          <cell r="G6783" t="str">
            <v>Yes</v>
          </cell>
          <cell r="H6783">
            <v>286020.96999999997</v>
          </cell>
          <cell r="I6783">
            <v>978.06</v>
          </cell>
          <cell r="J6783">
            <v>0</v>
          </cell>
          <cell r="K6783">
            <v>285042.90999999997</v>
          </cell>
          <cell r="M6783">
            <v>285042.90999999997</v>
          </cell>
          <cell r="N6783" t="str">
            <v>FORM SUBMIT</v>
          </cell>
          <cell r="O6783">
            <v>45147</v>
          </cell>
          <cell r="P6783"/>
          <cell r="Q6783">
            <v>285042.90999999997</v>
          </cell>
        </row>
        <row r="6784">
          <cell r="C6784" t="str">
            <v>Dennis</v>
          </cell>
          <cell r="D6784">
            <v>2023</v>
          </cell>
          <cell r="E6784">
            <v>3</v>
          </cell>
          <cell r="F6784">
            <v>3</v>
          </cell>
          <cell r="G6784" t="str">
            <v>Yes</v>
          </cell>
          <cell r="H6784">
            <v>1504842.49</v>
          </cell>
          <cell r="I6784">
            <v>7902.94</v>
          </cell>
          <cell r="J6784">
            <v>6261.19</v>
          </cell>
          <cell r="K6784">
            <v>1490678.36</v>
          </cell>
          <cell r="M6784">
            <v>1490678.36</v>
          </cell>
          <cell r="N6784" t="str">
            <v>FORM SUBMIT</v>
          </cell>
          <cell r="O6784">
            <v>45127</v>
          </cell>
          <cell r="P6784"/>
          <cell r="Q6784">
            <v>1496939.55</v>
          </cell>
        </row>
        <row r="6785">
          <cell r="C6785" t="str">
            <v>Dighton</v>
          </cell>
          <cell r="D6785">
            <v>2023</v>
          </cell>
          <cell r="E6785">
            <v>1</v>
          </cell>
          <cell r="F6785">
            <v>1</v>
          </cell>
          <cell r="G6785" t="str">
            <v>Yes</v>
          </cell>
          <cell r="H6785">
            <v>139645.98000000001</v>
          </cell>
          <cell r="I6785">
            <v>1339.81</v>
          </cell>
          <cell r="J6785">
            <v>0</v>
          </cell>
          <cell r="K6785">
            <v>138306.17000000001</v>
          </cell>
          <cell r="M6785">
            <v>138306.17000000001</v>
          </cell>
          <cell r="N6785" t="str">
            <v>FORM SUBMIT</v>
          </cell>
          <cell r="O6785">
            <v>45182</v>
          </cell>
          <cell r="P6785"/>
          <cell r="Q6785">
            <v>138306.17000000001</v>
          </cell>
        </row>
        <row r="6786">
          <cell r="C6786" t="str">
            <v>Douglas</v>
          </cell>
          <cell r="D6786">
            <v>2023</v>
          </cell>
          <cell r="E6786">
            <v>0</v>
          </cell>
          <cell r="F6786">
            <v>0</v>
          </cell>
          <cell r="G6786" t="str">
            <v>N/A</v>
          </cell>
          <cell r="H6786">
            <v>0</v>
          </cell>
          <cell r="I6786">
            <v>0</v>
          </cell>
          <cell r="J6786">
            <v>0</v>
          </cell>
          <cell r="K6786">
            <v>0</v>
          </cell>
          <cell r="M6786">
            <v>0</v>
          </cell>
          <cell r="N6786" t="str">
            <v>N/A</v>
          </cell>
          <cell r="O6786" t="str">
            <v/>
          </cell>
          <cell r="P6786"/>
          <cell r="Q6786">
            <v>0</v>
          </cell>
        </row>
        <row r="6787">
          <cell r="C6787" t="str">
            <v>Dover</v>
          </cell>
          <cell r="D6787">
            <v>2023</v>
          </cell>
          <cell r="E6787">
            <v>0</v>
          </cell>
          <cell r="F6787">
            <v>0</v>
          </cell>
          <cell r="G6787" t="str">
            <v>N/A</v>
          </cell>
          <cell r="H6787">
            <v>0</v>
          </cell>
          <cell r="I6787">
            <v>0</v>
          </cell>
          <cell r="J6787">
            <v>0</v>
          </cell>
          <cell r="K6787">
            <v>0</v>
          </cell>
          <cell r="M6787">
            <v>0</v>
          </cell>
          <cell r="N6787" t="str">
            <v>N/A</v>
          </cell>
          <cell r="O6787" t="str">
            <v/>
          </cell>
          <cell r="P6787"/>
          <cell r="Q6787">
            <v>0</v>
          </cell>
        </row>
        <row r="6788">
          <cell r="C6788" t="str">
            <v>Dracut</v>
          </cell>
          <cell r="D6788">
            <v>2023</v>
          </cell>
          <cell r="E6788">
            <v>2</v>
          </cell>
          <cell r="F6788">
            <v>2</v>
          </cell>
          <cell r="G6788" t="str">
            <v>Yes</v>
          </cell>
          <cell r="H6788">
            <v>1117486</v>
          </cell>
          <cell r="I6788">
            <v>13202</v>
          </cell>
          <cell r="J6788">
            <v>0</v>
          </cell>
          <cell r="K6788">
            <v>1104284</v>
          </cell>
          <cell r="M6788">
            <v>1104284</v>
          </cell>
          <cell r="N6788" t="str">
            <v>FORM SUBMIT</v>
          </cell>
          <cell r="O6788">
            <v>45140</v>
          </cell>
          <cell r="P6788"/>
          <cell r="Q6788">
            <v>1104284</v>
          </cell>
        </row>
        <row r="6789">
          <cell r="C6789" t="str">
            <v>Dudley</v>
          </cell>
          <cell r="D6789">
            <v>2023</v>
          </cell>
          <cell r="E6789">
            <v>0</v>
          </cell>
          <cell r="F6789">
            <v>0</v>
          </cell>
          <cell r="G6789" t="str">
            <v>N/A</v>
          </cell>
          <cell r="H6789">
            <v>0</v>
          </cell>
          <cell r="I6789">
            <v>0</v>
          </cell>
          <cell r="J6789">
            <v>0</v>
          </cell>
          <cell r="K6789">
            <v>0</v>
          </cell>
          <cell r="M6789">
            <v>0</v>
          </cell>
          <cell r="N6789" t="str">
            <v>N/A</v>
          </cell>
          <cell r="O6789" t="str">
            <v/>
          </cell>
          <cell r="P6789"/>
          <cell r="Q6789">
            <v>0</v>
          </cell>
        </row>
        <row r="6790">
          <cell r="C6790" t="str">
            <v>Dunstable</v>
          </cell>
          <cell r="D6790">
            <v>2023</v>
          </cell>
          <cell r="E6790">
            <v>3</v>
          </cell>
          <cell r="F6790">
            <v>3</v>
          </cell>
          <cell r="G6790" t="str">
            <v>Yes</v>
          </cell>
          <cell r="H6790">
            <v>321085.78000000003</v>
          </cell>
          <cell r="I6790">
            <v>1165.51</v>
          </cell>
          <cell r="J6790">
            <v>0</v>
          </cell>
          <cell r="K6790">
            <v>319920.27</v>
          </cell>
          <cell r="M6790">
            <v>319920.27</v>
          </cell>
          <cell r="N6790" t="str">
            <v>FORM SUBMIT</v>
          </cell>
          <cell r="O6790">
            <v>45217</v>
          </cell>
          <cell r="P6790"/>
          <cell r="Q6790">
            <v>319920.27</v>
          </cell>
        </row>
        <row r="6791">
          <cell r="C6791" t="str">
            <v>Duxbury</v>
          </cell>
          <cell r="D6791">
            <v>2023</v>
          </cell>
          <cell r="E6791">
            <v>1</v>
          </cell>
          <cell r="F6791">
            <v>3</v>
          </cell>
          <cell r="G6791" t="str">
            <v>No</v>
          </cell>
          <cell r="H6791">
            <v>605990.37</v>
          </cell>
          <cell r="I6791">
            <v>3229.61</v>
          </cell>
          <cell r="J6791">
            <v>146.77000000000001</v>
          </cell>
          <cell r="K6791">
            <v>602613.99</v>
          </cell>
          <cell r="M6791">
            <v>602613.99</v>
          </cell>
          <cell r="N6791" t="str">
            <v>FORM SUBMIT</v>
          </cell>
          <cell r="O6791">
            <v>45168</v>
          </cell>
          <cell r="P6791"/>
          <cell r="Q6791">
            <v>602760.76</v>
          </cell>
        </row>
        <row r="6792">
          <cell r="C6792" t="str">
            <v>East Bridgewater</v>
          </cell>
          <cell r="D6792">
            <v>2023</v>
          </cell>
          <cell r="E6792">
            <v>0</v>
          </cell>
          <cell r="F6792">
            <v>0</v>
          </cell>
          <cell r="G6792" t="str">
            <v>N/A</v>
          </cell>
          <cell r="H6792">
            <v>0</v>
          </cell>
          <cell r="I6792">
            <v>0</v>
          </cell>
          <cell r="J6792">
            <v>0</v>
          </cell>
          <cell r="K6792">
            <v>0</v>
          </cell>
          <cell r="M6792">
            <v>0</v>
          </cell>
          <cell r="N6792" t="str">
            <v>N/A</v>
          </cell>
          <cell r="O6792" t="str">
            <v/>
          </cell>
          <cell r="P6792"/>
          <cell r="Q6792">
            <v>0</v>
          </cell>
        </row>
        <row r="6793">
          <cell r="C6793" t="str">
            <v>East Brookfield</v>
          </cell>
          <cell r="D6793">
            <v>2023</v>
          </cell>
          <cell r="E6793">
            <v>0</v>
          </cell>
          <cell r="F6793">
            <v>0</v>
          </cell>
          <cell r="G6793" t="str">
            <v>N/A</v>
          </cell>
          <cell r="H6793">
            <v>0</v>
          </cell>
          <cell r="I6793">
            <v>0</v>
          </cell>
          <cell r="J6793">
            <v>0</v>
          </cell>
          <cell r="K6793">
            <v>0</v>
          </cell>
          <cell r="M6793">
            <v>0</v>
          </cell>
          <cell r="N6793" t="str">
            <v>N/A</v>
          </cell>
          <cell r="O6793" t="str">
            <v/>
          </cell>
          <cell r="P6793"/>
          <cell r="Q6793">
            <v>0</v>
          </cell>
        </row>
        <row r="6794">
          <cell r="C6794" t="str">
            <v>East Longmeadow</v>
          </cell>
          <cell r="D6794">
            <v>2023</v>
          </cell>
          <cell r="E6794">
            <v>1</v>
          </cell>
          <cell r="F6794">
            <v>1</v>
          </cell>
          <cell r="G6794" t="str">
            <v>Yes</v>
          </cell>
          <cell r="H6794">
            <v>339474.67</v>
          </cell>
          <cell r="I6794">
            <v>1676.41</v>
          </cell>
          <cell r="J6794">
            <v>0</v>
          </cell>
          <cell r="K6794">
            <v>337798.26</v>
          </cell>
          <cell r="M6794">
            <v>337798.26</v>
          </cell>
          <cell r="N6794" t="str">
            <v>FORM SUBMIT</v>
          </cell>
          <cell r="O6794">
            <v>45182</v>
          </cell>
          <cell r="P6794"/>
          <cell r="Q6794">
            <v>337798.26</v>
          </cell>
        </row>
        <row r="6795">
          <cell r="C6795" t="str">
            <v>Eastham</v>
          </cell>
          <cell r="D6795">
            <v>2023</v>
          </cell>
          <cell r="E6795">
            <v>3</v>
          </cell>
          <cell r="F6795">
            <v>3</v>
          </cell>
          <cell r="G6795" t="str">
            <v>Yes</v>
          </cell>
          <cell r="H6795">
            <v>912028.35</v>
          </cell>
          <cell r="I6795">
            <v>3416.79</v>
          </cell>
          <cell r="J6795">
            <v>0</v>
          </cell>
          <cell r="K6795">
            <v>908611.56</v>
          </cell>
          <cell r="M6795">
            <v>908611.56</v>
          </cell>
          <cell r="N6795" t="str">
            <v>FORM SUBMIT</v>
          </cell>
          <cell r="O6795">
            <v>45182</v>
          </cell>
          <cell r="P6795"/>
          <cell r="Q6795">
            <v>908611.55999999994</v>
          </cell>
        </row>
        <row r="6796">
          <cell r="C6796" t="str">
            <v>Easthampton</v>
          </cell>
          <cell r="D6796">
            <v>2023</v>
          </cell>
          <cell r="E6796">
            <v>3</v>
          </cell>
          <cell r="F6796">
            <v>3</v>
          </cell>
          <cell r="G6796" t="str">
            <v>Yes</v>
          </cell>
          <cell r="H6796">
            <v>652700.18999999994</v>
          </cell>
          <cell r="I6796">
            <v>8121.44</v>
          </cell>
          <cell r="J6796">
            <v>0</v>
          </cell>
          <cell r="K6796">
            <v>644578.75</v>
          </cell>
          <cell r="M6796">
            <v>644578.75</v>
          </cell>
          <cell r="N6796" t="str">
            <v>FORM SUBMIT</v>
          </cell>
          <cell r="O6796">
            <v>45211</v>
          </cell>
          <cell r="P6796"/>
          <cell r="Q6796">
            <v>644578.75</v>
          </cell>
        </row>
        <row r="6797">
          <cell r="C6797" t="str">
            <v>Easton</v>
          </cell>
          <cell r="D6797">
            <v>2023</v>
          </cell>
          <cell r="E6797">
            <v>3</v>
          </cell>
          <cell r="F6797">
            <v>3</v>
          </cell>
          <cell r="G6797" t="str">
            <v>Yes</v>
          </cell>
          <cell r="H6797">
            <v>1637464.22</v>
          </cell>
          <cell r="I6797">
            <v>17847.849999999999</v>
          </cell>
          <cell r="J6797">
            <v>19.52</v>
          </cell>
          <cell r="K6797">
            <v>1619596.85</v>
          </cell>
          <cell r="M6797">
            <v>1619596.85</v>
          </cell>
          <cell r="N6797" t="str">
            <v>FORM SUBMIT</v>
          </cell>
          <cell r="O6797">
            <v>45187</v>
          </cell>
          <cell r="P6797"/>
          <cell r="Q6797">
            <v>1619616.3699999999</v>
          </cell>
        </row>
        <row r="6798">
          <cell r="C6798" t="str">
            <v>Edgartown</v>
          </cell>
          <cell r="D6798">
            <v>2023</v>
          </cell>
          <cell r="E6798">
            <v>3</v>
          </cell>
          <cell r="F6798">
            <v>3</v>
          </cell>
          <cell r="G6798" t="str">
            <v>Yes</v>
          </cell>
          <cell r="H6798">
            <v>898532.16</v>
          </cell>
          <cell r="I6798">
            <v>1144.03</v>
          </cell>
          <cell r="J6798">
            <v>0</v>
          </cell>
          <cell r="K6798">
            <v>897388.13</v>
          </cell>
          <cell r="M6798">
            <v>897388.13</v>
          </cell>
          <cell r="N6798" t="str">
            <v>FORM SUBMIT</v>
          </cell>
          <cell r="O6798">
            <v>45125</v>
          </cell>
          <cell r="P6798"/>
          <cell r="Q6798">
            <v>897388.13</v>
          </cell>
        </row>
        <row r="6799">
          <cell r="C6799" t="str">
            <v>Egremont</v>
          </cell>
          <cell r="D6799">
            <v>2023</v>
          </cell>
          <cell r="E6799">
            <v>0</v>
          </cell>
          <cell r="F6799">
            <v>0</v>
          </cell>
          <cell r="G6799" t="str">
            <v>N/A</v>
          </cell>
          <cell r="H6799">
            <v>0</v>
          </cell>
          <cell r="I6799">
            <v>0</v>
          </cell>
          <cell r="J6799">
            <v>0</v>
          </cell>
          <cell r="K6799">
            <v>0</v>
          </cell>
          <cell r="M6799">
            <v>0</v>
          </cell>
          <cell r="N6799" t="str">
            <v>N/A</v>
          </cell>
          <cell r="O6799" t="str">
            <v/>
          </cell>
          <cell r="P6799"/>
          <cell r="Q6799">
            <v>0</v>
          </cell>
        </row>
        <row r="6800">
          <cell r="C6800" t="str">
            <v>Erving</v>
          </cell>
          <cell r="D6800">
            <v>2023</v>
          </cell>
          <cell r="E6800">
            <v>0</v>
          </cell>
          <cell r="F6800">
            <v>0</v>
          </cell>
          <cell r="G6800" t="str">
            <v>N/A</v>
          </cell>
          <cell r="H6800">
            <v>0</v>
          </cell>
          <cell r="I6800">
            <v>0</v>
          </cell>
          <cell r="J6800">
            <v>0</v>
          </cell>
          <cell r="K6800">
            <v>0</v>
          </cell>
          <cell r="M6800">
            <v>0</v>
          </cell>
          <cell r="N6800" t="str">
            <v>N/A</v>
          </cell>
          <cell r="O6800" t="str">
            <v/>
          </cell>
          <cell r="P6800"/>
          <cell r="Q6800">
            <v>0</v>
          </cell>
        </row>
        <row r="6801">
          <cell r="C6801" t="str">
            <v>Essex</v>
          </cell>
          <cell r="D6801">
            <v>2023</v>
          </cell>
          <cell r="E6801">
            <v>1.5</v>
          </cell>
          <cell r="F6801">
            <v>1.5</v>
          </cell>
          <cell r="G6801" t="str">
            <v>Yes</v>
          </cell>
          <cell r="H6801">
            <v>208647.59</v>
          </cell>
          <cell r="I6801">
            <v>395.08</v>
          </cell>
          <cell r="J6801">
            <v>0</v>
          </cell>
          <cell r="K6801">
            <v>208252.51</v>
          </cell>
          <cell r="M6801">
            <v>208252.51</v>
          </cell>
          <cell r="N6801" t="str">
            <v>FORM SUBMIT</v>
          </cell>
          <cell r="O6801">
            <v>45204</v>
          </cell>
          <cell r="P6801"/>
          <cell r="Q6801">
            <v>208252.51</v>
          </cell>
        </row>
        <row r="6802">
          <cell r="C6802" t="str">
            <v>Everett</v>
          </cell>
          <cell r="D6802">
            <v>2023</v>
          </cell>
          <cell r="E6802">
            <v>0</v>
          </cell>
          <cell r="F6802">
            <v>0</v>
          </cell>
          <cell r="G6802" t="str">
            <v>N/A</v>
          </cell>
          <cell r="H6802">
            <v>0</v>
          </cell>
          <cell r="I6802">
            <v>0</v>
          </cell>
          <cell r="J6802">
            <v>0</v>
          </cell>
          <cell r="K6802">
            <v>0</v>
          </cell>
          <cell r="M6802">
            <v>0</v>
          </cell>
          <cell r="N6802" t="str">
            <v>N/A</v>
          </cell>
          <cell r="O6802" t="str">
            <v/>
          </cell>
          <cell r="P6802"/>
          <cell r="Q6802">
            <v>0</v>
          </cell>
        </row>
        <row r="6803">
          <cell r="C6803" t="str">
            <v>Fairhaven</v>
          </cell>
          <cell r="D6803">
            <v>2023</v>
          </cell>
          <cell r="E6803">
            <v>2</v>
          </cell>
          <cell r="F6803">
            <v>2</v>
          </cell>
          <cell r="G6803" t="str">
            <v>Yes</v>
          </cell>
          <cell r="H6803">
            <v>492523.24</v>
          </cell>
          <cell r="I6803">
            <v>2635.56</v>
          </cell>
          <cell r="J6803">
            <v>2473.81</v>
          </cell>
          <cell r="K6803">
            <v>487413.87</v>
          </cell>
          <cell r="M6803">
            <v>487413.87</v>
          </cell>
          <cell r="N6803" t="str">
            <v>FORM SUBMIT</v>
          </cell>
          <cell r="O6803">
            <v>45183</v>
          </cell>
          <cell r="P6803"/>
          <cell r="Q6803">
            <v>489887.68</v>
          </cell>
        </row>
        <row r="6804">
          <cell r="C6804" t="str">
            <v>Fall River</v>
          </cell>
          <cell r="D6804">
            <v>2023</v>
          </cell>
          <cell r="E6804">
            <v>1.5</v>
          </cell>
          <cell r="F6804">
            <v>1.5</v>
          </cell>
          <cell r="G6804" t="str">
            <v>Yes</v>
          </cell>
          <cell r="H6804">
            <v>1408549.52</v>
          </cell>
          <cell r="I6804">
            <v>10321.77</v>
          </cell>
          <cell r="J6804">
            <v>11954.77</v>
          </cell>
          <cell r="K6804">
            <v>1386272.98</v>
          </cell>
          <cell r="M6804">
            <v>1386272.98</v>
          </cell>
          <cell r="N6804" t="str">
            <v>FORM SUBMIT</v>
          </cell>
          <cell r="O6804">
            <v>45175</v>
          </cell>
          <cell r="P6804"/>
          <cell r="Q6804">
            <v>1398227.75</v>
          </cell>
        </row>
        <row r="6805">
          <cell r="C6805" t="str">
            <v>Falmouth</v>
          </cell>
          <cell r="D6805">
            <v>2023</v>
          </cell>
          <cell r="E6805">
            <v>3</v>
          </cell>
          <cell r="F6805">
            <v>3</v>
          </cell>
          <cell r="G6805" t="str">
            <v>Yes</v>
          </cell>
          <cell r="H6805">
            <v>3500453.96</v>
          </cell>
          <cell r="I6805">
            <v>10004.629999999999</v>
          </cell>
          <cell r="J6805">
            <v>10074.709999999999</v>
          </cell>
          <cell r="K6805">
            <v>3480374.62</v>
          </cell>
          <cell r="M6805">
            <v>3480374.62</v>
          </cell>
          <cell r="N6805" t="str">
            <v>FORM SUBMIT</v>
          </cell>
          <cell r="O6805">
            <v>45184</v>
          </cell>
          <cell r="P6805"/>
          <cell r="Q6805">
            <v>3490449.33</v>
          </cell>
        </row>
        <row r="6806">
          <cell r="C6806" t="str">
            <v>Fitchburg</v>
          </cell>
          <cell r="D6806">
            <v>2023</v>
          </cell>
          <cell r="E6806">
            <v>0</v>
          </cell>
          <cell r="F6806">
            <v>0</v>
          </cell>
          <cell r="G6806" t="str">
            <v>N/A</v>
          </cell>
          <cell r="H6806">
            <v>0</v>
          </cell>
          <cell r="I6806">
            <v>0</v>
          </cell>
          <cell r="J6806">
            <v>0</v>
          </cell>
          <cell r="K6806">
            <v>0</v>
          </cell>
          <cell r="M6806">
            <v>0</v>
          </cell>
          <cell r="N6806" t="str">
            <v>N/A</v>
          </cell>
          <cell r="O6806" t="str">
            <v/>
          </cell>
          <cell r="P6806"/>
          <cell r="Q6806">
            <v>0</v>
          </cell>
        </row>
        <row r="6807">
          <cell r="C6807" t="str">
            <v>Florida</v>
          </cell>
          <cell r="D6807">
            <v>2023</v>
          </cell>
          <cell r="E6807">
            <v>0</v>
          </cell>
          <cell r="F6807">
            <v>0</v>
          </cell>
          <cell r="G6807" t="str">
            <v>N/A</v>
          </cell>
          <cell r="H6807">
            <v>0</v>
          </cell>
          <cell r="I6807">
            <v>0</v>
          </cell>
          <cell r="J6807">
            <v>0</v>
          </cell>
          <cell r="K6807">
            <v>0</v>
          </cell>
          <cell r="M6807">
            <v>0</v>
          </cell>
          <cell r="N6807" t="str">
            <v>N/A</v>
          </cell>
          <cell r="O6807" t="str">
            <v/>
          </cell>
          <cell r="P6807"/>
          <cell r="Q6807">
            <v>0</v>
          </cell>
        </row>
        <row r="6808">
          <cell r="C6808" t="str">
            <v>Foxborough</v>
          </cell>
          <cell r="D6808">
            <v>2023</v>
          </cell>
          <cell r="E6808">
            <v>0</v>
          </cell>
          <cell r="F6808">
            <v>0</v>
          </cell>
          <cell r="G6808" t="str">
            <v>N/A</v>
          </cell>
          <cell r="H6808">
            <v>0</v>
          </cell>
          <cell r="I6808">
            <v>0</v>
          </cell>
          <cell r="J6808">
            <v>0</v>
          </cell>
          <cell r="K6808">
            <v>0</v>
          </cell>
          <cell r="M6808">
            <v>0</v>
          </cell>
          <cell r="N6808" t="str">
            <v>N/A</v>
          </cell>
          <cell r="O6808" t="str">
            <v/>
          </cell>
          <cell r="P6808"/>
          <cell r="Q6808">
            <v>0</v>
          </cell>
        </row>
        <row r="6809">
          <cell r="C6809" t="str">
            <v>Framingham</v>
          </cell>
          <cell r="D6809">
            <v>2023</v>
          </cell>
          <cell r="E6809">
            <v>1</v>
          </cell>
          <cell r="F6809">
            <v>1</v>
          </cell>
          <cell r="G6809" t="str">
            <v>Yes</v>
          </cell>
          <cell r="H6809">
            <v>1686250.95</v>
          </cell>
          <cell r="I6809">
            <v>7568.83</v>
          </cell>
          <cell r="J6809">
            <v>179.21</v>
          </cell>
          <cell r="K6809">
            <v>1678502.91</v>
          </cell>
          <cell r="M6809">
            <v>1678502.91</v>
          </cell>
          <cell r="N6809" t="str">
            <v>FORM SUBMIT</v>
          </cell>
          <cell r="O6809">
            <v>45182</v>
          </cell>
          <cell r="P6809"/>
          <cell r="Q6809">
            <v>1678682.1199999999</v>
          </cell>
        </row>
        <row r="6810">
          <cell r="C6810" t="str">
            <v>Franklin</v>
          </cell>
          <cell r="D6810">
            <v>2023</v>
          </cell>
          <cell r="E6810">
            <v>2</v>
          </cell>
          <cell r="F6810">
            <v>2</v>
          </cell>
          <cell r="G6810" t="str">
            <v>Yes</v>
          </cell>
          <cell r="H6810">
            <v>1502605.14</v>
          </cell>
          <cell r="I6810">
            <v>14884.85</v>
          </cell>
          <cell r="J6810">
            <v>10760.77</v>
          </cell>
          <cell r="K6810">
            <v>1476959.52</v>
          </cell>
          <cell r="M6810">
            <v>1476959.52</v>
          </cell>
          <cell r="N6810" t="str">
            <v>FORM SUBMIT</v>
          </cell>
          <cell r="O6810">
            <v>45175</v>
          </cell>
          <cell r="P6810"/>
          <cell r="Q6810">
            <v>1487720.2899999998</v>
          </cell>
        </row>
        <row r="6811">
          <cell r="C6811" t="str">
            <v>Freetown</v>
          </cell>
          <cell r="D6811">
            <v>2023</v>
          </cell>
          <cell r="E6811">
            <v>0</v>
          </cell>
          <cell r="F6811">
            <v>0</v>
          </cell>
          <cell r="G6811" t="str">
            <v>N/A</v>
          </cell>
          <cell r="H6811">
            <v>0</v>
          </cell>
          <cell r="I6811">
            <v>0</v>
          </cell>
          <cell r="J6811">
            <v>0</v>
          </cell>
          <cell r="K6811">
            <v>0</v>
          </cell>
          <cell r="M6811">
            <v>0</v>
          </cell>
          <cell r="N6811" t="str">
            <v>N/A</v>
          </cell>
          <cell r="O6811" t="str">
            <v/>
          </cell>
          <cell r="P6811"/>
          <cell r="Q6811">
            <v>0</v>
          </cell>
        </row>
        <row r="6812">
          <cell r="C6812" t="str">
            <v>Gardner</v>
          </cell>
          <cell r="D6812">
            <v>2023</v>
          </cell>
          <cell r="E6812">
            <v>0</v>
          </cell>
          <cell r="F6812">
            <v>0</v>
          </cell>
          <cell r="G6812" t="str">
            <v>N/A</v>
          </cell>
          <cell r="H6812">
            <v>0</v>
          </cell>
          <cell r="I6812">
            <v>0</v>
          </cell>
          <cell r="J6812">
            <v>0</v>
          </cell>
          <cell r="K6812">
            <v>0</v>
          </cell>
          <cell r="M6812">
            <v>0</v>
          </cell>
          <cell r="N6812" t="str">
            <v>N/A</v>
          </cell>
          <cell r="O6812" t="str">
            <v/>
          </cell>
          <cell r="P6812"/>
          <cell r="Q6812">
            <v>0</v>
          </cell>
        </row>
        <row r="6813">
          <cell r="C6813" t="str">
            <v>Aquinnah</v>
          </cell>
          <cell r="D6813">
            <v>2023</v>
          </cell>
          <cell r="E6813">
            <v>3</v>
          </cell>
          <cell r="F6813">
            <v>3</v>
          </cell>
          <cell r="G6813" t="str">
            <v>Yes</v>
          </cell>
          <cell r="H6813">
            <v>158861.12</v>
          </cell>
          <cell r="I6813">
            <v>0</v>
          </cell>
          <cell r="J6813">
            <v>0</v>
          </cell>
          <cell r="K6813">
            <v>158861.12</v>
          </cell>
          <cell r="M6813">
            <v>158861.12</v>
          </cell>
          <cell r="N6813" t="str">
            <v>FORM SUBMIT</v>
          </cell>
          <cell r="O6813">
            <v>45204</v>
          </cell>
          <cell r="P6813"/>
          <cell r="Q6813">
            <v>158861.12</v>
          </cell>
        </row>
        <row r="6814">
          <cell r="C6814" t="str">
            <v>Georgetown</v>
          </cell>
          <cell r="D6814">
            <v>2023</v>
          </cell>
          <cell r="E6814">
            <v>3</v>
          </cell>
          <cell r="F6814">
            <v>3</v>
          </cell>
          <cell r="G6814" t="str">
            <v>Yes</v>
          </cell>
          <cell r="H6814">
            <v>579057.80000000005</v>
          </cell>
          <cell r="I6814">
            <v>3954.39</v>
          </cell>
          <cell r="J6814">
            <v>0</v>
          </cell>
          <cell r="K6814">
            <v>575103.41</v>
          </cell>
          <cell r="M6814">
            <v>575103.41</v>
          </cell>
          <cell r="N6814" t="str">
            <v>FORM SUBMIT</v>
          </cell>
          <cell r="O6814">
            <v>45188</v>
          </cell>
          <cell r="P6814"/>
          <cell r="Q6814">
            <v>575103.41</v>
          </cell>
        </row>
        <row r="6815">
          <cell r="C6815" t="str">
            <v>Gill</v>
          </cell>
          <cell r="D6815">
            <v>2023</v>
          </cell>
          <cell r="E6815">
            <v>0</v>
          </cell>
          <cell r="F6815">
            <v>0</v>
          </cell>
          <cell r="G6815" t="str">
            <v>N/A</v>
          </cell>
          <cell r="H6815">
            <v>0</v>
          </cell>
          <cell r="I6815">
            <v>0</v>
          </cell>
          <cell r="J6815">
            <v>0</v>
          </cell>
          <cell r="K6815">
            <v>0</v>
          </cell>
          <cell r="M6815">
            <v>0</v>
          </cell>
          <cell r="N6815" t="str">
            <v>N/A</v>
          </cell>
          <cell r="O6815" t="str">
            <v/>
          </cell>
          <cell r="P6815"/>
          <cell r="Q6815">
            <v>0</v>
          </cell>
        </row>
        <row r="6816">
          <cell r="C6816" t="str">
            <v>Gloucester</v>
          </cell>
          <cell r="D6816">
            <v>2023</v>
          </cell>
          <cell r="E6816">
            <v>1</v>
          </cell>
          <cell r="F6816">
            <v>1</v>
          </cell>
          <cell r="G6816" t="str">
            <v>Yes</v>
          </cell>
          <cell r="H6816">
            <v>837606.05</v>
          </cell>
          <cell r="I6816">
            <v>3580.45</v>
          </cell>
          <cell r="J6816">
            <v>6.64</v>
          </cell>
          <cell r="K6816">
            <v>834018.96</v>
          </cell>
          <cell r="M6816">
            <v>834018.96</v>
          </cell>
          <cell r="N6816" t="str">
            <v>FORM SUBMIT</v>
          </cell>
          <cell r="O6816">
            <v>45152</v>
          </cell>
          <cell r="P6816"/>
          <cell r="Q6816">
            <v>834025.60000000009</v>
          </cell>
        </row>
        <row r="6817">
          <cell r="C6817" t="str">
            <v>Goshen</v>
          </cell>
          <cell r="D6817">
            <v>2023</v>
          </cell>
          <cell r="E6817">
            <v>3</v>
          </cell>
          <cell r="F6817">
            <v>3</v>
          </cell>
          <cell r="G6817" t="str">
            <v>Yes</v>
          </cell>
          <cell r="H6817">
            <v>84960.6</v>
          </cell>
          <cell r="I6817">
            <v>912.79</v>
          </cell>
          <cell r="J6817">
            <v>0</v>
          </cell>
          <cell r="K6817">
            <v>84047.81</v>
          </cell>
          <cell r="M6817">
            <v>84047.81</v>
          </cell>
          <cell r="N6817" t="str">
            <v>FORM SUBMIT</v>
          </cell>
          <cell r="O6817">
            <v>45168</v>
          </cell>
          <cell r="P6817"/>
          <cell r="Q6817">
            <v>84047.810000000012</v>
          </cell>
        </row>
        <row r="6818">
          <cell r="C6818" t="str">
            <v>Gosnold</v>
          </cell>
          <cell r="D6818">
            <v>2023</v>
          </cell>
          <cell r="E6818">
            <v>1.5</v>
          </cell>
          <cell r="F6818">
            <v>1.5</v>
          </cell>
          <cell r="G6818" t="str">
            <v>Yes</v>
          </cell>
          <cell r="H6818">
            <v>11573.5</v>
          </cell>
          <cell r="I6818">
            <v>274.12</v>
          </cell>
          <cell r="J6818">
            <v>0</v>
          </cell>
          <cell r="K6818">
            <v>11299.38</v>
          </cell>
          <cell r="M6818">
            <v>11299.38</v>
          </cell>
          <cell r="N6818" t="str">
            <v>FORM SUBMIT</v>
          </cell>
          <cell r="O6818">
            <v>45189</v>
          </cell>
          <cell r="P6818"/>
          <cell r="Q6818">
            <v>11299.38</v>
          </cell>
        </row>
        <row r="6819">
          <cell r="C6819" t="str">
            <v>Grafton</v>
          </cell>
          <cell r="D6819">
            <v>2023</v>
          </cell>
          <cell r="E6819">
            <v>1.5</v>
          </cell>
          <cell r="F6819">
            <v>1.5</v>
          </cell>
          <cell r="G6819" t="str">
            <v>Yes</v>
          </cell>
          <cell r="H6819">
            <v>621541.81000000006</v>
          </cell>
          <cell r="I6819">
            <v>2907.44</v>
          </cell>
          <cell r="J6819">
            <v>687.85</v>
          </cell>
          <cell r="K6819">
            <v>617946.52</v>
          </cell>
          <cell r="M6819">
            <v>617946.52</v>
          </cell>
          <cell r="N6819" t="str">
            <v>FORM SUBMIT</v>
          </cell>
          <cell r="O6819">
            <v>45189</v>
          </cell>
          <cell r="P6819"/>
          <cell r="Q6819">
            <v>618634.37000000011</v>
          </cell>
        </row>
        <row r="6820">
          <cell r="C6820" t="str">
            <v>Granby</v>
          </cell>
          <cell r="D6820">
            <v>2023</v>
          </cell>
          <cell r="E6820">
            <v>0</v>
          </cell>
          <cell r="F6820">
            <v>0</v>
          </cell>
          <cell r="G6820" t="str">
            <v>N/A</v>
          </cell>
          <cell r="H6820">
            <v>0</v>
          </cell>
          <cell r="I6820">
            <v>0</v>
          </cell>
          <cell r="J6820">
            <v>0</v>
          </cell>
          <cell r="K6820">
            <v>0</v>
          </cell>
          <cell r="M6820">
            <v>0</v>
          </cell>
          <cell r="N6820" t="str">
            <v>N/A</v>
          </cell>
          <cell r="O6820" t="str">
            <v/>
          </cell>
          <cell r="P6820"/>
          <cell r="Q6820">
            <v>0</v>
          </cell>
        </row>
        <row r="6821">
          <cell r="C6821" t="str">
            <v>Granville</v>
          </cell>
          <cell r="D6821">
            <v>2023</v>
          </cell>
          <cell r="E6821">
            <v>1.5</v>
          </cell>
          <cell r="F6821">
            <v>1.5</v>
          </cell>
          <cell r="G6821" t="str">
            <v>Yes</v>
          </cell>
          <cell r="H6821">
            <v>30921</v>
          </cell>
          <cell r="I6821">
            <v>236</v>
          </cell>
          <cell r="J6821">
            <v>0</v>
          </cell>
          <cell r="K6821">
            <v>30685</v>
          </cell>
          <cell r="M6821">
            <v>30685</v>
          </cell>
          <cell r="N6821" t="str">
            <v>FORM SUBMIT</v>
          </cell>
          <cell r="O6821">
            <v>45184</v>
          </cell>
          <cell r="P6821"/>
          <cell r="Q6821">
            <v>30685</v>
          </cell>
        </row>
        <row r="6822">
          <cell r="C6822" t="str">
            <v>Great Barrington</v>
          </cell>
          <cell r="D6822">
            <v>2023</v>
          </cell>
          <cell r="E6822">
            <v>3</v>
          </cell>
          <cell r="F6822">
            <v>3</v>
          </cell>
          <cell r="G6822" t="str">
            <v>Yes</v>
          </cell>
          <cell r="H6822">
            <v>621892.41</v>
          </cell>
          <cell r="I6822">
            <v>4244.07</v>
          </cell>
          <cell r="J6822">
            <v>757.6</v>
          </cell>
          <cell r="K6822">
            <v>616890.74</v>
          </cell>
          <cell r="M6822">
            <v>616890.74</v>
          </cell>
          <cell r="N6822" t="str">
            <v>FORM SUBMIT</v>
          </cell>
          <cell r="O6822">
            <v>45181</v>
          </cell>
          <cell r="P6822"/>
          <cell r="Q6822">
            <v>617648.34000000008</v>
          </cell>
        </row>
        <row r="6823">
          <cell r="C6823" t="str">
            <v>Greenfield</v>
          </cell>
          <cell r="D6823">
            <v>2023</v>
          </cell>
          <cell r="E6823">
            <v>1</v>
          </cell>
          <cell r="F6823">
            <v>1</v>
          </cell>
          <cell r="G6823" t="str">
            <v>Yes</v>
          </cell>
          <cell r="H6823">
            <v>232090.39</v>
          </cell>
          <cell r="I6823">
            <v>2626.32</v>
          </cell>
          <cell r="J6823">
            <v>362.65</v>
          </cell>
          <cell r="K6823">
            <v>229101.42</v>
          </cell>
          <cell r="M6823">
            <v>229101.42</v>
          </cell>
          <cell r="N6823" t="str">
            <v>FORM SUBMIT</v>
          </cell>
          <cell r="O6823">
            <v>45156</v>
          </cell>
          <cell r="P6823"/>
          <cell r="Q6823">
            <v>229464.07</v>
          </cell>
        </row>
        <row r="6824">
          <cell r="C6824" t="str">
            <v>Groton</v>
          </cell>
          <cell r="D6824">
            <v>2023</v>
          </cell>
          <cell r="E6824">
            <v>3</v>
          </cell>
          <cell r="F6824">
            <v>3</v>
          </cell>
          <cell r="G6824" t="str">
            <v>Yes</v>
          </cell>
          <cell r="H6824">
            <v>975937.02</v>
          </cell>
          <cell r="I6824">
            <v>9780.1299999999992</v>
          </cell>
          <cell r="J6824">
            <v>0</v>
          </cell>
          <cell r="K6824">
            <v>966156.89</v>
          </cell>
          <cell r="M6824">
            <v>966156.89</v>
          </cell>
          <cell r="N6824" t="str">
            <v>FORM SUBMIT</v>
          </cell>
          <cell r="O6824">
            <v>45191</v>
          </cell>
          <cell r="P6824"/>
          <cell r="Q6824">
            <v>966156.89</v>
          </cell>
        </row>
        <row r="6825">
          <cell r="C6825" t="str">
            <v>Groveland</v>
          </cell>
          <cell r="D6825">
            <v>2023</v>
          </cell>
          <cell r="E6825">
            <v>3</v>
          </cell>
          <cell r="F6825">
            <v>3</v>
          </cell>
          <cell r="G6825" t="str">
            <v>Yes</v>
          </cell>
          <cell r="H6825">
            <v>448560.4</v>
          </cell>
          <cell r="I6825">
            <v>1024.3800000000001</v>
          </cell>
          <cell r="J6825">
            <v>0</v>
          </cell>
          <cell r="K6825">
            <v>447536.02</v>
          </cell>
          <cell r="M6825">
            <v>447536.02</v>
          </cell>
          <cell r="N6825" t="str">
            <v>FORM SUBMIT</v>
          </cell>
          <cell r="O6825">
            <v>45187</v>
          </cell>
          <cell r="P6825"/>
          <cell r="Q6825">
            <v>447536.02</v>
          </cell>
        </row>
        <row r="6826">
          <cell r="C6826" t="str">
            <v>Hadley</v>
          </cell>
          <cell r="D6826">
            <v>2023</v>
          </cell>
          <cell r="E6826">
            <v>3</v>
          </cell>
          <cell r="F6826">
            <v>3</v>
          </cell>
          <cell r="G6826" t="str">
            <v>Yes</v>
          </cell>
          <cell r="H6826">
            <v>333957.32</v>
          </cell>
          <cell r="I6826">
            <v>1456.84</v>
          </cell>
          <cell r="J6826">
            <v>0</v>
          </cell>
          <cell r="K6826">
            <v>332500.47999999998</v>
          </cell>
          <cell r="M6826">
            <v>332500.47999999998</v>
          </cell>
          <cell r="N6826" t="str">
            <v>FORM SUBMIT</v>
          </cell>
          <cell r="O6826">
            <v>45177</v>
          </cell>
          <cell r="P6826"/>
          <cell r="Q6826">
            <v>332500.47999999998</v>
          </cell>
        </row>
        <row r="6827">
          <cell r="C6827" t="str">
            <v>Halifax</v>
          </cell>
          <cell r="D6827">
            <v>2023</v>
          </cell>
          <cell r="E6827">
            <v>0</v>
          </cell>
          <cell r="F6827">
            <v>0</v>
          </cell>
          <cell r="G6827" t="str">
            <v>N/A</v>
          </cell>
          <cell r="H6827">
            <v>0</v>
          </cell>
          <cell r="I6827">
            <v>0</v>
          </cell>
          <cell r="J6827">
            <v>0</v>
          </cell>
          <cell r="K6827">
            <v>0</v>
          </cell>
          <cell r="M6827">
            <v>0</v>
          </cell>
          <cell r="N6827" t="str">
            <v>N/A</v>
          </cell>
          <cell r="O6827" t="str">
            <v/>
          </cell>
          <cell r="P6827"/>
          <cell r="Q6827">
            <v>0</v>
          </cell>
        </row>
        <row r="6828">
          <cell r="C6828" t="str">
            <v>Hamilton</v>
          </cell>
          <cell r="D6828">
            <v>2023</v>
          </cell>
          <cell r="E6828">
            <v>2</v>
          </cell>
          <cell r="F6828">
            <v>2</v>
          </cell>
          <cell r="G6828" t="str">
            <v>Yes</v>
          </cell>
          <cell r="H6828">
            <v>565791.41</v>
          </cell>
          <cell r="I6828">
            <v>9139.31</v>
          </cell>
          <cell r="J6828">
            <v>8414.11</v>
          </cell>
          <cell r="K6828">
            <v>548237.99</v>
          </cell>
          <cell r="M6828">
            <v>548237.99</v>
          </cell>
          <cell r="N6828" t="str">
            <v>FORM SUBMIT</v>
          </cell>
          <cell r="O6828">
            <v>45202</v>
          </cell>
          <cell r="P6828"/>
          <cell r="Q6828">
            <v>556652.1</v>
          </cell>
        </row>
        <row r="6829">
          <cell r="C6829" t="str">
            <v>Hampden</v>
          </cell>
          <cell r="D6829">
            <v>2023</v>
          </cell>
          <cell r="E6829">
            <v>0.01</v>
          </cell>
          <cell r="F6829">
            <v>1</v>
          </cell>
          <cell r="G6829" t="str">
            <v>No</v>
          </cell>
          <cell r="H6829">
            <v>88333.84</v>
          </cell>
          <cell r="I6829">
            <v>626.42999999999995</v>
          </cell>
          <cell r="J6829">
            <v>524.29</v>
          </cell>
          <cell r="K6829">
            <v>87183.12</v>
          </cell>
          <cell r="M6829">
            <v>87183.12</v>
          </cell>
          <cell r="N6829" t="str">
            <v>FORM SUBMIT</v>
          </cell>
          <cell r="O6829">
            <v>45182</v>
          </cell>
          <cell r="P6829"/>
          <cell r="Q6829">
            <v>87707.41</v>
          </cell>
        </row>
        <row r="6830">
          <cell r="C6830" t="str">
            <v>Hancock</v>
          </cell>
          <cell r="D6830">
            <v>2023</v>
          </cell>
          <cell r="E6830">
            <v>0</v>
          </cell>
          <cell r="F6830">
            <v>0</v>
          </cell>
          <cell r="G6830" t="str">
            <v>N/A</v>
          </cell>
          <cell r="H6830">
            <v>0</v>
          </cell>
          <cell r="I6830">
            <v>0</v>
          </cell>
          <cell r="J6830">
            <v>0</v>
          </cell>
          <cell r="K6830">
            <v>0</v>
          </cell>
          <cell r="M6830">
            <v>0</v>
          </cell>
          <cell r="N6830" t="str">
            <v>N/A</v>
          </cell>
          <cell r="O6830" t="str">
            <v/>
          </cell>
          <cell r="P6830"/>
          <cell r="Q6830">
            <v>0</v>
          </cell>
        </row>
        <row r="6831">
          <cell r="C6831" t="str">
            <v>Hanover</v>
          </cell>
          <cell r="D6831">
            <v>2023</v>
          </cell>
          <cell r="E6831">
            <v>3</v>
          </cell>
          <cell r="F6831">
            <v>3</v>
          </cell>
          <cell r="G6831" t="str">
            <v>Yes</v>
          </cell>
          <cell r="H6831">
            <v>1303098.02</v>
          </cell>
          <cell r="I6831">
            <v>41006.79</v>
          </cell>
          <cell r="J6831">
            <v>0</v>
          </cell>
          <cell r="K6831">
            <v>1262091.23</v>
          </cell>
          <cell r="M6831">
            <v>1262091.23</v>
          </cell>
          <cell r="N6831" t="str">
            <v>FORM SUBMIT</v>
          </cell>
          <cell r="O6831">
            <v>45184</v>
          </cell>
          <cell r="P6831"/>
          <cell r="Q6831">
            <v>1262091.23</v>
          </cell>
        </row>
        <row r="6832">
          <cell r="C6832" t="str">
            <v>Hanson</v>
          </cell>
          <cell r="D6832">
            <v>2023</v>
          </cell>
          <cell r="E6832">
            <v>1.5</v>
          </cell>
          <cell r="F6832">
            <v>1.5</v>
          </cell>
          <cell r="G6832" t="str">
            <v>Yes</v>
          </cell>
          <cell r="H6832">
            <v>301589.13</v>
          </cell>
          <cell r="I6832">
            <v>3318.3</v>
          </cell>
          <cell r="J6832">
            <v>0</v>
          </cell>
          <cell r="K6832">
            <v>298270.83</v>
          </cell>
          <cell r="M6832">
            <v>298270.83</v>
          </cell>
          <cell r="N6832" t="str">
            <v>FORM SUBMIT</v>
          </cell>
          <cell r="O6832">
            <v>45177</v>
          </cell>
          <cell r="P6832"/>
          <cell r="Q6832">
            <v>298270.83</v>
          </cell>
        </row>
        <row r="6833">
          <cell r="C6833" t="str">
            <v>Hardwick</v>
          </cell>
          <cell r="D6833">
            <v>2023</v>
          </cell>
          <cell r="E6833">
            <v>0</v>
          </cell>
          <cell r="F6833">
            <v>0</v>
          </cell>
          <cell r="G6833" t="str">
            <v>N/A</v>
          </cell>
          <cell r="H6833">
            <v>0</v>
          </cell>
          <cell r="I6833">
            <v>0</v>
          </cell>
          <cell r="J6833">
            <v>0</v>
          </cell>
          <cell r="K6833">
            <v>0</v>
          </cell>
          <cell r="M6833">
            <v>0</v>
          </cell>
          <cell r="N6833" t="str">
            <v>N/A</v>
          </cell>
          <cell r="O6833" t="str">
            <v/>
          </cell>
          <cell r="P6833"/>
          <cell r="Q6833">
            <v>0</v>
          </cell>
        </row>
        <row r="6834">
          <cell r="C6834" t="str">
            <v>Harvard</v>
          </cell>
          <cell r="D6834">
            <v>2023</v>
          </cell>
          <cell r="E6834">
            <v>1.1000000000000001</v>
          </cell>
          <cell r="F6834">
            <v>3</v>
          </cell>
          <cell r="G6834" t="str">
            <v>No</v>
          </cell>
          <cell r="H6834">
            <v>289762.46999999997</v>
          </cell>
          <cell r="I6834">
            <v>392.29</v>
          </cell>
          <cell r="J6834">
            <v>0</v>
          </cell>
          <cell r="K6834">
            <v>289370.18</v>
          </cell>
          <cell r="M6834">
            <v>289370.18</v>
          </cell>
          <cell r="N6834" t="str">
            <v>FORM SUBMIT</v>
          </cell>
          <cell r="O6834">
            <v>45163</v>
          </cell>
          <cell r="P6834"/>
          <cell r="Q6834">
            <v>289370.18</v>
          </cell>
        </row>
        <row r="6835">
          <cell r="C6835" t="str">
            <v>Harwich</v>
          </cell>
          <cell r="D6835">
            <v>2023</v>
          </cell>
          <cell r="E6835">
            <v>3</v>
          </cell>
          <cell r="F6835">
            <v>3</v>
          </cell>
          <cell r="G6835" t="str">
            <v>Yes</v>
          </cell>
          <cell r="H6835">
            <v>1611871.94</v>
          </cell>
          <cell r="I6835">
            <v>7241.94</v>
          </cell>
          <cell r="J6835">
            <v>341.12</v>
          </cell>
          <cell r="K6835">
            <v>1604288.88</v>
          </cell>
          <cell r="M6835">
            <v>1604288.88</v>
          </cell>
          <cell r="N6835" t="str">
            <v>FORM SUBMIT</v>
          </cell>
          <cell r="O6835">
            <v>45183</v>
          </cell>
          <cell r="P6835"/>
          <cell r="Q6835">
            <v>1604630</v>
          </cell>
        </row>
        <row r="6836">
          <cell r="C6836" t="str">
            <v>Hatfield</v>
          </cell>
          <cell r="D6836">
            <v>2023</v>
          </cell>
          <cell r="E6836">
            <v>3</v>
          </cell>
          <cell r="F6836">
            <v>3</v>
          </cell>
          <cell r="G6836" t="str">
            <v>Yes</v>
          </cell>
          <cell r="H6836">
            <v>194572.98</v>
          </cell>
          <cell r="I6836">
            <v>206.24</v>
          </cell>
          <cell r="J6836">
            <v>0</v>
          </cell>
          <cell r="K6836">
            <v>194366.74</v>
          </cell>
          <cell r="M6836">
            <v>194366.74</v>
          </cell>
          <cell r="N6836" t="str">
            <v>FORM SUBMIT</v>
          </cell>
          <cell r="O6836">
            <v>45181</v>
          </cell>
          <cell r="P6836"/>
          <cell r="Q6836">
            <v>194366.74000000002</v>
          </cell>
        </row>
        <row r="6837">
          <cell r="C6837" t="str">
            <v>Haverhill</v>
          </cell>
          <cell r="D6837">
            <v>2023</v>
          </cell>
          <cell r="E6837">
            <v>0</v>
          </cell>
          <cell r="F6837">
            <v>0</v>
          </cell>
          <cell r="G6837" t="str">
            <v>N/A</v>
          </cell>
          <cell r="H6837">
            <v>0</v>
          </cell>
          <cell r="I6837">
            <v>0</v>
          </cell>
          <cell r="J6837">
            <v>0</v>
          </cell>
          <cell r="K6837">
            <v>0</v>
          </cell>
          <cell r="M6837">
            <v>0</v>
          </cell>
          <cell r="N6837" t="str">
            <v>N/A</v>
          </cell>
          <cell r="O6837" t="str">
            <v/>
          </cell>
          <cell r="P6837"/>
          <cell r="Q6837">
            <v>0</v>
          </cell>
        </row>
        <row r="6838">
          <cell r="C6838" t="str">
            <v>Hawley</v>
          </cell>
          <cell r="D6838">
            <v>2023</v>
          </cell>
          <cell r="E6838">
            <v>0</v>
          </cell>
          <cell r="F6838">
            <v>0</v>
          </cell>
          <cell r="G6838" t="str">
            <v>N/A</v>
          </cell>
          <cell r="H6838">
            <v>0</v>
          </cell>
          <cell r="I6838">
            <v>0</v>
          </cell>
          <cell r="J6838">
            <v>0</v>
          </cell>
          <cell r="K6838">
            <v>0</v>
          </cell>
          <cell r="M6838">
            <v>0</v>
          </cell>
          <cell r="N6838" t="str">
            <v>N/A</v>
          </cell>
          <cell r="O6838" t="str">
            <v/>
          </cell>
          <cell r="P6838"/>
          <cell r="Q6838">
            <v>0</v>
          </cell>
        </row>
        <row r="6839">
          <cell r="C6839" t="str">
            <v>Heath</v>
          </cell>
          <cell r="D6839">
            <v>2023</v>
          </cell>
          <cell r="E6839">
            <v>0</v>
          </cell>
          <cell r="F6839">
            <v>0</v>
          </cell>
          <cell r="G6839" t="str">
            <v>N/A</v>
          </cell>
          <cell r="H6839">
            <v>0</v>
          </cell>
          <cell r="I6839">
            <v>0</v>
          </cell>
          <cell r="J6839">
            <v>0</v>
          </cell>
          <cell r="K6839">
            <v>0</v>
          </cell>
          <cell r="M6839">
            <v>0</v>
          </cell>
          <cell r="N6839" t="str">
            <v>N/A</v>
          </cell>
          <cell r="O6839" t="str">
            <v/>
          </cell>
          <cell r="P6839"/>
          <cell r="Q6839">
            <v>0</v>
          </cell>
        </row>
        <row r="6840">
          <cell r="C6840" t="str">
            <v>Hingham</v>
          </cell>
          <cell r="D6840">
            <v>2023</v>
          </cell>
          <cell r="E6840">
            <v>1.5</v>
          </cell>
          <cell r="F6840">
            <v>1.5</v>
          </cell>
          <cell r="G6840" t="str">
            <v>Yes</v>
          </cell>
          <cell r="H6840">
            <v>1297563.5900000001</v>
          </cell>
          <cell r="I6840">
            <v>22043.94</v>
          </cell>
          <cell r="J6840">
            <v>58.02</v>
          </cell>
          <cell r="K6840">
            <v>1275461.6299999999</v>
          </cell>
          <cell r="M6840">
            <v>1275461.6299999999</v>
          </cell>
          <cell r="N6840" t="str">
            <v>FORM SUBMIT</v>
          </cell>
          <cell r="O6840">
            <v>45181</v>
          </cell>
          <cell r="P6840"/>
          <cell r="Q6840">
            <v>1275519.6500000001</v>
          </cell>
        </row>
        <row r="6841">
          <cell r="C6841" t="str">
            <v>Hinsdale</v>
          </cell>
          <cell r="D6841">
            <v>2023</v>
          </cell>
          <cell r="E6841">
            <v>0</v>
          </cell>
          <cell r="F6841">
            <v>0</v>
          </cell>
          <cell r="G6841" t="str">
            <v>N/A</v>
          </cell>
          <cell r="H6841">
            <v>0</v>
          </cell>
          <cell r="I6841">
            <v>0</v>
          </cell>
          <cell r="J6841">
            <v>0</v>
          </cell>
          <cell r="K6841">
            <v>0</v>
          </cell>
          <cell r="M6841">
            <v>0</v>
          </cell>
          <cell r="N6841" t="str">
            <v>N/A</v>
          </cell>
          <cell r="O6841" t="str">
            <v/>
          </cell>
          <cell r="P6841"/>
          <cell r="Q6841">
            <v>0</v>
          </cell>
        </row>
        <row r="6842">
          <cell r="C6842" t="str">
            <v>Holbrook</v>
          </cell>
          <cell r="D6842">
            <v>2023</v>
          </cell>
          <cell r="E6842">
            <v>0</v>
          </cell>
          <cell r="F6842">
            <v>0</v>
          </cell>
          <cell r="G6842" t="str">
            <v>N/A</v>
          </cell>
          <cell r="H6842">
            <v>0</v>
          </cell>
          <cell r="I6842">
            <v>0</v>
          </cell>
          <cell r="J6842">
            <v>0</v>
          </cell>
          <cell r="K6842">
            <v>0</v>
          </cell>
          <cell r="M6842">
            <v>0</v>
          </cell>
          <cell r="N6842" t="str">
            <v>N/A</v>
          </cell>
          <cell r="O6842" t="str">
            <v/>
          </cell>
          <cell r="P6842"/>
          <cell r="Q6842">
            <v>0</v>
          </cell>
        </row>
        <row r="6843">
          <cell r="C6843" t="str">
            <v>Holden</v>
          </cell>
          <cell r="D6843">
            <v>2023</v>
          </cell>
          <cell r="E6843">
            <v>0</v>
          </cell>
          <cell r="F6843">
            <v>0</v>
          </cell>
          <cell r="G6843" t="str">
            <v>N/A</v>
          </cell>
          <cell r="H6843">
            <v>0</v>
          </cell>
          <cell r="I6843">
            <v>0</v>
          </cell>
          <cell r="J6843">
            <v>0</v>
          </cell>
          <cell r="K6843">
            <v>0</v>
          </cell>
          <cell r="M6843">
            <v>0</v>
          </cell>
          <cell r="N6843" t="str">
            <v>N/A</v>
          </cell>
          <cell r="O6843" t="str">
            <v/>
          </cell>
          <cell r="P6843"/>
          <cell r="Q6843">
            <v>0</v>
          </cell>
        </row>
        <row r="6844">
          <cell r="C6844" t="str">
            <v>Holland</v>
          </cell>
          <cell r="D6844">
            <v>2023</v>
          </cell>
          <cell r="E6844">
            <v>0</v>
          </cell>
          <cell r="F6844">
            <v>0</v>
          </cell>
          <cell r="G6844" t="str">
            <v>N/A</v>
          </cell>
          <cell r="H6844">
            <v>0</v>
          </cell>
          <cell r="I6844">
            <v>0</v>
          </cell>
          <cell r="J6844">
            <v>0</v>
          </cell>
          <cell r="K6844">
            <v>0</v>
          </cell>
          <cell r="M6844">
            <v>0</v>
          </cell>
          <cell r="N6844" t="str">
            <v>N/A</v>
          </cell>
          <cell r="O6844" t="str">
            <v/>
          </cell>
          <cell r="P6844"/>
          <cell r="Q6844">
            <v>0</v>
          </cell>
        </row>
        <row r="6845">
          <cell r="C6845" t="str">
            <v>Holliston</v>
          </cell>
          <cell r="D6845">
            <v>2023</v>
          </cell>
          <cell r="E6845">
            <v>1.5</v>
          </cell>
          <cell r="F6845">
            <v>1.5</v>
          </cell>
          <cell r="G6845" t="str">
            <v>Yes</v>
          </cell>
          <cell r="H6845">
            <v>665838.74</v>
          </cell>
          <cell r="I6845">
            <v>10370.5</v>
          </cell>
          <cell r="J6845">
            <v>627.20000000000005</v>
          </cell>
          <cell r="K6845">
            <v>654841.04</v>
          </cell>
          <cell r="M6845">
            <v>654841.04</v>
          </cell>
          <cell r="N6845" t="str">
            <v>FORM SUBMIT</v>
          </cell>
          <cell r="O6845">
            <v>45218</v>
          </cell>
          <cell r="P6845"/>
          <cell r="Q6845">
            <v>655468.24</v>
          </cell>
        </row>
        <row r="6846">
          <cell r="C6846" t="str">
            <v>Holyoke</v>
          </cell>
          <cell r="D6846">
            <v>2023</v>
          </cell>
          <cell r="E6846">
            <v>1.5</v>
          </cell>
          <cell r="F6846">
            <v>1.5</v>
          </cell>
          <cell r="G6846" t="str">
            <v>Yes</v>
          </cell>
          <cell r="H6846">
            <v>595176.52</v>
          </cell>
          <cell r="I6846">
            <v>2862.99</v>
          </cell>
          <cell r="J6846">
            <v>3356.8</v>
          </cell>
          <cell r="K6846">
            <v>588956.73</v>
          </cell>
          <cell r="M6846">
            <v>588956.73</v>
          </cell>
          <cell r="N6846" t="str">
            <v>FORM SUBMIT</v>
          </cell>
          <cell r="O6846">
            <v>45201</v>
          </cell>
          <cell r="P6846"/>
          <cell r="Q6846">
            <v>592313.53</v>
          </cell>
        </row>
        <row r="6847">
          <cell r="C6847" t="str">
            <v>Hopedale</v>
          </cell>
          <cell r="D6847">
            <v>2023</v>
          </cell>
          <cell r="E6847">
            <v>1</v>
          </cell>
          <cell r="F6847">
            <v>1</v>
          </cell>
          <cell r="G6847" t="str">
            <v>Yes</v>
          </cell>
          <cell r="H6847">
            <v>131392.82999999999</v>
          </cell>
          <cell r="I6847">
            <v>0</v>
          </cell>
          <cell r="J6847">
            <v>0</v>
          </cell>
          <cell r="K6847">
            <v>131392.82999999999</v>
          </cell>
          <cell r="M6847">
            <v>131392.82999999999</v>
          </cell>
          <cell r="N6847" t="str">
            <v>FORM SUBMIT</v>
          </cell>
          <cell r="O6847">
            <v>45168</v>
          </cell>
          <cell r="P6847"/>
          <cell r="Q6847">
            <v>131392.82999999999</v>
          </cell>
        </row>
        <row r="6848">
          <cell r="C6848" t="str">
            <v>Hopkinton</v>
          </cell>
          <cell r="D6848">
            <v>2023</v>
          </cell>
          <cell r="E6848">
            <v>2</v>
          </cell>
          <cell r="F6848">
            <v>2</v>
          </cell>
          <cell r="G6848" t="str">
            <v>Yes</v>
          </cell>
          <cell r="H6848">
            <v>1418337.64</v>
          </cell>
          <cell r="I6848">
            <v>7561.75</v>
          </cell>
          <cell r="J6848">
            <v>0</v>
          </cell>
          <cell r="K6848">
            <v>1410775.89</v>
          </cell>
          <cell r="M6848">
            <v>1410775.89</v>
          </cell>
          <cell r="N6848" t="str">
            <v>FORM SUBMIT</v>
          </cell>
          <cell r="O6848">
            <v>45180</v>
          </cell>
          <cell r="P6848"/>
          <cell r="Q6848">
            <v>1410775.89</v>
          </cell>
        </row>
        <row r="6849">
          <cell r="C6849" t="str">
            <v>Hubbardston</v>
          </cell>
          <cell r="D6849">
            <v>2023</v>
          </cell>
          <cell r="E6849">
            <v>0</v>
          </cell>
          <cell r="F6849">
            <v>1.5</v>
          </cell>
          <cell r="G6849" t="str">
            <v>No</v>
          </cell>
          <cell r="H6849">
            <v>82284.5</v>
          </cell>
          <cell r="I6849">
            <v>208.63</v>
          </cell>
          <cell r="J6849">
            <v>0</v>
          </cell>
          <cell r="K6849">
            <v>82075.87</v>
          </cell>
          <cell r="M6849">
            <v>82075.87</v>
          </cell>
          <cell r="N6849" t="str">
            <v>FORM SUBMIT</v>
          </cell>
          <cell r="O6849">
            <v>45210</v>
          </cell>
          <cell r="P6849"/>
          <cell r="Q6849">
            <v>82075.87</v>
          </cell>
        </row>
        <row r="6850">
          <cell r="C6850" t="str">
            <v>Hudson</v>
          </cell>
          <cell r="D6850">
            <v>2023</v>
          </cell>
          <cell r="E6850">
            <v>1</v>
          </cell>
          <cell r="F6850">
            <v>1</v>
          </cell>
          <cell r="G6850" t="str">
            <v>Yes</v>
          </cell>
          <cell r="H6850">
            <v>588562.06000000006</v>
          </cell>
          <cell r="I6850">
            <v>2027.57</v>
          </cell>
          <cell r="J6850">
            <v>162.86000000000001</v>
          </cell>
          <cell r="K6850">
            <v>586371.63</v>
          </cell>
          <cell r="M6850">
            <v>586371.63</v>
          </cell>
          <cell r="N6850" t="str">
            <v>FORM SUBMIT</v>
          </cell>
          <cell r="O6850">
            <v>45247</v>
          </cell>
          <cell r="P6850"/>
          <cell r="Q6850">
            <v>586534.49000000011</v>
          </cell>
        </row>
        <row r="6851">
          <cell r="C6851" t="str">
            <v>Hull</v>
          </cell>
          <cell r="D6851">
            <v>2023</v>
          </cell>
          <cell r="E6851">
            <v>1.5</v>
          </cell>
          <cell r="F6851">
            <v>1.5</v>
          </cell>
          <cell r="G6851" t="str">
            <v>Yes</v>
          </cell>
          <cell r="H6851">
            <v>516187.92</v>
          </cell>
          <cell r="I6851">
            <v>7393.2</v>
          </cell>
          <cell r="J6851">
            <v>0</v>
          </cell>
          <cell r="K6851">
            <v>508794.72</v>
          </cell>
          <cell r="M6851">
            <v>508794.72</v>
          </cell>
          <cell r="N6851" t="str">
            <v>FORM SUBMIT</v>
          </cell>
          <cell r="O6851">
            <v>45202</v>
          </cell>
          <cell r="P6851"/>
          <cell r="Q6851">
            <v>508794.72</v>
          </cell>
        </row>
        <row r="6852">
          <cell r="C6852" t="str">
            <v>Huntington</v>
          </cell>
          <cell r="D6852">
            <v>2023</v>
          </cell>
          <cell r="E6852">
            <v>0</v>
          </cell>
          <cell r="F6852">
            <v>0</v>
          </cell>
          <cell r="G6852" t="str">
            <v>N/A</v>
          </cell>
          <cell r="H6852">
            <v>0</v>
          </cell>
          <cell r="I6852">
            <v>0</v>
          </cell>
          <cell r="J6852">
            <v>0</v>
          </cell>
          <cell r="K6852">
            <v>0</v>
          </cell>
          <cell r="M6852">
            <v>0</v>
          </cell>
          <cell r="N6852" t="str">
            <v>N/A</v>
          </cell>
          <cell r="O6852" t="str">
            <v/>
          </cell>
          <cell r="P6852"/>
          <cell r="Q6852">
            <v>0</v>
          </cell>
        </row>
        <row r="6853">
          <cell r="C6853" t="str">
            <v>Ipswich</v>
          </cell>
          <cell r="D6853">
            <v>2023</v>
          </cell>
          <cell r="E6853">
            <v>0</v>
          </cell>
          <cell r="F6853">
            <v>0</v>
          </cell>
          <cell r="G6853" t="str">
            <v>N/A</v>
          </cell>
          <cell r="H6853">
            <v>0</v>
          </cell>
          <cell r="I6853">
            <v>0</v>
          </cell>
          <cell r="J6853">
            <v>0</v>
          </cell>
          <cell r="K6853">
            <v>0</v>
          </cell>
          <cell r="M6853">
            <v>0</v>
          </cell>
          <cell r="N6853" t="str">
            <v>N/A</v>
          </cell>
          <cell r="O6853" t="str">
            <v/>
          </cell>
          <cell r="P6853"/>
          <cell r="Q6853">
            <v>0</v>
          </cell>
        </row>
        <row r="6854">
          <cell r="C6854" t="str">
            <v>Kingston</v>
          </cell>
          <cell r="D6854">
            <v>2023</v>
          </cell>
          <cell r="E6854">
            <v>1</v>
          </cell>
          <cell r="F6854">
            <v>1</v>
          </cell>
          <cell r="G6854" t="str">
            <v>Yes</v>
          </cell>
          <cell r="H6854">
            <v>299968.93</v>
          </cell>
          <cell r="I6854">
            <v>3684.47</v>
          </cell>
          <cell r="J6854">
            <v>0</v>
          </cell>
          <cell r="K6854">
            <v>296284.46000000002</v>
          </cell>
          <cell r="M6854">
            <v>296284.46000000002</v>
          </cell>
          <cell r="N6854" t="str">
            <v>FORM SUBMIT</v>
          </cell>
          <cell r="O6854">
            <v>45196</v>
          </cell>
          <cell r="P6854"/>
          <cell r="Q6854">
            <v>296284.46000000002</v>
          </cell>
        </row>
        <row r="6855">
          <cell r="C6855" t="str">
            <v>Lakeville</v>
          </cell>
          <cell r="D6855">
            <v>2023</v>
          </cell>
          <cell r="E6855">
            <v>1</v>
          </cell>
          <cell r="F6855">
            <v>1</v>
          </cell>
          <cell r="G6855" t="str">
            <v>Yes</v>
          </cell>
          <cell r="H6855">
            <v>224721.71</v>
          </cell>
          <cell r="I6855">
            <v>2066.2199999999998</v>
          </cell>
          <cell r="J6855">
            <v>0</v>
          </cell>
          <cell r="K6855">
            <v>222655.49</v>
          </cell>
          <cell r="M6855">
            <v>222655.49</v>
          </cell>
          <cell r="N6855" t="str">
            <v>FORM SUBMIT</v>
          </cell>
          <cell r="O6855">
            <v>45119</v>
          </cell>
          <cell r="P6855"/>
          <cell r="Q6855">
            <v>222655.49</v>
          </cell>
        </row>
        <row r="6856">
          <cell r="C6856" t="str">
            <v>Lancaster</v>
          </cell>
          <cell r="D6856">
            <v>2023</v>
          </cell>
          <cell r="E6856">
            <v>1</v>
          </cell>
          <cell r="F6856">
            <v>1</v>
          </cell>
          <cell r="G6856" t="str">
            <v>Yes</v>
          </cell>
          <cell r="H6856">
            <v>167754.17000000001</v>
          </cell>
          <cell r="I6856">
            <v>1196.93</v>
          </cell>
          <cell r="J6856">
            <v>0</v>
          </cell>
          <cell r="K6856">
            <v>166557.24</v>
          </cell>
          <cell r="M6856">
            <v>166557.24</v>
          </cell>
          <cell r="N6856" t="str">
            <v>FORM SUBMIT</v>
          </cell>
          <cell r="O6856">
            <v>45183</v>
          </cell>
          <cell r="P6856"/>
          <cell r="Q6856">
            <v>166557.24000000002</v>
          </cell>
        </row>
        <row r="6857">
          <cell r="C6857" t="str">
            <v>Lanesborough</v>
          </cell>
          <cell r="D6857">
            <v>2023</v>
          </cell>
          <cell r="E6857">
            <v>0</v>
          </cell>
          <cell r="F6857">
            <v>0</v>
          </cell>
          <cell r="G6857" t="str">
            <v>N/A</v>
          </cell>
          <cell r="H6857">
            <v>0</v>
          </cell>
          <cell r="I6857">
            <v>0</v>
          </cell>
          <cell r="J6857">
            <v>0</v>
          </cell>
          <cell r="K6857">
            <v>0</v>
          </cell>
          <cell r="M6857">
            <v>0</v>
          </cell>
          <cell r="N6857" t="str">
            <v>N/A</v>
          </cell>
          <cell r="O6857" t="str">
            <v/>
          </cell>
          <cell r="P6857"/>
          <cell r="Q6857">
            <v>0</v>
          </cell>
        </row>
        <row r="6858">
          <cell r="C6858" t="str">
            <v>Lawrence</v>
          </cell>
          <cell r="D6858">
            <v>2023</v>
          </cell>
          <cell r="E6858">
            <v>0</v>
          </cell>
          <cell r="F6858">
            <v>0</v>
          </cell>
          <cell r="G6858" t="str">
            <v>N/A</v>
          </cell>
          <cell r="H6858">
            <v>0</v>
          </cell>
          <cell r="I6858">
            <v>0</v>
          </cell>
          <cell r="J6858">
            <v>0</v>
          </cell>
          <cell r="K6858">
            <v>0</v>
          </cell>
          <cell r="M6858">
            <v>0</v>
          </cell>
          <cell r="N6858" t="str">
            <v>N/A</v>
          </cell>
          <cell r="O6858" t="str">
            <v/>
          </cell>
          <cell r="P6858"/>
          <cell r="Q6858">
            <v>0</v>
          </cell>
        </row>
        <row r="6859">
          <cell r="C6859" t="str">
            <v>Lee</v>
          </cell>
          <cell r="D6859">
            <v>2023</v>
          </cell>
          <cell r="E6859">
            <v>1.5</v>
          </cell>
          <cell r="F6859">
            <v>1.5</v>
          </cell>
          <cell r="G6859" t="str">
            <v>Yes</v>
          </cell>
          <cell r="H6859">
            <v>151716.44</v>
          </cell>
          <cell r="I6859">
            <v>189.1</v>
          </cell>
          <cell r="J6859">
            <v>0</v>
          </cell>
          <cell r="K6859">
            <v>151527.34</v>
          </cell>
          <cell r="M6859">
            <v>151527.34</v>
          </cell>
          <cell r="N6859" t="str">
            <v>FORM SUBMIT</v>
          </cell>
          <cell r="O6859">
            <v>45183</v>
          </cell>
          <cell r="P6859"/>
          <cell r="Q6859">
            <v>151527.34</v>
          </cell>
        </row>
        <row r="6860">
          <cell r="C6860" t="str">
            <v>Leicester</v>
          </cell>
          <cell r="D6860">
            <v>2023</v>
          </cell>
          <cell r="E6860">
            <v>0</v>
          </cell>
          <cell r="F6860">
            <v>0</v>
          </cell>
          <cell r="G6860" t="str">
            <v>N/A</v>
          </cell>
          <cell r="H6860">
            <v>0</v>
          </cell>
          <cell r="I6860">
            <v>0</v>
          </cell>
          <cell r="J6860">
            <v>0</v>
          </cell>
          <cell r="K6860">
            <v>0</v>
          </cell>
          <cell r="M6860">
            <v>0</v>
          </cell>
          <cell r="N6860" t="str">
            <v>N/A</v>
          </cell>
          <cell r="O6860" t="str">
            <v/>
          </cell>
          <cell r="P6860"/>
          <cell r="Q6860">
            <v>0</v>
          </cell>
        </row>
        <row r="6861">
          <cell r="C6861" t="str">
            <v>Lenox</v>
          </cell>
          <cell r="D6861">
            <v>2023</v>
          </cell>
          <cell r="E6861">
            <v>3</v>
          </cell>
          <cell r="F6861">
            <v>3</v>
          </cell>
          <cell r="G6861" t="str">
            <v>Yes</v>
          </cell>
          <cell r="H6861">
            <v>420517.14</v>
          </cell>
          <cell r="I6861">
            <v>1112.96</v>
          </cell>
          <cell r="J6861">
            <v>0</v>
          </cell>
          <cell r="K6861">
            <v>419404.18</v>
          </cell>
          <cell r="M6861">
            <v>419404.18</v>
          </cell>
          <cell r="N6861" t="str">
            <v>FORM SUBMIT</v>
          </cell>
          <cell r="O6861">
            <v>45149</v>
          </cell>
          <cell r="P6861"/>
          <cell r="Q6861">
            <v>419404.18</v>
          </cell>
        </row>
        <row r="6862">
          <cell r="C6862" t="str">
            <v>Leominster</v>
          </cell>
          <cell r="D6862">
            <v>2023</v>
          </cell>
          <cell r="E6862">
            <v>0</v>
          </cell>
          <cell r="F6862">
            <v>0</v>
          </cell>
          <cell r="G6862" t="str">
            <v>N/A</v>
          </cell>
          <cell r="H6862">
            <v>0</v>
          </cell>
          <cell r="I6862">
            <v>0</v>
          </cell>
          <cell r="J6862">
            <v>0</v>
          </cell>
          <cell r="K6862">
            <v>0</v>
          </cell>
          <cell r="M6862">
            <v>0</v>
          </cell>
          <cell r="N6862" t="str">
            <v>N/A</v>
          </cell>
          <cell r="O6862" t="str">
            <v/>
          </cell>
          <cell r="P6862"/>
          <cell r="Q6862">
            <v>0</v>
          </cell>
        </row>
        <row r="6863">
          <cell r="C6863" t="str">
            <v>Leverett</v>
          </cell>
          <cell r="D6863">
            <v>2023</v>
          </cell>
          <cell r="E6863">
            <v>0</v>
          </cell>
          <cell r="F6863">
            <v>3</v>
          </cell>
          <cell r="G6863" t="str">
            <v>No</v>
          </cell>
          <cell r="H6863">
            <v>120446.77</v>
          </cell>
          <cell r="I6863">
            <v>581.74</v>
          </cell>
          <cell r="J6863">
            <v>0</v>
          </cell>
          <cell r="K6863">
            <v>119865.03</v>
          </cell>
          <cell r="M6863">
            <v>119865.03</v>
          </cell>
          <cell r="N6863" t="str">
            <v>FORM SUBMIT</v>
          </cell>
          <cell r="O6863">
            <v>45187</v>
          </cell>
          <cell r="P6863"/>
          <cell r="Q6863">
            <v>119865.03</v>
          </cell>
        </row>
        <row r="6864">
          <cell r="C6864" t="str">
            <v>Lexington</v>
          </cell>
          <cell r="D6864">
            <v>2023</v>
          </cell>
          <cell r="E6864">
            <v>3</v>
          </cell>
          <cell r="F6864">
            <v>3</v>
          </cell>
          <cell r="G6864" t="str">
            <v>Yes</v>
          </cell>
          <cell r="H6864">
            <v>6272956.0999999996</v>
          </cell>
          <cell r="I6864">
            <v>56870.98</v>
          </cell>
          <cell r="J6864">
            <v>684.47</v>
          </cell>
          <cell r="K6864">
            <v>6215400.6500000004</v>
          </cell>
          <cell r="M6864">
            <v>6215400.6500000004</v>
          </cell>
          <cell r="N6864" t="str">
            <v>FORM SUBMIT</v>
          </cell>
          <cell r="O6864">
            <v>45197</v>
          </cell>
          <cell r="P6864"/>
          <cell r="Q6864">
            <v>6216085.1199999992</v>
          </cell>
        </row>
        <row r="6865">
          <cell r="C6865" t="str">
            <v>Leyden</v>
          </cell>
          <cell r="D6865">
            <v>2023</v>
          </cell>
          <cell r="E6865">
            <v>0</v>
          </cell>
          <cell r="F6865">
            <v>0</v>
          </cell>
          <cell r="G6865" t="str">
            <v>N/A</v>
          </cell>
          <cell r="H6865">
            <v>0</v>
          </cell>
          <cell r="I6865">
            <v>0</v>
          </cell>
          <cell r="J6865">
            <v>0</v>
          </cell>
          <cell r="K6865">
            <v>0</v>
          </cell>
          <cell r="M6865">
            <v>0</v>
          </cell>
          <cell r="N6865" t="str">
            <v>N/A</v>
          </cell>
          <cell r="O6865" t="str">
            <v/>
          </cell>
          <cell r="P6865"/>
          <cell r="Q6865">
            <v>0</v>
          </cell>
        </row>
        <row r="6866">
          <cell r="C6866" t="str">
            <v>Lincoln</v>
          </cell>
          <cell r="D6866">
            <v>2023</v>
          </cell>
          <cell r="E6866">
            <v>3</v>
          </cell>
          <cell r="F6866">
            <v>3</v>
          </cell>
          <cell r="G6866" t="str">
            <v>Yes</v>
          </cell>
          <cell r="H6866">
            <v>988570.37</v>
          </cell>
          <cell r="I6866">
            <v>0</v>
          </cell>
          <cell r="J6866">
            <v>9288.2000000000007</v>
          </cell>
          <cell r="K6866">
            <v>979282.17</v>
          </cell>
          <cell r="M6866">
            <v>979282.17</v>
          </cell>
          <cell r="N6866" t="str">
            <v>FORM SUBMIT</v>
          </cell>
          <cell r="O6866">
            <v>45167</v>
          </cell>
          <cell r="P6866"/>
          <cell r="Q6866">
            <v>988570.37</v>
          </cell>
        </row>
        <row r="6867">
          <cell r="C6867" t="str">
            <v>Littleton</v>
          </cell>
          <cell r="D6867">
            <v>2023</v>
          </cell>
          <cell r="E6867">
            <v>1</v>
          </cell>
          <cell r="F6867">
            <v>1</v>
          </cell>
          <cell r="G6867" t="str">
            <v>Yes</v>
          </cell>
          <cell r="H6867">
            <v>401567.62</v>
          </cell>
          <cell r="I6867">
            <v>2135.2399999999998</v>
          </cell>
          <cell r="J6867">
            <v>107.73</v>
          </cell>
          <cell r="K6867">
            <v>399324.65</v>
          </cell>
          <cell r="L6867">
            <v>637000</v>
          </cell>
          <cell r="M6867">
            <v>1036324.65</v>
          </cell>
          <cell r="N6867" t="str">
            <v>FORM SUBMIT</v>
          </cell>
          <cell r="O6867">
            <v>45197</v>
          </cell>
          <cell r="P6867"/>
          <cell r="Q6867">
            <v>1036432.38</v>
          </cell>
        </row>
        <row r="6868">
          <cell r="C6868" t="str">
            <v>Longmeadow</v>
          </cell>
          <cell r="D6868">
            <v>2023</v>
          </cell>
          <cell r="E6868">
            <v>1</v>
          </cell>
          <cell r="F6868">
            <v>1</v>
          </cell>
          <cell r="G6868" t="str">
            <v>Yes</v>
          </cell>
          <cell r="H6868">
            <v>456246.24</v>
          </cell>
          <cell r="I6868">
            <v>1522.15</v>
          </cell>
          <cell r="J6868">
            <v>377.23</v>
          </cell>
          <cell r="K6868">
            <v>454346.86</v>
          </cell>
          <cell r="M6868">
            <v>454346.86</v>
          </cell>
          <cell r="N6868" t="str">
            <v>FORM SUBMIT</v>
          </cell>
          <cell r="O6868">
            <v>45183</v>
          </cell>
          <cell r="P6868"/>
          <cell r="Q6868">
            <v>454724.08999999997</v>
          </cell>
        </row>
        <row r="6869">
          <cell r="C6869" t="str">
            <v>Lowell</v>
          </cell>
          <cell r="D6869">
            <v>2023</v>
          </cell>
          <cell r="E6869">
            <v>1</v>
          </cell>
          <cell r="F6869">
            <v>1</v>
          </cell>
          <cell r="G6869" t="str">
            <v>Yes</v>
          </cell>
          <cell r="H6869">
            <v>986465.95</v>
          </cell>
          <cell r="I6869">
            <v>8855.39</v>
          </cell>
          <cell r="J6869">
            <v>0</v>
          </cell>
          <cell r="K6869">
            <v>977610.56</v>
          </cell>
          <cell r="M6869">
            <v>977610.56</v>
          </cell>
          <cell r="N6869" t="str">
            <v>FORM SUBMIT</v>
          </cell>
          <cell r="O6869">
            <v>45181</v>
          </cell>
          <cell r="P6869"/>
          <cell r="Q6869">
            <v>977610.55999999994</v>
          </cell>
        </row>
        <row r="6870">
          <cell r="C6870" t="str">
            <v>Ludlow</v>
          </cell>
          <cell r="D6870">
            <v>2023</v>
          </cell>
          <cell r="E6870">
            <v>0</v>
          </cell>
          <cell r="F6870">
            <v>0</v>
          </cell>
          <cell r="G6870" t="str">
            <v>N/A</v>
          </cell>
          <cell r="H6870">
            <v>0</v>
          </cell>
          <cell r="I6870">
            <v>0</v>
          </cell>
          <cell r="J6870">
            <v>0</v>
          </cell>
          <cell r="K6870">
            <v>0</v>
          </cell>
          <cell r="M6870">
            <v>0</v>
          </cell>
          <cell r="N6870" t="str">
            <v>N/A</v>
          </cell>
          <cell r="O6870" t="str">
            <v/>
          </cell>
          <cell r="P6870"/>
          <cell r="Q6870">
            <v>0</v>
          </cell>
        </row>
        <row r="6871">
          <cell r="C6871" t="str">
            <v>Lunenburg</v>
          </cell>
          <cell r="D6871">
            <v>2023</v>
          </cell>
          <cell r="E6871">
            <v>0</v>
          </cell>
          <cell r="F6871">
            <v>0</v>
          </cell>
          <cell r="G6871" t="str">
            <v>N/A</v>
          </cell>
          <cell r="H6871">
            <v>0</v>
          </cell>
          <cell r="I6871">
            <v>0</v>
          </cell>
          <cell r="J6871">
            <v>0</v>
          </cell>
          <cell r="K6871">
            <v>0</v>
          </cell>
          <cell r="M6871">
            <v>0</v>
          </cell>
          <cell r="N6871" t="str">
            <v>N/A</v>
          </cell>
          <cell r="O6871" t="str">
            <v/>
          </cell>
          <cell r="P6871"/>
          <cell r="Q6871">
            <v>0</v>
          </cell>
        </row>
        <row r="6872">
          <cell r="C6872" t="str">
            <v>Lynn</v>
          </cell>
          <cell r="D6872">
            <v>2023</v>
          </cell>
          <cell r="E6872">
            <v>0</v>
          </cell>
          <cell r="F6872">
            <v>0</v>
          </cell>
          <cell r="G6872" t="str">
            <v>N/A</v>
          </cell>
          <cell r="H6872">
            <v>0</v>
          </cell>
          <cell r="I6872">
            <v>0</v>
          </cell>
          <cell r="J6872">
            <v>0</v>
          </cell>
          <cell r="K6872">
            <v>0</v>
          </cell>
          <cell r="M6872">
            <v>0</v>
          </cell>
          <cell r="N6872" t="str">
            <v>N/A</v>
          </cell>
          <cell r="O6872" t="str">
            <v/>
          </cell>
          <cell r="P6872"/>
          <cell r="Q6872">
            <v>0</v>
          </cell>
        </row>
        <row r="6873">
          <cell r="C6873" t="str">
            <v>Lynnfield</v>
          </cell>
          <cell r="D6873">
            <v>2023</v>
          </cell>
          <cell r="E6873">
            <v>0</v>
          </cell>
          <cell r="F6873">
            <v>0</v>
          </cell>
          <cell r="G6873" t="str">
            <v>N/A</v>
          </cell>
          <cell r="H6873">
            <v>0</v>
          </cell>
          <cell r="I6873">
            <v>0</v>
          </cell>
          <cell r="J6873">
            <v>0</v>
          </cell>
          <cell r="K6873">
            <v>0</v>
          </cell>
          <cell r="M6873">
            <v>0</v>
          </cell>
          <cell r="N6873" t="str">
            <v>N/A</v>
          </cell>
          <cell r="O6873" t="str">
            <v/>
          </cell>
          <cell r="P6873"/>
          <cell r="Q6873">
            <v>0</v>
          </cell>
        </row>
        <row r="6874">
          <cell r="C6874" t="str">
            <v>Malden</v>
          </cell>
          <cell r="D6874">
            <v>2023</v>
          </cell>
          <cell r="E6874">
            <v>1</v>
          </cell>
          <cell r="F6874">
            <v>1</v>
          </cell>
          <cell r="G6874" t="str">
            <v>Yes</v>
          </cell>
          <cell r="H6874">
            <v>858634.26</v>
          </cell>
          <cell r="I6874">
            <v>13931.29</v>
          </cell>
          <cell r="J6874">
            <v>790.56</v>
          </cell>
          <cell r="K6874">
            <v>843912.41</v>
          </cell>
          <cell r="M6874">
            <v>843912.41</v>
          </cell>
          <cell r="N6874" t="str">
            <v>FORM SUBMIT</v>
          </cell>
          <cell r="O6874">
            <v>45190</v>
          </cell>
          <cell r="P6874"/>
          <cell r="Q6874">
            <v>844702.97</v>
          </cell>
        </row>
        <row r="6875">
          <cell r="C6875" t="str">
            <v>Manchester By The Sea</v>
          </cell>
          <cell r="D6875">
            <v>2023</v>
          </cell>
          <cell r="E6875">
            <v>1.5</v>
          </cell>
          <cell r="F6875">
            <v>1.5</v>
          </cell>
          <cell r="G6875" t="str">
            <v>Yes</v>
          </cell>
          <cell r="H6875">
            <v>420970.14</v>
          </cell>
          <cell r="I6875">
            <v>753.33</v>
          </cell>
          <cell r="J6875">
            <v>0</v>
          </cell>
          <cell r="K6875">
            <v>420216.81</v>
          </cell>
          <cell r="M6875">
            <v>420216.81</v>
          </cell>
          <cell r="N6875" t="str">
            <v>FORM SUBMIT</v>
          </cell>
          <cell r="O6875">
            <v>45132</v>
          </cell>
          <cell r="P6875"/>
          <cell r="Q6875">
            <v>420216.81</v>
          </cell>
        </row>
        <row r="6876">
          <cell r="C6876" t="str">
            <v>Mansfield</v>
          </cell>
          <cell r="D6876">
            <v>2023</v>
          </cell>
          <cell r="E6876">
            <v>0</v>
          </cell>
          <cell r="F6876">
            <v>0</v>
          </cell>
          <cell r="G6876" t="str">
            <v>N/A</v>
          </cell>
          <cell r="H6876">
            <v>0</v>
          </cell>
          <cell r="I6876">
            <v>0</v>
          </cell>
          <cell r="J6876">
            <v>0</v>
          </cell>
          <cell r="K6876">
            <v>0</v>
          </cell>
          <cell r="M6876">
            <v>0</v>
          </cell>
          <cell r="N6876" t="str">
            <v>N/A</v>
          </cell>
          <cell r="O6876" t="str">
            <v/>
          </cell>
          <cell r="P6876"/>
          <cell r="Q6876">
            <v>0</v>
          </cell>
        </row>
        <row r="6877">
          <cell r="C6877" t="str">
            <v>Marblehead</v>
          </cell>
          <cell r="D6877">
            <v>2023</v>
          </cell>
          <cell r="E6877">
            <v>0</v>
          </cell>
          <cell r="F6877">
            <v>0</v>
          </cell>
          <cell r="G6877" t="str">
            <v>N/A</v>
          </cell>
          <cell r="H6877">
            <v>0</v>
          </cell>
          <cell r="I6877">
            <v>0</v>
          </cell>
          <cell r="J6877">
            <v>0</v>
          </cell>
          <cell r="K6877">
            <v>0</v>
          </cell>
          <cell r="M6877">
            <v>0</v>
          </cell>
          <cell r="N6877" t="str">
            <v>N/A</v>
          </cell>
          <cell r="O6877" t="str">
            <v/>
          </cell>
          <cell r="P6877"/>
          <cell r="Q6877">
            <v>0</v>
          </cell>
        </row>
        <row r="6878">
          <cell r="C6878" t="str">
            <v>Marion</v>
          </cell>
          <cell r="D6878">
            <v>2023</v>
          </cell>
          <cell r="E6878">
            <v>2</v>
          </cell>
          <cell r="F6878">
            <v>2</v>
          </cell>
          <cell r="G6878" t="str">
            <v>Yes</v>
          </cell>
          <cell r="H6878">
            <v>377669.97</v>
          </cell>
          <cell r="I6878">
            <v>2648.58</v>
          </cell>
          <cell r="J6878">
            <v>674.37</v>
          </cell>
          <cell r="K6878">
            <v>374347.02</v>
          </cell>
          <cell r="M6878">
            <v>374347.02</v>
          </cell>
          <cell r="N6878" t="str">
            <v>FORM SUBMIT</v>
          </cell>
          <cell r="O6878">
            <v>45194</v>
          </cell>
          <cell r="P6878"/>
          <cell r="Q6878">
            <v>375021.38999999996</v>
          </cell>
        </row>
        <row r="6879">
          <cell r="C6879" t="str">
            <v>Marlborough</v>
          </cell>
          <cell r="D6879">
            <v>2023</v>
          </cell>
          <cell r="E6879">
            <v>0</v>
          </cell>
          <cell r="F6879">
            <v>0</v>
          </cell>
          <cell r="G6879" t="str">
            <v>N/A</v>
          </cell>
          <cell r="H6879">
            <v>0</v>
          </cell>
          <cell r="I6879">
            <v>0</v>
          </cell>
          <cell r="J6879">
            <v>0</v>
          </cell>
          <cell r="K6879">
            <v>0</v>
          </cell>
          <cell r="M6879">
            <v>0</v>
          </cell>
          <cell r="N6879" t="str">
            <v>N/A</v>
          </cell>
          <cell r="O6879" t="str">
            <v/>
          </cell>
          <cell r="P6879"/>
          <cell r="Q6879">
            <v>0</v>
          </cell>
        </row>
        <row r="6880">
          <cell r="C6880" t="str">
            <v>Marshfield</v>
          </cell>
          <cell r="D6880">
            <v>2023</v>
          </cell>
          <cell r="E6880">
            <v>3</v>
          </cell>
          <cell r="F6880">
            <v>3</v>
          </cell>
          <cell r="G6880" t="str">
            <v>Yes</v>
          </cell>
          <cell r="H6880">
            <v>1950765.78</v>
          </cell>
          <cell r="I6880">
            <v>22178.86</v>
          </cell>
          <cell r="J6880">
            <v>0</v>
          </cell>
          <cell r="K6880">
            <v>1928586.92</v>
          </cell>
          <cell r="M6880">
            <v>1928586.92</v>
          </cell>
          <cell r="N6880" t="str">
            <v>FORM SUBMIT</v>
          </cell>
          <cell r="O6880">
            <v>45197</v>
          </cell>
          <cell r="P6880"/>
          <cell r="Q6880">
            <v>1928586.92</v>
          </cell>
        </row>
        <row r="6881">
          <cell r="C6881" t="str">
            <v>Mashpee</v>
          </cell>
          <cell r="D6881">
            <v>2023</v>
          </cell>
          <cell r="E6881">
            <v>2</v>
          </cell>
          <cell r="F6881">
            <v>2</v>
          </cell>
          <cell r="G6881" t="str">
            <v>Yes</v>
          </cell>
          <cell r="H6881">
            <v>1073620.8999999999</v>
          </cell>
          <cell r="I6881">
            <v>7209.16</v>
          </cell>
          <cell r="J6881">
            <v>200.93</v>
          </cell>
          <cell r="K6881">
            <v>1066210.81</v>
          </cell>
          <cell r="M6881">
            <v>1066210.81</v>
          </cell>
          <cell r="N6881" t="str">
            <v>FORM SUBMIT</v>
          </cell>
          <cell r="O6881">
            <v>45184</v>
          </cell>
          <cell r="P6881"/>
          <cell r="Q6881">
            <v>1066411.74</v>
          </cell>
        </row>
        <row r="6882">
          <cell r="C6882" t="str">
            <v>Mattapoisett</v>
          </cell>
          <cell r="D6882">
            <v>2023</v>
          </cell>
          <cell r="E6882">
            <v>1</v>
          </cell>
          <cell r="F6882">
            <v>1</v>
          </cell>
          <cell r="G6882" t="str">
            <v>Yes</v>
          </cell>
          <cell r="H6882">
            <v>220637.61</v>
          </cell>
          <cell r="I6882">
            <v>927.58</v>
          </cell>
          <cell r="J6882">
            <v>565.41</v>
          </cell>
          <cell r="K6882">
            <v>219144.62</v>
          </cell>
          <cell r="M6882">
            <v>219144.62</v>
          </cell>
          <cell r="N6882" t="str">
            <v>FORM SUBMIT</v>
          </cell>
          <cell r="O6882">
            <v>45184</v>
          </cell>
          <cell r="P6882"/>
          <cell r="Q6882">
            <v>219710.03</v>
          </cell>
        </row>
        <row r="6883">
          <cell r="C6883" t="str">
            <v>Maynard</v>
          </cell>
          <cell r="D6883">
            <v>2023</v>
          </cell>
          <cell r="E6883">
            <v>1.5</v>
          </cell>
          <cell r="F6883">
            <v>1.5</v>
          </cell>
          <cell r="G6883" t="str">
            <v>Yes</v>
          </cell>
          <cell r="H6883">
            <v>389279.47</v>
          </cell>
          <cell r="I6883">
            <v>4109.3100000000004</v>
          </cell>
          <cell r="J6883">
            <v>0</v>
          </cell>
          <cell r="K6883">
            <v>385170.16</v>
          </cell>
          <cell r="M6883">
            <v>385170.16</v>
          </cell>
          <cell r="N6883" t="str">
            <v>FORM SUBMIT</v>
          </cell>
          <cell r="O6883">
            <v>45197</v>
          </cell>
          <cell r="P6883"/>
          <cell r="Q6883">
            <v>385170.16</v>
          </cell>
        </row>
        <row r="6884">
          <cell r="C6884" t="str">
            <v>Medfield</v>
          </cell>
          <cell r="D6884">
            <v>2023</v>
          </cell>
          <cell r="E6884">
            <v>0</v>
          </cell>
          <cell r="F6884">
            <v>0</v>
          </cell>
          <cell r="G6884" t="str">
            <v>N/A</v>
          </cell>
          <cell r="H6884">
            <v>0</v>
          </cell>
          <cell r="I6884">
            <v>0</v>
          </cell>
          <cell r="J6884">
            <v>0</v>
          </cell>
          <cell r="K6884">
            <v>0</v>
          </cell>
          <cell r="M6884">
            <v>0</v>
          </cell>
          <cell r="N6884" t="str">
            <v>N/A</v>
          </cell>
          <cell r="O6884" t="str">
            <v/>
          </cell>
          <cell r="P6884"/>
          <cell r="Q6884">
            <v>0</v>
          </cell>
        </row>
        <row r="6885">
          <cell r="C6885" t="str">
            <v>Medford</v>
          </cell>
          <cell r="D6885">
            <v>2023</v>
          </cell>
          <cell r="E6885">
            <v>1.5</v>
          </cell>
          <cell r="F6885">
            <v>1.5</v>
          </cell>
          <cell r="G6885" t="str">
            <v>Yes</v>
          </cell>
          <cell r="H6885">
            <v>1692060.33</v>
          </cell>
          <cell r="I6885">
            <v>8040.26</v>
          </cell>
          <cell r="J6885">
            <v>1083.0899999999999</v>
          </cell>
          <cell r="K6885">
            <v>1682936.98</v>
          </cell>
          <cell r="M6885">
            <v>1682936.98</v>
          </cell>
          <cell r="N6885" t="str">
            <v>FORM SUBMIT</v>
          </cell>
          <cell r="O6885">
            <v>45175</v>
          </cell>
          <cell r="P6885"/>
          <cell r="Q6885">
            <v>1684020.07</v>
          </cell>
        </row>
        <row r="6886">
          <cell r="C6886" t="str">
            <v>Medway</v>
          </cell>
          <cell r="D6886">
            <v>2023</v>
          </cell>
          <cell r="E6886">
            <v>3</v>
          </cell>
          <cell r="F6886">
            <v>3</v>
          </cell>
          <cell r="G6886" t="str">
            <v>Yes</v>
          </cell>
          <cell r="H6886">
            <v>1093556</v>
          </cell>
          <cell r="I6886">
            <v>5661</v>
          </cell>
          <cell r="J6886">
            <v>0</v>
          </cell>
          <cell r="K6886">
            <v>1087895</v>
          </cell>
          <cell r="M6886">
            <v>1087895</v>
          </cell>
          <cell r="N6886" t="str">
            <v>FORM ENTERED</v>
          </cell>
          <cell r="O6886">
            <v>45170</v>
          </cell>
          <cell r="P6886"/>
          <cell r="Q6886">
            <v>1087895</v>
          </cell>
        </row>
        <row r="6887">
          <cell r="C6887" t="str">
            <v>Melrose</v>
          </cell>
          <cell r="D6887">
            <v>2023</v>
          </cell>
          <cell r="E6887">
            <v>0</v>
          </cell>
          <cell r="F6887">
            <v>0</v>
          </cell>
          <cell r="G6887" t="str">
            <v>N/A</v>
          </cell>
          <cell r="H6887">
            <v>0</v>
          </cell>
          <cell r="I6887">
            <v>0</v>
          </cell>
          <cell r="J6887">
            <v>0</v>
          </cell>
          <cell r="K6887">
            <v>0</v>
          </cell>
          <cell r="M6887">
            <v>0</v>
          </cell>
          <cell r="N6887" t="str">
            <v>N/A</v>
          </cell>
          <cell r="O6887" t="str">
            <v/>
          </cell>
          <cell r="P6887"/>
          <cell r="Q6887">
            <v>0</v>
          </cell>
        </row>
        <row r="6888">
          <cell r="C6888" t="str">
            <v>Mendon</v>
          </cell>
          <cell r="D6888">
            <v>2023</v>
          </cell>
          <cell r="E6888">
            <v>3</v>
          </cell>
          <cell r="F6888">
            <v>3</v>
          </cell>
          <cell r="G6888" t="str">
            <v>Yes</v>
          </cell>
          <cell r="H6888">
            <v>449390.54</v>
          </cell>
          <cell r="I6888">
            <v>251.33</v>
          </cell>
          <cell r="J6888">
            <v>112.56</v>
          </cell>
          <cell r="K6888">
            <v>449026.65</v>
          </cell>
          <cell r="M6888">
            <v>449026.65</v>
          </cell>
          <cell r="N6888" t="str">
            <v>FORM SUBMIT</v>
          </cell>
          <cell r="O6888">
            <v>45133</v>
          </cell>
          <cell r="P6888"/>
          <cell r="Q6888">
            <v>449139.20999999996</v>
          </cell>
        </row>
        <row r="6889">
          <cell r="C6889" t="str">
            <v>Merrimac</v>
          </cell>
          <cell r="D6889">
            <v>2023</v>
          </cell>
          <cell r="E6889">
            <v>0</v>
          </cell>
          <cell r="F6889">
            <v>0</v>
          </cell>
          <cell r="G6889" t="str">
            <v>N/A</v>
          </cell>
          <cell r="H6889">
            <v>0</v>
          </cell>
          <cell r="I6889">
            <v>0</v>
          </cell>
          <cell r="J6889">
            <v>0</v>
          </cell>
          <cell r="K6889">
            <v>0</v>
          </cell>
          <cell r="M6889">
            <v>0</v>
          </cell>
          <cell r="N6889" t="str">
            <v>N/A</v>
          </cell>
          <cell r="O6889" t="str">
            <v/>
          </cell>
          <cell r="P6889"/>
          <cell r="Q6889">
            <v>0</v>
          </cell>
        </row>
        <row r="6890">
          <cell r="C6890" t="str">
            <v>Methuen</v>
          </cell>
          <cell r="D6890">
            <v>2023</v>
          </cell>
          <cell r="E6890">
            <v>0</v>
          </cell>
          <cell r="F6890">
            <v>0</v>
          </cell>
          <cell r="G6890" t="str">
            <v>N/A</v>
          </cell>
          <cell r="H6890">
            <v>0</v>
          </cell>
          <cell r="I6890">
            <v>0</v>
          </cell>
          <cell r="J6890">
            <v>0</v>
          </cell>
          <cell r="K6890">
            <v>0</v>
          </cell>
          <cell r="M6890">
            <v>0</v>
          </cell>
          <cell r="N6890" t="str">
            <v>N/A</v>
          </cell>
          <cell r="O6890" t="str">
            <v/>
          </cell>
          <cell r="P6890"/>
          <cell r="Q6890">
            <v>0</v>
          </cell>
        </row>
        <row r="6891">
          <cell r="C6891" t="str">
            <v>Middleborough</v>
          </cell>
          <cell r="D6891">
            <v>2023</v>
          </cell>
          <cell r="E6891">
            <v>1</v>
          </cell>
          <cell r="F6891">
            <v>1</v>
          </cell>
          <cell r="G6891" t="str">
            <v>Yes</v>
          </cell>
          <cell r="H6891">
            <v>426767.24</v>
          </cell>
          <cell r="I6891">
            <v>551.19000000000005</v>
          </cell>
          <cell r="J6891">
            <v>38.78</v>
          </cell>
          <cell r="K6891">
            <v>426177.27</v>
          </cell>
          <cell r="M6891">
            <v>426177.27</v>
          </cell>
          <cell r="N6891" t="str">
            <v>FORM SUBMIT</v>
          </cell>
          <cell r="O6891">
            <v>45184</v>
          </cell>
          <cell r="P6891"/>
          <cell r="Q6891">
            <v>426216.05</v>
          </cell>
        </row>
        <row r="6892">
          <cell r="C6892" t="str">
            <v>Middlefield</v>
          </cell>
          <cell r="D6892">
            <v>2023</v>
          </cell>
          <cell r="E6892">
            <v>0</v>
          </cell>
          <cell r="F6892">
            <v>0</v>
          </cell>
          <cell r="G6892" t="str">
            <v>N/A</v>
          </cell>
          <cell r="H6892">
            <v>0</v>
          </cell>
          <cell r="I6892">
            <v>0</v>
          </cell>
          <cell r="J6892">
            <v>0</v>
          </cell>
          <cell r="K6892">
            <v>0</v>
          </cell>
          <cell r="M6892">
            <v>0</v>
          </cell>
          <cell r="N6892" t="str">
            <v>N/A</v>
          </cell>
          <cell r="O6892" t="str">
            <v/>
          </cell>
          <cell r="P6892"/>
          <cell r="Q6892">
            <v>0</v>
          </cell>
        </row>
        <row r="6893">
          <cell r="C6893" t="str">
            <v>Middleton</v>
          </cell>
          <cell r="D6893">
            <v>2023</v>
          </cell>
          <cell r="E6893">
            <v>1</v>
          </cell>
          <cell r="F6893">
            <v>1</v>
          </cell>
          <cell r="G6893" t="str">
            <v>Yes</v>
          </cell>
          <cell r="H6893">
            <v>312227.76</v>
          </cell>
          <cell r="I6893">
            <v>1378.93</v>
          </cell>
          <cell r="J6893">
            <v>29.88</v>
          </cell>
          <cell r="K6893">
            <v>310818.95</v>
          </cell>
          <cell r="M6893">
            <v>310818.95</v>
          </cell>
          <cell r="N6893" t="str">
            <v>FORM SUBMIT</v>
          </cell>
          <cell r="O6893">
            <v>45175</v>
          </cell>
          <cell r="P6893"/>
          <cell r="Q6893">
            <v>310848.83</v>
          </cell>
        </row>
        <row r="6894">
          <cell r="C6894" t="str">
            <v>Milford</v>
          </cell>
          <cell r="D6894">
            <v>2023</v>
          </cell>
          <cell r="E6894">
            <v>0</v>
          </cell>
          <cell r="F6894">
            <v>0</v>
          </cell>
          <cell r="G6894" t="str">
            <v>N/A</v>
          </cell>
          <cell r="H6894">
            <v>0</v>
          </cell>
          <cell r="I6894">
            <v>0</v>
          </cell>
          <cell r="J6894">
            <v>0</v>
          </cell>
          <cell r="K6894">
            <v>0</v>
          </cell>
          <cell r="M6894">
            <v>0</v>
          </cell>
          <cell r="N6894" t="str">
            <v>N/A</v>
          </cell>
          <cell r="O6894" t="str">
            <v/>
          </cell>
          <cell r="P6894"/>
          <cell r="Q6894">
            <v>0</v>
          </cell>
        </row>
        <row r="6895">
          <cell r="C6895" t="str">
            <v>Millbury</v>
          </cell>
          <cell r="D6895">
            <v>2023</v>
          </cell>
          <cell r="E6895">
            <v>0</v>
          </cell>
          <cell r="F6895">
            <v>0</v>
          </cell>
          <cell r="G6895" t="str">
            <v>N/A</v>
          </cell>
          <cell r="H6895">
            <v>0</v>
          </cell>
          <cell r="I6895">
            <v>0</v>
          </cell>
          <cell r="J6895">
            <v>0</v>
          </cell>
          <cell r="K6895">
            <v>0</v>
          </cell>
          <cell r="M6895">
            <v>0</v>
          </cell>
          <cell r="N6895" t="str">
            <v>N/A</v>
          </cell>
          <cell r="O6895" t="str">
            <v/>
          </cell>
          <cell r="P6895"/>
          <cell r="Q6895">
            <v>0</v>
          </cell>
        </row>
        <row r="6896">
          <cell r="C6896" t="str">
            <v>Millis</v>
          </cell>
          <cell r="D6896">
            <v>2023</v>
          </cell>
          <cell r="E6896">
            <v>1</v>
          </cell>
          <cell r="F6896">
            <v>1</v>
          </cell>
          <cell r="G6896" t="str">
            <v>Yes</v>
          </cell>
          <cell r="H6896">
            <v>248040.09</v>
          </cell>
          <cell r="I6896">
            <v>2511.9</v>
          </cell>
          <cell r="J6896">
            <v>0</v>
          </cell>
          <cell r="K6896">
            <v>245528.19</v>
          </cell>
          <cell r="M6896">
            <v>245528.19</v>
          </cell>
          <cell r="N6896" t="str">
            <v>FORM SUBMIT</v>
          </cell>
          <cell r="O6896">
            <v>45161</v>
          </cell>
          <cell r="P6896"/>
          <cell r="Q6896">
            <v>245528.19</v>
          </cell>
        </row>
        <row r="6897">
          <cell r="C6897" t="str">
            <v>Millville</v>
          </cell>
          <cell r="D6897">
            <v>2023</v>
          </cell>
          <cell r="E6897">
            <v>0</v>
          </cell>
          <cell r="F6897">
            <v>0</v>
          </cell>
          <cell r="G6897" t="str">
            <v>N/A</v>
          </cell>
          <cell r="H6897">
            <v>0</v>
          </cell>
          <cell r="I6897">
            <v>0</v>
          </cell>
          <cell r="J6897">
            <v>0</v>
          </cell>
          <cell r="K6897">
            <v>0</v>
          </cell>
          <cell r="M6897">
            <v>0</v>
          </cell>
          <cell r="N6897" t="str">
            <v>N/A</v>
          </cell>
          <cell r="O6897" t="str">
            <v/>
          </cell>
          <cell r="P6897"/>
          <cell r="Q6897">
            <v>0</v>
          </cell>
        </row>
        <row r="6898">
          <cell r="C6898" t="str">
            <v>Milton</v>
          </cell>
          <cell r="D6898">
            <v>2023</v>
          </cell>
          <cell r="E6898">
            <v>1</v>
          </cell>
          <cell r="F6898">
            <v>1</v>
          </cell>
          <cell r="G6898" t="str">
            <v>Yes</v>
          </cell>
          <cell r="H6898">
            <v>818674.39</v>
          </cell>
          <cell r="I6898">
            <v>0</v>
          </cell>
          <cell r="J6898">
            <v>0</v>
          </cell>
          <cell r="K6898">
            <v>818674.39</v>
          </cell>
          <cell r="M6898">
            <v>818674.39</v>
          </cell>
          <cell r="N6898" t="str">
            <v>FORM SUBMIT</v>
          </cell>
          <cell r="O6898">
            <v>45184</v>
          </cell>
          <cell r="P6898"/>
          <cell r="Q6898">
            <v>818674.39</v>
          </cell>
        </row>
        <row r="6899">
          <cell r="C6899" t="str">
            <v>Monroe</v>
          </cell>
          <cell r="D6899">
            <v>2023</v>
          </cell>
          <cell r="E6899">
            <v>0</v>
          </cell>
          <cell r="F6899">
            <v>0</v>
          </cell>
          <cell r="G6899" t="str">
            <v>N/A</v>
          </cell>
          <cell r="H6899">
            <v>0</v>
          </cell>
          <cell r="I6899">
            <v>0</v>
          </cell>
          <cell r="J6899">
            <v>0</v>
          </cell>
          <cell r="K6899">
            <v>0</v>
          </cell>
          <cell r="M6899">
            <v>0</v>
          </cell>
          <cell r="N6899" t="str">
            <v>N/A</v>
          </cell>
          <cell r="O6899" t="str">
            <v/>
          </cell>
          <cell r="P6899"/>
          <cell r="Q6899">
            <v>0</v>
          </cell>
        </row>
        <row r="6900">
          <cell r="C6900" t="str">
            <v>Monson</v>
          </cell>
          <cell r="D6900">
            <v>2023</v>
          </cell>
          <cell r="E6900">
            <v>3</v>
          </cell>
          <cell r="F6900">
            <v>3</v>
          </cell>
          <cell r="G6900" t="str">
            <v>Yes</v>
          </cell>
          <cell r="H6900">
            <v>306385.44</v>
          </cell>
          <cell r="I6900">
            <v>2911.16</v>
          </cell>
          <cell r="J6900">
            <v>21.58</v>
          </cell>
          <cell r="K6900">
            <v>303452.7</v>
          </cell>
          <cell r="M6900">
            <v>303452.7</v>
          </cell>
          <cell r="N6900" t="str">
            <v>FORM SUBMIT</v>
          </cell>
          <cell r="O6900">
            <v>45179</v>
          </cell>
          <cell r="P6900"/>
          <cell r="Q6900">
            <v>303474.28000000003</v>
          </cell>
        </row>
        <row r="6901">
          <cell r="C6901" t="str">
            <v>Montague</v>
          </cell>
          <cell r="D6901">
            <v>2023</v>
          </cell>
          <cell r="E6901">
            <v>0</v>
          </cell>
          <cell r="F6901">
            <v>0</v>
          </cell>
          <cell r="G6901" t="str">
            <v>N/A</v>
          </cell>
          <cell r="H6901">
            <v>0</v>
          </cell>
          <cell r="I6901">
            <v>0</v>
          </cell>
          <cell r="J6901">
            <v>0</v>
          </cell>
          <cell r="K6901">
            <v>0</v>
          </cell>
          <cell r="M6901">
            <v>0</v>
          </cell>
          <cell r="N6901" t="str">
            <v>N/A</v>
          </cell>
          <cell r="O6901" t="str">
            <v/>
          </cell>
          <cell r="P6901"/>
          <cell r="Q6901">
            <v>0</v>
          </cell>
        </row>
        <row r="6902">
          <cell r="C6902" t="str">
            <v>Monterey</v>
          </cell>
          <cell r="D6902">
            <v>2023</v>
          </cell>
          <cell r="E6902">
            <v>0</v>
          </cell>
          <cell r="F6902">
            <v>0</v>
          </cell>
          <cell r="G6902" t="str">
            <v>N/A</v>
          </cell>
          <cell r="H6902">
            <v>0</v>
          </cell>
          <cell r="I6902">
            <v>0</v>
          </cell>
          <cell r="J6902">
            <v>0</v>
          </cell>
          <cell r="K6902">
            <v>0</v>
          </cell>
          <cell r="M6902">
            <v>0</v>
          </cell>
          <cell r="N6902" t="str">
            <v>N/A</v>
          </cell>
          <cell r="O6902" t="str">
            <v/>
          </cell>
          <cell r="P6902"/>
          <cell r="Q6902">
            <v>0</v>
          </cell>
        </row>
        <row r="6903">
          <cell r="C6903" t="str">
            <v>Montgomery</v>
          </cell>
          <cell r="D6903">
            <v>2023</v>
          </cell>
          <cell r="E6903">
            <v>0</v>
          </cell>
          <cell r="F6903">
            <v>0</v>
          </cell>
          <cell r="G6903" t="str">
            <v>N/A</v>
          </cell>
          <cell r="H6903">
            <v>0</v>
          </cell>
          <cell r="I6903">
            <v>0</v>
          </cell>
          <cell r="J6903">
            <v>0</v>
          </cell>
          <cell r="K6903">
            <v>0</v>
          </cell>
          <cell r="M6903">
            <v>0</v>
          </cell>
          <cell r="N6903" t="str">
            <v>N/A</v>
          </cell>
          <cell r="O6903" t="str">
            <v/>
          </cell>
          <cell r="P6903"/>
          <cell r="Q6903">
            <v>0</v>
          </cell>
        </row>
        <row r="6904">
          <cell r="C6904" t="str">
            <v>Mount Washington</v>
          </cell>
          <cell r="D6904">
            <v>2023</v>
          </cell>
          <cell r="E6904">
            <v>0</v>
          </cell>
          <cell r="F6904">
            <v>0</v>
          </cell>
          <cell r="G6904" t="str">
            <v>N/A</v>
          </cell>
          <cell r="H6904">
            <v>0</v>
          </cell>
          <cell r="I6904">
            <v>0</v>
          </cell>
          <cell r="J6904">
            <v>0</v>
          </cell>
          <cell r="K6904">
            <v>0</v>
          </cell>
          <cell r="M6904">
            <v>0</v>
          </cell>
          <cell r="N6904" t="str">
            <v>N/A</v>
          </cell>
          <cell r="O6904" t="str">
            <v/>
          </cell>
          <cell r="P6904"/>
          <cell r="Q6904">
            <v>0</v>
          </cell>
        </row>
        <row r="6905">
          <cell r="C6905" t="str">
            <v>Nahant</v>
          </cell>
          <cell r="D6905">
            <v>2023</v>
          </cell>
          <cell r="E6905">
            <v>3</v>
          </cell>
          <cell r="F6905">
            <v>3</v>
          </cell>
          <cell r="G6905" t="str">
            <v>Yes</v>
          </cell>
          <cell r="H6905">
            <v>300916.8</v>
          </cell>
          <cell r="I6905">
            <v>12447.76</v>
          </cell>
          <cell r="J6905">
            <v>125.87</v>
          </cell>
          <cell r="K6905">
            <v>288343.17</v>
          </cell>
          <cell r="M6905">
            <v>288343.17</v>
          </cell>
          <cell r="N6905" t="str">
            <v>FORM SUBMIT</v>
          </cell>
          <cell r="O6905">
            <v>45180</v>
          </cell>
          <cell r="P6905"/>
          <cell r="Q6905">
            <v>288469.03999999998</v>
          </cell>
        </row>
        <row r="6906">
          <cell r="C6906" t="str">
            <v>Nantucket</v>
          </cell>
          <cell r="D6906">
            <v>2023</v>
          </cell>
          <cell r="E6906">
            <v>3</v>
          </cell>
          <cell r="F6906">
            <v>3</v>
          </cell>
          <cell r="G6906" t="str">
            <v>Yes</v>
          </cell>
          <cell r="H6906">
            <v>2841640.63</v>
          </cell>
          <cell r="I6906">
            <v>6489.44</v>
          </cell>
          <cell r="J6906">
            <v>180.62</v>
          </cell>
          <cell r="K6906">
            <v>2834970.57</v>
          </cell>
          <cell r="M6906">
            <v>2834970.57</v>
          </cell>
          <cell r="N6906" t="str">
            <v>FORM SUBMIT</v>
          </cell>
          <cell r="O6906">
            <v>45195</v>
          </cell>
          <cell r="P6906"/>
          <cell r="Q6906">
            <v>2835151.19</v>
          </cell>
        </row>
        <row r="6907">
          <cell r="C6907" t="str">
            <v>Natick</v>
          </cell>
          <cell r="D6907">
            <v>2023</v>
          </cell>
          <cell r="E6907">
            <v>0</v>
          </cell>
          <cell r="F6907">
            <v>0</v>
          </cell>
          <cell r="G6907" t="str">
            <v>N/A</v>
          </cell>
          <cell r="H6907">
            <v>0</v>
          </cell>
          <cell r="I6907">
            <v>0</v>
          </cell>
          <cell r="J6907">
            <v>0</v>
          </cell>
          <cell r="K6907">
            <v>0</v>
          </cell>
          <cell r="M6907">
            <v>0</v>
          </cell>
          <cell r="N6907" t="str">
            <v>N/A</v>
          </cell>
          <cell r="O6907" t="str">
            <v/>
          </cell>
          <cell r="P6907"/>
          <cell r="Q6907">
            <v>0</v>
          </cell>
        </row>
        <row r="6908">
          <cell r="C6908" t="str">
            <v>Needham</v>
          </cell>
          <cell r="D6908">
            <v>2023</v>
          </cell>
          <cell r="E6908">
            <v>2</v>
          </cell>
          <cell r="F6908">
            <v>2</v>
          </cell>
          <cell r="G6908" t="str">
            <v>Yes</v>
          </cell>
          <cell r="H6908">
            <v>3130447.68</v>
          </cell>
          <cell r="I6908">
            <v>8359.24</v>
          </cell>
          <cell r="J6908">
            <v>206.76</v>
          </cell>
          <cell r="K6908">
            <v>3121881.68</v>
          </cell>
          <cell r="M6908">
            <v>3121881.68</v>
          </cell>
          <cell r="N6908" t="str">
            <v>FORM SUBMIT</v>
          </cell>
          <cell r="O6908">
            <v>45184</v>
          </cell>
          <cell r="P6908"/>
          <cell r="Q6908">
            <v>3122088.44</v>
          </cell>
        </row>
        <row r="6909">
          <cell r="C6909" t="str">
            <v>New Ashford</v>
          </cell>
          <cell r="D6909">
            <v>2023</v>
          </cell>
          <cell r="E6909">
            <v>0</v>
          </cell>
          <cell r="F6909">
            <v>0</v>
          </cell>
          <cell r="G6909" t="str">
            <v>N/A</v>
          </cell>
          <cell r="H6909">
            <v>0</v>
          </cell>
          <cell r="I6909">
            <v>0</v>
          </cell>
          <cell r="J6909">
            <v>0</v>
          </cell>
          <cell r="K6909">
            <v>0</v>
          </cell>
          <cell r="M6909">
            <v>0</v>
          </cell>
          <cell r="N6909" t="str">
            <v>N/A</v>
          </cell>
          <cell r="O6909" t="str">
            <v/>
          </cell>
          <cell r="P6909"/>
          <cell r="Q6909">
            <v>0</v>
          </cell>
        </row>
        <row r="6910">
          <cell r="C6910" t="str">
            <v>New Bedford</v>
          </cell>
          <cell r="D6910">
            <v>2023</v>
          </cell>
          <cell r="E6910">
            <v>1.5</v>
          </cell>
          <cell r="F6910">
            <v>1.5</v>
          </cell>
          <cell r="G6910" t="str">
            <v>Yes</v>
          </cell>
          <cell r="H6910">
            <v>1446215.18</v>
          </cell>
          <cell r="I6910">
            <v>20359.66</v>
          </cell>
          <cell r="J6910">
            <v>2464.35</v>
          </cell>
          <cell r="K6910">
            <v>1423391.17</v>
          </cell>
          <cell r="M6910">
            <v>1423391.17</v>
          </cell>
          <cell r="N6910" t="str">
            <v>FORM SUBMIT</v>
          </cell>
          <cell r="O6910">
            <v>45183</v>
          </cell>
          <cell r="P6910"/>
          <cell r="Q6910">
            <v>1425855.52</v>
          </cell>
        </row>
        <row r="6911">
          <cell r="C6911" t="str">
            <v>New Braintree</v>
          </cell>
          <cell r="D6911">
            <v>2023</v>
          </cell>
          <cell r="E6911">
            <v>0</v>
          </cell>
          <cell r="F6911">
            <v>0</v>
          </cell>
          <cell r="G6911" t="str">
            <v>N/A</v>
          </cell>
          <cell r="H6911">
            <v>0</v>
          </cell>
          <cell r="I6911">
            <v>0</v>
          </cell>
          <cell r="J6911">
            <v>0</v>
          </cell>
          <cell r="K6911">
            <v>0</v>
          </cell>
          <cell r="M6911">
            <v>0</v>
          </cell>
          <cell r="N6911" t="str">
            <v>N/A</v>
          </cell>
          <cell r="O6911" t="str">
            <v/>
          </cell>
          <cell r="P6911"/>
          <cell r="Q6911">
            <v>0</v>
          </cell>
        </row>
        <row r="6912">
          <cell r="C6912" t="str">
            <v>New Marlborough</v>
          </cell>
          <cell r="D6912">
            <v>2023</v>
          </cell>
          <cell r="E6912">
            <v>0</v>
          </cell>
          <cell r="F6912">
            <v>0</v>
          </cell>
          <cell r="G6912" t="str">
            <v>N/A</v>
          </cell>
          <cell r="H6912">
            <v>0</v>
          </cell>
          <cell r="I6912">
            <v>0</v>
          </cell>
          <cell r="J6912">
            <v>0</v>
          </cell>
          <cell r="K6912">
            <v>0</v>
          </cell>
          <cell r="M6912">
            <v>0</v>
          </cell>
          <cell r="N6912" t="str">
            <v>N/A</v>
          </cell>
          <cell r="O6912" t="str">
            <v/>
          </cell>
          <cell r="P6912"/>
          <cell r="Q6912">
            <v>0</v>
          </cell>
        </row>
        <row r="6913">
          <cell r="C6913" t="str">
            <v>New Salem</v>
          </cell>
          <cell r="D6913">
            <v>2023</v>
          </cell>
          <cell r="E6913">
            <v>0</v>
          </cell>
          <cell r="F6913">
            <v>0</v>
          </cell>
          <cell r="G6913" t="str">
            <v>N/A</v>
          </cell>
          <cell r="H6913">
            <v>0</v>
          </cell>
          <cell r="I6913">
            <v>0</v>
          </cell>
          <cell r="J6913">
            <v>0</v>
          </cell>
          <cell r="K6913">
            <v>0</v>
          </cell>
          <cell r="M6913">
            <v>0</v>
          </cell>
          <cell r="N6913" t="str">
            <v>N/A</v>
          </cell>
          <cell r="O6913" t="str">
            <v/>
          </cell>
          <cell r="P6913"/>
          <cell r="Q6913">
            <v>0</v>
          </cell>
        </row>
        <row r="6914">
          <cell r="C6914" t="str">
            <v>Newbury</v>
          </cell>
          <cell r="D6914">
            <v>2023</v>
          </cell>
          <cell r="E6914">
            <v>0</v>
          </cell>
          <cell r="F6914">
            <v>0</v>
          </cell>
          <cell r="G6914" t="str">
            <v>N/A</v>
          </cell>
          <cell r="H6914">
            <v>0</v>
          </cell>
          <cell r="I6914">
            <v>0</v>
          </cell>
          <cell r="J6914">
            <v>0</v>
          </cell>
          <cell r="K6914">
            <v>0</v>
          </cell>
          <cell r="M6914">
            <v>0</v>
          </cell>
          <cell r="N6914" t="str">
            <v>N/A</v>
          </cell>
          <cell r="O6914" t="str">
            <v/>
          </cell>
          <cell r="P6914"/>
          <cell r="Q6914">
            <v>0</v>
          </cell>
        </row>
        <row r="6915">
          <cell r="C6915" t="str">
            <v>Newburyport</v>
          </cell>
          <cell r="D6915">
            <v>2023</v>
          </cell>
          <cell r="E6915">
            <v>2</v>
          </cell>
          <cell r="F6915">
            <v>2</v>
          </cell>
          <cell r="G6915" t="str">
            <v>Yes</v>
          </cell>
          <cell r="H6915">
            <v>1137859.08</v>
          </cell>
          <cell r="I6915">
            <v>13336.89</v>
          </cell>
          <cell r="J6915">
            <v>0</v>
          </cell>
          <cell r="K6915">
            <v>1124522.19</v>
          </cell>
          <cell r="M6915">
            <v>1124522.19</v>
          </cell>
          <cell r="N6915" t="str">
            <v>FORM SUBMIT</v>
          </cell>
          <cell r="O6915">
            <v>45159</v>
          </cell>
          <cell r="P6915"/>
          <cell r="Q6915">
            <v>1124522.1900000002</v>
          </cell>
        </row>
        <row r="6916">
          <cell r="C6916" t="str">
            <v>Newton</v>
          </cell>
          <cell r="D6916">
            <v>2023</v>
          </cell>
          <cell r="E6916">
            <v>1</v>
          </cell>
          <cell r="F6916">
            <v>1</v>
          </cell>
          <cell r="G6916" t="str">
            <v>Yes</v>
          </cell>
          <cell r="H6916">
            <v>3989393</v>
          </cell>
          <cell r="I6916">
            <v>3613</v>
          </cell>
          <cell r="J6916">
            <v>419</v>
          </cell>
          <cell r="K6916">
            <v>3985361</v>
          </cell>
          <cell r="M6916">
            <v>3985361</v>
          </cell>
          <cell r="N6916" t="str">
            <v>FORM SUBMIT</v>
          </cell>
          <cell r="O6916">
            <v>45196</v>
          </cell>
          <cell r="P6916"/>
          <cell r="Q6916">
            <v>3985780</v>
          </cell>
        </row>
        <row r="6917">
          <cell r="C6917" t="str">
            <v>Norfolk</v>
          </cell>
          <cell r="D6917">
            <v>2023</v>
          </cell>
          <cell r="E6917">
            <v>1</v>
          </cell>
          <cell r="F6917">
            <v>1</v>
          </cell>
          <cell r="G6917" t="str">
            <v>Yes</v>
          </cell>
          <cell r="H6917">
            <v>318982.33</v>
          </cell>
          <cell r="I6917">
            <v>2744.55</v>
          </cell>
          <cell r="J6917">
            <v>0</v>
          </cell>
          <cell r="K6917">
            <v>316237.78000000003</v>
          </cell>
          <cell r="M6917">
            <v>316237.78000000003</v>
          </cell>
          <cell r="N6917" t="str">
            <v>FORM SUBMIT</v>
          </cell>
          <cell r="O6917">
            <v>45133</v>
          </cell>
          <cell r="P6917"/>
          <cell r="Q6917">
            <v>316237.78000000003</v>
          </cell>
        </row>
        <row r="6918">
          <cell r="C6918" t="str">
            <v>North Adams</v>
          </cell>
          <cell r="D6918">
            <v>2023</v>
          </cell>
          <cell r="E6918">
            <v>0</v>
          </cell>
          <cell r="F6918">
            <v>0</v>
          </cell>
          <cell r="G6918" t="str">
            <v>N/A</v>
          </cell>
          <cell r="H6918">
            <v>0</v>
          </cell>
          <cell r="I6918">
            <v>0</v>
          </cell>
          <cell r="J6918">
            <v>0</v>
          </cell>
          <cell r="K6918">
            <v>0</v>
          </cell>
          <cell r="M6918">
            <v>0</v>
          </cell>
          <cell r="N6918" t="str">
            <v>N/A</v>
          </cell>
          <cell r="O6918" t="str">
            <v/>
          </cell>
          <cell r="P6918"/>
          <cell r="Q6918">
            <v>0</v>
          </cell>
        </row>
        <row r="6919">
          <cell r="C6919" t="str">
            <v>North Andover</v>
          </cell>
          <cell r="D6919">
            <v>2023</v>
          </cell>
          <cell r="E6919">
            <v>3</v>
          </cell>
          <cell r="F6919">
            <v>3</v>
          </cell>
          <cell r="G6919" t="str">
            <v>Yes</v>
          </cell>
          <cell r="H6919">
            <v>2317998.71</v>
          </cell>
          <cell r="I6919">
            <v>11353.59</v>
          </cell>
          <cell r="J6919">
            <v>3511.24</v>
          </cell>
          <cell r="K6919">
            <v>2303133.88</v>
          </cell>
          <cell r="M6919">
            <v>2303133.88</v>
          </cell>
          <cell r="N6919" t="str">
            <v>FORM SUBMIT</v>
          </cell>
          <cell r="O6919">
            <v>45141</v>
          </cell>
          <cell r="P6919"/>
          <cell r="Q6919">
            <v>2306645.12</v>
          </cell>
        </row>
        <row r="6920">
          <cell r="C6920" t="str">
            <v>North Attleborough</v>
          </cell>
          <cell r="D6920">
            <v>2023</v>
          </cell>
          <cell r="E6920">
            <v>0</v>
          </cell>
          <cell r="F6920">
            <v>0</v>
          </cell>
          <cell r="G6920" t="str">
            <v>N/A</v>
          </cell>
          <cell r="H6920">
            <v>0</v>
          </cell>
          <cell r="I6920">
            <v>0</v>
          </cell>
          <cell r="J6920">
            <v>0</v>
          </cell>
          <cell r="K6920">
            <v>0</v>
          </cell>
          <cell r="M6920">
            <v>0</v>
          </cell>
          <cell r="N6920" t="str">
            <v>N/A</v>
          </cell>
          <cell r="O6920" t="str">
            <v/>
          </cell>
          <cell r="P6920"/>
          <cell r="Q6920">
            <v>0</v>
          </cell>
        </row>
        <row r="6921">
          <cell r="C6921" t="str">
            <v>North Brookfield</v>
          </cell>
          <cell r="D6921">
            <v>2023</v>
          </cell>
          <cell r="E6921">
            <v>0</v>
          </cell>
          <cell r="F6921">
            <v>0</v>
          </cell>
          <cell r="G6921" t="str">
            <v>N/A</v>
          </cell>
          <cell r="H6921">
            <v>0</v>
          </cell>
          <cell r="I6921">
            <v>0</v>
          </cell>
          <cell r="J6921">
            <v>0</v>
          </cell>
          <cell r="K6921">
            <v>0</v>
          </cell>
          <cell r="M6921">
            <v>0</v>
          </cell>
          <cell r="N6921" t="str">
            <v>N/A</v>
          </cell>
          <cell r="O6921" t="str">
            <v/>
          </cell>
          <cell r="P6921"/>
          <cell r="Q6921">
            <v>0</v>
          </cell>
        </row>
        <row r="6922">
          <cell r="C6922" t="str">
            <v>North Reading</v>
          </cell>
          <cell r="D6922">
            <v>2023</v>
          </cell>
          <cell r="E6922">
            <v>0</v>
          </cell>
          <cell r="F6922">
            <v>0</v>
          </cell>
          <cell r="G6922" t="str">
            <v>N/A</v>
          </cell>
          <cell r="H6922">
            <v>0</v>
          </cell>
          <cell r="I6922">
            <v>0</v>
          </cell>
          <cell r="J6922">
            <v>0</v>
          </cell>
          <cell r="K6922">
            <v>0</v>
          </cell>
          <cell r="M6922">
            <v>0</v>
          </cell>
          <cell r="N6922" t="str">
            <v>N/A</v>
          </cell>
          <cell r="O6922" t="str">
            <v/>
          </cell>
          <cell r="P6922"/>
          <cell r="Q6922">
            <v>0</v>
          </cell>
        </row>
        <row r="6923">
          <cell r="C6923" t="str">
            <v>Northampton</v>
          </cell>
          <cell r="D6923">
            <v>2023</v>
          </cell>
          <cell r="E6923">
            <v>3</v>
          </cell>
          <cell r="F6923">
            <v>3</v>
          </cell>
          <cell r="G6923" t="str">
            <v>Yes</v>
          </cell>
          <cell r="H6923">
            <v>1684044.04</v>
          </cell>
          <cell r="I6923">
            <v>33976.15</v>
          </cell>
          <cell r="J6923">
            <v>0</v>
          </cell>
          <cell r="K6923">
            <v>1650067.89</v>
          </cell>
          <cell r="M6923">
            <v>1650067.89</v>
          </cell>
          <cell r="N6923" t="str">
            <v>FORM SUBMIT</v>
          </cell>
          <cell r="O6923">
            <v>45167</v>
          </cell>
          <cell r="P6923"/>
          <cell r="Q6923">
            <v>1650067.8900000001</v>
          </cell>
        </row>
        <row r="6924">
          <cell r="C6924" t="str">
            <v>Northborough</v>
          </cell>
          <cell r="D6924">
            <v>2023</v>
          </cell>
          <cell r="E6924">
            <v>1.5</v>
          </cell>
          <cell r="F6924">
            <v>1.5</v>
          </cell>
          <cell r="G6924" t="str">
            <v>Yes</v>
          </cell>
          <cell r="H6924">
            <v>723275.7</v>
          </cell>
          <cell r="I6924">
            <v>6340.57</v>
          </cell>
          <cell r="J6924">
            <v>1824.42</v>
          </cell>
          <cell r="K6924">
            <v>715110.71</v>
          </cell>
          <cell r="M6924">
            <v>715110.71</v>
          </cell>
          <cell r="N6924" t="str">
            <v>FORM SUBMIT</v>
          </cell>
          <cell r="O6924">
            <v>45184</v>
          </cell>
          <cell r="P6924"/>
          <cell r="Q6924">
            <v>716935.13</v>
          </cell>
        </row>
        <row r="6925">
          <cell r="C6925" t="str">
            <v>Northbridge</v>
          </cell>
          <cell r="D6925">
            <v>2023</v>
          </cell>
          <cell r="E6925">
            <v>1</v>
          </cell>
          <cell r="F6925">
            <v>1</v>
          </cell>
          <cell r="G6925" t="str">
            <v>Yes</v>
          </cell>
          <cell r="H6925">
            <v>227200.56</v>
          </cell>
          <cell r="I6925">
            <v>1432.85</v>
          </cell>
          <cell r="J6925">
            <v>0</v>
          </cell>
          <cell r="K6925">
            <v>225767.71</v>
          </cell>
          <cell r="M6925">
            <v>225767.71</v>
          </cell>
          <cell r="N6925" t="str">
            <v>FORM SUBMIT</v>
          </cell>
          <cell r="O6925">
            <v>45167</v>
          </cell>
          <cell r="P6925"/>
          <cell r="Q6925">
            <v>225767.71</v>
          </cell>
        </row>
        <row r="6926">
          <cell r="C6926" t="str">
            <v>Northfield</v>
          </cell>
          <cell r="D6926">
            <v>2023</v>
          </cell>
          <cell r="E6926">
            <v>0.5</v>
          </cell>
          <cell r="F6926">
            <v>0.5</v>
          </cell>
          <cell r="G6926" t="str">
            <v>Yes</v>
          </cell>
          <cell r="H6926">
            <v>23117.59</v>
          </cell>
          <cell r="I6926">
            <v>188.92</v>
          </cell>
          <cell r="J6926">
            <v>0</v>
          </cell>
          <cell r="K6926">
            <v>22928.67</v>
          </cell>
          <cell r="M6926">
            <v>22928.67</v>
          </cell>
          <cell r="N6926" t="str">
            <v>FORM SUBMIT</v>
          </cell>
          <cell r="O6926">
            <v>45182</v>
          </cell>
          <cell r="P6926"/>
          <cell r="Q6926">
            <v>22928.670000000002</v>
          </cell>
        </row>
        <row r="6927">
          <cell r="C6927" t="str">
            <v>Norton</v>
          </cell>
          <cell r="D6927">
            <v>2023</v>
          </cell>
          <cell r="E6927">
            <v>0</v>
          </cell>
          <cell r="F6927">
            <v>0</v>
          </cell>
          <cell r="G6927" t="str">
            <v>N/A</v>
          </cell>
          <cell r="H6927">
            <v>0</v>
          </cell>
          <cell r="I6927">
            <v>0</v>
          </cell>
          <cell r="J6927">
            <v>0</v>
          </cell>
          <cell r="K6927">
            <v>0</v>
          </cell>
          <cell r="M6927">
            <v>0</v>
          </cell>
          <cell r="N6927" t="str">
            <v>N/A</v>
          </cell>
          <cell r="O6927" t="str">
            <v/>
          </cell>
          <cell r="P6927"/>
          <cell r="Q6927">
            <v>0</v>
          </cell>
        </row>
        <row r="6928">
          <cell r="C6928" t="str">
            <v>Norwell</v>
          </cell>
          <cell r="D6928">
            <v>2023</v>
          </cell>
          <cell r="E6928">
            <v>3</v>
          </cell>
          <cell r="F6928">
            <v>3</v>
          </cell>
          <cell r="G6928" t="str">
            <v>Yes</v>
          </cell>
          <cell r="H6928">
            <v>1349742.79</v>
          </cell>
          <cell r="I6928">
            <v>8930.11</v>
          </cell>
          <cell r="J6928">
            <v>250.16</v>
          </cell>
          <cell r="K6928">
            <v>1340562.52</v>
          </cell>
          <cell r="M6928">
            <v>1340562.52</v>
          </cell>
          <cell r="N6928" t="str">
            <v>FORM SUBMIT</v>
          </cell>
          <cell r="O6928">
            <v>45156</v>
          </cell>
          <cell r="P6928"/>
          <cell r="Q6928">
            <v>1340812.68</v>
          </cell>
        </row>
        <row r="6929">
          <cell r="C6929" t="str">
            <v>Norwood</v>
          </cell>
          <cell r="D6929">
            <v>2023</v>
          </cell>
          <cell r="E6929">
            <v>1</v>
          </cell>
          <cell r="F6929">
            <v>1</v>
          </cell>
          <cell r="G6929" t="str">
            <v>Yes</v>
          </cell>
          <cell r="H6929">
            <v>813617.24</v>
          </cell>
          <cell r="I6929">
            <v>4312.09</v>
          </cell>
          <cell r="J6929">
            <v>82.68</v>
          </cell>
          <cell r="K6929">
            <v>809222.47</v>
          </cell>
          <cell r="M6929">
            <v>809222.47</v>
          </cell>
          <cell r="N6929" t="str">
            <v>FORM SUBMIT</v>
          </cell>
          <cell r="O6929">
            <v>45198</v>
          </cell>
          <cell r="P6929"/>
          <cell r="Q6929">
            <v>809305.15</v>
          </cell>
        </row>
        <row r="6930">
          <cell r="C6930" t="str">
            <v>Oak Bluffs</v>
          </cell>
          <cell r="D6930">
            <v>2023</v>
          </cell>
          <cell r="E6930">
            <v>3</v>
          </cell>
          <cell r="F6930">
            <v>3</v>
          </cell>
          <cell r="G6930" t="str">
            <v>Yes</v>
          </cell>
          <cell r="H6930">
            <v>786282.6</v>
          </cell>
          <cell r="I6930">
            <v>5867.94</v>
          </cell>
          <cell r="J6930">
            <v>0</v>
          </cell>
          <cell r="K6930">
            <v>780414.66</v>
          </cell>
          <cell r="M6930">
            <v>780414.66</v>
          </cell>
          <cell r="N6930" t="str">
            <v>FORM SUBMIT</v>
          </cell>
          <cell r="O6930">
            <v>45180</v>
          </cell>
          <cell r="P6930"/>
          <cell r="Q6930">
            <v>780414.66</v>
          </cell>
        </row>
        <row r="6931">
          <cell r="C6931" t="str">
            <v>Oakham</v>
          </cell>
          <cell r="D6931">
            <v>2023</v>
          </cell>
          <cell r="E6931">
            <v>0</v>
          </cell>
          <cell r="F6931">
            <v>0</v>
          </cell>
          <cell r="G6931" t="str">
            <v>N/A</v>
          </cell>
          <cell r="H6931">
            <v>0</v>
          </cell>
          <cell r="I6931">
            <v>0</v>
          </cell>
          <cell r="J6931">
            <v>0</v>
          </cell>
          <cell r="K6931">
            <v>0</v>
          </cell>
          <cell r="M6931">
            <v>0</v>
          </cell>
          <cell r="N6931" t="str">
            <v>N/A</v>
          </cell>
          <cell r="O6931" t="str">
            <v/>
          </cell>
          <cell r="P6931"/>
          <cell r="Q6931">
            <v>0</v>
          </cell>
        </row>
        <row r="6932">
          <cell r="C6932" t="str">
            <v>Orange</v>
          </cell>
          <cell r="D6932">
            <v>2023</v>
          </cell>
          <cell r="E6932">
            <v>0</v>
          </cell>
          <cell r="F6932">
            <v>0</v>
          </cell>
          <cell r="G6932" t="str">
            <v>N/A</v>
          </cell>
          <cell r="H6932">
            <v>0</v>
          </cell>
          <cell r="I6932">
            <v>0</v>
          </cell>
          <cell r="J6932">
            <v>0</v>
          </cell>
          <cell r="K6932">
            <v>0</v>
          </cell>
          <cell r="M6932">
            <v>0</v>
          </cell>
          <cell r="N6932" t="str">
            <v>N/A</v>
          </cell>
          <cell r="O6932" t="str">
            <v/>
          </cell>
          <cell r="P6932"/>
          <cell r="Q6932">
            <v>0</v>
          </cell>
        </row>
        <row r="6933">
          <cell r="C6933" t="str">
            <v>Orleans</v>
          </cell>
          <cell r="D6933">
            <v>2023</v>
          </cell>
          <cell r="E6933">
            <v>3</v>
          </cell>
          <cell r="F6933">
            <v>3</v>
          </cell>
          <cell r="G6933" t="str">
            <v>Yes</v>
          </cell>
          <cell r="H6933">
            <v>1069901.06</v>
          </cell>
          <cell r="I6933">
            <v>3540.81</v>
          </cell>
          <cell r="J6933">
            <v>0</v>
          </cell>
          <cell r="K6933">
            <v>1066360.25</v>
          </cell>
          <cell r="M6933">
            <v>1066360.25</v>
          </cell>
          <cell r="N6933" t="str">
            <v>FORM SUBMIT</v>
          </cell>
          <cell r="O6933">
            <v>45162</v>
          </cell>
          <cell r="P6933"/>
          <cell r="Q6933">
            <v>1066360.25</v>
          </cell>
        </row>
        <row r="6934">
          <cell r="C6934" t="str">
            <v>Otis</v>
          </cell>
          <cell r="D6934">
            <v>2023</v>
          </cell>
          <cell r="E6934">
            <v>0</v>
          </cell>
          <cell r="F6934">
            <v>0</v>
          </cell>
          <cell r="G6934" t="str">
            <v>N/A</v>
          </cell>
          <cell r="H6934">
            <v>0</v>
          </cell>
          <cell r="I6934">
            <v>0</v>
          </cell>
          <cell r="J6934">
            <v>0</v>
          </cell>
          <cell r="K6934">
            <v>0</v>
          </cell>
          <cell r="M6934">
            <v>0</v>
          </cell>
          <cell r="N6934" t="str">
            <v>N/A</v>
          </cell>
          <cell r="O6934" t="str">
            <v/>
          </cell>
          <cell r="P6934"/>
          <cell r="Q6934">
            <v>0</v>
          </cell>
        </row>
        <row r="6935">
          <cell r="C6935" t="str">
            <v>Oxford</v>
          </cell>
          <cell r="D6935">
            <v>2023</v>
          </cell>
          <cell r="E6935">
            <v>0</v>
          </cell>
          <cell r="F6935">
            <v>0</v>
          </cell>
          <cell r="G6935" t="str">
            <v>N/A</v>
          </cell>
          <cell r="H6935">
            <v>0</v>
          </cell>
          <cell r="I6935">
            <v>0</v>
          </cell>
          <cell r="J6935">
            <v>0</v>
          </cell>
          <cell r="K6935">
            <v>0</v>
          </cell>
          <cell r="M6935">
            <v>0</v>
          </cell>
          <cell r="N6935" t="str">
            <v>N/A</v>
          </cell>
          <cell r="O6935" t="str">
            <v/>
          </cell>
          <cell r="P6935"/>
          <cell r="Q6935">
            <v>0</v>
          </cell>
        </row>
        <row r="6936">
          <cell r="C6936" t="str">
            <v>Palmer</v>
          </cell>
          <cell r="D6936">
            <v>2023</v>
          </cell>
          <cell r="E6936">
            <v>0</v>
          </cell>
          <cell r="F6936">
            <v>0</v>
          </cell>
          <cell r="G6936" t="str">
            <v>N/A</v>
          </cell>
          <cell r="H6936">
            <v>0</v>
          </cell>
          <cell r="I6936">
            <v>0</v>
          </cell>
          <cell r="J6936">
            <v>0</v>
          </cell>
          <cell r="K6936">
            <v>0</v>
          </cell>
          <cell r="M6936">
            <v>0</v>
          </cell>
          <cell r="N6936" t="str">
            <v>N/A</v>
          </cell>
          <cell r="O6936" t="str">
            <v/>
          </cell>
          <cell r="P6936"/>
          <cell r="Q6936">
            <v>0</v>
          </cell>
        </row>
        <row r="6937">
          <cell r="C6937" t="str">
            <v>Paxton</v>
          </cell>
          <cell r="D6937">
            <v>2023</v>
          </cell>
          <cell r="E6937">
            <v>0</v>
          </cell>
          <cell r="F6937">
            <v>0</v>
          </cell>
          <cell r="G6937" t="str">
            <v>N/A</v>
          </cell>
          <cell r="H6937">
            <v>0</v>
          </cell>
          <cell r="I6937">
            <v>0</v>
          </cell>
          <cell r="J6937">
            <v>0</v>
          </cell>
          <cell r="K6937">
            <v>0</v>
          </cell>
          <cell r="M6937">
            <v>0</v>
          </cell>
          <cell r="N6937" t="str">
            <v>N/A</v>
          </cell>
          <cell r="O6937" t="str">
            <v/>
          </cell>
          <cell r="P6937"/>
          <cell r="Q6937">
            <v>0</v>
          </cell>
        </row>
        <row r="6938">
          <cell r="C6938" t="str">
            <v>Peabody</v>
          </cell>
          <cell r="D6938">
            <v>2023</v>
          </cell>
          <cell r="E6938">
            <v>1</v>
          </cell>
          <cell r="F6938">
            <v>1</v>
          </cell>
          <cell r="G6938" t="str">
            <v>Yes</v>
          </cell>
          <cell r="H6938">
            <v>979199.95</v>
          </cell>
          <cell r="I6938">
            <v>7109.53</v>
          </cell>
          <cell r="J6938">
            <v>125.91</v>
          </cell>
          <cell r="K6938">
            <v>971964.51</v>
          </cell>
          <cell r="M6938">
            <v>971964.51</v>
          </cell>
          <cell r="N6938" t="str">
            <v>FORM SUBMIT</v>
          </cell>
          <cell r="O6938">
            <v>45168</v>
          </cell>
          <cell r="P6938"/>
          <cell r="Q6938">
            <v>972090.41999999993</v>
          </cell>
        </row>
        <row r="6939">
          <cell r="C6939" t="str">
            <v>Pelham</v>
          </cell>
          <cell r="D6939">
            <v>2023</v>
          </cell>
          <cell r="E6939">
            <v>3</v>
          </cell>
          <cell r="F6939">
            <v>3</v>
          </cell>
          <cell r="G6939" t="str">
            <v>Yes</v>
          </cell>
          <cell r="H6939">
            <v>88697.63</v>
          </cell>
          <cell r="I6939">
            <v>775.58</v>
          </cell>
          <cell r="J6939">
            <v>0</v>
          </cell>
          <cell r="K6939">
            <v>87922.05</v>
          </cell>
          <cell r="M6939">
            <v>87922.05</v>
          </cell>
          <cell r="N6939" t="str">
            <v>FORM SUBMIT</v>
          </cell>
          <cell r="O6939">
            <v>45210</v>
          </cell>
          <cell r="P6939"/>
          <cell r="Q6939">
            <v>87922.05</v>
          </cell>
        </row>
        <row r="6940">
          <cell r="C6940" t="str">
            <v>Pembroke</v>
          </cell>
          <cell r="D6940">
            <v>2023</v>
          </cell>
          <cell r="E6940">
            <v>1</v>
          </cell>
          <cell r="F6940">
            <v>1</v>
          </cell>
          <cell r="G6940" t="str">
            <v>Yes</v>
          </cell>
          <cell r="H6940">
            <v>396453.42</v>
          </cell>
          <cell r="I6940">
            <v>3593.95</v>
          </cell>
          <cell r="J6940">
            <v>0</v>
          </cell>
          <cell r="K6940">
            <v>392859.47</v>
          </cell>
          <cell r="M6940">
            <v>392859.47</v>
          </cell>
          <cell r="N6940" t="str">
            <v>FORM SUBMIT</v>
          </cell>
          <cell r="O6940">
            <v>45174</v>
          </cell>
          <cell r="P6940"/>
          <cell r="Q6940">
            <v>392859.47</v>
          </cell>
        </row>
        <row r="6941">
          <cell r="C6941" t="str">
            <v>Pepperell</v>
          </cell>
          <cell r="D6941">
            <v>2023</v>
          </cell>
          <cell r="E6941">
            <v>1</v>
          </cell>
          <cell r="F6941">
            <v>1</v>
          </cell>
          <cell r="G6941" t="str">
            <v>Yes</v>
          </cell>
          <cell r="H6941">
            <v>205193.26</v>
          </cell>
          <cell r="I6941">
            <v>2239.17</v>
          </cell>
          <cell r="J6941">
            <v>0</v>
          </cell>
          <cell r="K6941">
            <v>202954.09</v>
          </cell>
          <cell r="M6941">
            <v>202954.09</v>
          </cell>
          <cell r="N6941" t="str">
            <v>FORM SUBMIT</v>
          </cell>
          <cell r="O6941">
            <v>45184</v>
          </cell>
          <cell r="P6941"/>
          <cell r="Q6941">
            <v>202954.09</v>
          </cell>
        </row>
        <row r="6942">
          <cell r="C6942" t="str">
            <v>Peru</v>
          </cell>
          <cell r="D6942">
            <v>2023</v>
          </cell>
          <cell r="E6942">
            <v>0</v>
          </cell>
          <cell r="F6942">
            <v>0</v>
          </cell>
          <cell r="G6942" t="str">
            <v>N/A</v>
          </cell>
          <cell r="H6942">
            <v>0</v>
          </cell>
          <cell r="I6942">
            <v>0</v>
          </cell>
          <cell r="J6942">
            <v>0</v>
          </cell>
          <cell r="K6942">
            <v>0</v>
          </cell>
          <cell r="M6942">
            <v>0</v>
          </cell>
          <cell r="N6942" t="str">
            <v>N/A</v>
          </cell>
          <cell r="O6942" t="str">
            <v/>
          </cell>
          <cell r="P6942"/>
          <cell r="Q6942">
            <v>0</v>
          </cell>
        </row>
        <row r="6943">
          <cell r="C6943" t="str">
            <v>Petersham</v>
          </cell>
          <cell r="D6943">
            <v>2023</v>
          </cell>
          <cell r="E6943">
            <v>0</v>
          </cell>
          <cell r="F6943">
            <v>0</v>
          </cell>
          <cell r="G6943" t="str">
            <v>N/A</v>
          </cell>
          <cell r="H6943">
            <v>0</v>
          </cell>
          <cell r="I6943">
            <v>0</v>
          </cell>
          <cell r="J6943">
            <v>0</v>
          </cell>
          <cell r="K6943">
            <v>0</v>
          </cell>
          <cell r="M6943">
            <v>0</v>
          </cell>
          <cell r="N6943" t="str">
            <v>N/A</v>
          </cell>
          <cell r="O6943" t="str">
            <v/>
          </cell>
          <cell r="P6943"/>
          <cell r="Q6943">
            <v>0</v>
          </cell>
        </row>
        <row r="6944">
          <cell r="C6944" t="str">
            <v>Phillipston</v>
          </cell>
          <cell r="D6944">
            <v>2023</v>
          </cell>
          <cell r="E6944">
            <v>3</v>
          </cell>
          <cell r="F6944">
            <v>3</v>
          </cell>
          <cell r="G6944" t="str">
            <v>Yes</v>
          </cell>
          <cell r="H6944">
            <v>78400.600000000006</v>
          </cell>
          <cell r="I6944">
            <v>877.71</v>
          </cell>
          <cell r="J6944">
            <v>0</v>
          </cell>
          <cell r="K6944">
            <v>77522.89</v>
          </cell>
          <cell r="M6944">
            <v>77522.89</v>
          </cell>
          <cell r="N6944" t="str">
            <v>FORM SUBMIT</v>
          </cell>
          <cell r="O6944">
            <v>45196</v>
          </cell>
          <cell r="P6944"/>
          <cell r="Q6944">
            <v>77522.89</v>
          </cell>
        </row>
        <row r="6945">
          <cell r="C6945" t="str">
            <v>Pittsfield</v>
          </cell>
          <cell r="D6945">
            <v>2023</v>
          </cell>
          <cell r="E6945">
            <v>1</v>
          </cell>
          <cell r="F6945">
            <v>1</v>
          </cell>
          <cell r="G6945" t="str">
            <v>Yes</v>
          </cell>
          <cell r="H6945">
            <v>572953.96</v>
          </cell>
          <cell r="I6945">
            <v>4515.5</v>
          </cell>
          <cell r="J6945">
            <v>824.41</v>
          </cell>
          <cell r="K6945">
            <v>567614.05000000005</v>
          </cell>
          <cell r="M6945">
            <v>567614.05000000005</v>
          </cell>
          <cell r="N6945" t="str">
            <v>FORM SUBMIT</v>
          </cell>
          <cell r="O6945">
            <v>45154</v>
          </cell>
          <cell r="P6945"/>
          <cell r="Q6945">
            <v>568438.46</v>
          </cell>
        </row>
        <row r="6946">
          <cell r="C6946" t="str">
            <v>Plainfield</v>
          </cell>
          <cell r="D6946">
            <v>2023</v>
          </cell>
          <cell r="E6946">
            <v>0</v>
          </cell>
          <cell r="F6946">
            <v>0</v>
          </cell>
          <cell r="G6946" t="str">
            <v>N/A</v>
          </cell>
          <cell r="H6946">
            <v>0</v>
          </cell>
          <cell r="I6946">
            <v>0</v>
          </cell>
          <cell r="J6946">
            <v>0</v>
          </cell>
          <cell r="K6946">
            <v>0</v>
          </cell>
          <cell r="M6946">
            <v>0</v>
          </cell>
          <cell r="N6946" t="str">
            <v>N/A</v>
          </cell>
          <cell r="O6946" t="str">
            <v/>
          </cell>
          <cell r="P6946"/>
          <cell r="Q6946">
            <v>0</v>
          </cell>
        </row>
        <row r="6947">
          <cell r="C6947" t="str">
            <v>Plainville</v>
          </cell>
          <cell r="D6947">
            <v>2023</v>
          </cell>
          <cell r="E6947">
            <v>1</v>
          </cell>
          <cell r="F6947">
            <v>1</v>
          </cell>
          <cell r="G6947" t="str">
            <v>Yes</v>
          </cell>
          <cell r="H6947">
            <v>222132.11</v>
          </cell>
          <cell r="I6947">
            <v>0</v>
          </cell>
          <cell r="J6947">
            <v>0</v>
          </cell>
          <cell r="K6947">
            <v>222132.11</v>
          </cell>
          <cell r="M6947">
            <v>222132.11</v>
          </cell>
          <cell r="N6947" t="str">
            <v>FORM SUBMIT</v>
          </cell>
          <cell r="O6947">
            <v>45153</v>
          </cell>
          <cell r="P6947"/>
          <cell r="Q6947">
            <v>222132.11</v>
          </cell>
        </row>
        <row r="6948">
          <cell r="C6948" t="str">
            <v>Plymouth</v>
          </cell>
          <cell r="D6948">
            <v>2023</v>
          </cell>
          <cell r="E6948">
            <v>1.5</v>
          </cell>
          <cell r="F6948">
            <v>1.5</v>
          </cell>
          <cell r="G6948" t="str">
            <v>Yes</v>
          </cell>
          <cell r="H6948">
            <v>2964536.17</v>
          </cell>
          <cell r="I6948">
            <v>14115.94</v>
          </cell>
          <cell r="J6948">
            <v>412.49</v>
          </cell>
          <cell r="K6948">
            <v>2950007.74</v>
          </cell>
          <cell r="M6948">
            <v>2950007.74</v>
          </cell>
          <cell r="N6948" t="str">
            <v>FORM SUBMIT</v>
          </cell>
          <cell r="O6948">
            <v>45183</v>
          </cell>
          <cell r="P6948"/>
          <cell r="Q6948">
            <v>2950420.23</v>
          </cell>
        </row>
        <row r="6949">
          <cell r="C6949" t="str">
            <v>Plympton</v>
          </cell>
          <cell r="D6949">
            <v>2023</v>
          </cell>
          <cell r="E6949">
            <v>1.5</v>
          </cell>
          <cell r="F6949">
            <v>1.5</v>
          </cell>
          <cell r="G6949" t="str">
            <v>Yes</v>
          </cell>
          <cell r="H6949">
            <v>113391.4</v>
          </cell>
          <cell r="I6949">
            <v>734.76</v>
          </cell>
          <cell r="J6949">
            <v>838.78</v>
          </cell>
          <cell r="K6949">
            <v>111817.86</v>
          </cell>
          <cell r="M6949">
            <v>111817.86</v>
          </cell>
          <cell r="N6949" t="str">
            <v>FORM SUBMIT</v>
          </cell>
          <cell r="O6949">
            <v>45202</v>
          </cell>
          <cell r="P6949"/>
          <cell r="Q6949">
            <v>112656.64</v>
          </cell>
        </row>
        <row r="6950">
          <cell r="C6950" t="str">
            <v>Princeton</v>
          </cell>
          <cell r="D6950">
            <v>2023</v>
          </cell>
          <cell r="E6950">
            <v>0</v>
          </cell>
          <cell r="F6950">
            <v>0</v>
          </cell>
          <cell r="G6950" t="str">
            <v>N/A</v>
          </cell>
          <cell r="H6950">
            <v>0</v>
          </cell>
          <cell r="I6950">
            <v>0</v>
          </cell>
          <cell r="J6950">
            <v>0</v>
          </cell>
          <cell r="K6950">
            <v>0</v>
          </cell>
          <cell r="M6950">
            <v>0</v>
          </cell>
          <cell r="N6950" t="str">
            <v>N/A</v>
          </cell>
          <cell r="O6950" t="str">
            <v/>
          </cell>
          <cell r="P6950"/>
          <cell r="Q6950">
            <v>0</v>
          </cell>
        </row>
        <row r="6951">
          <cell r="C6951" t="str">
            <v>Provincetown</v>
          </cell>
          <cell r="D6951">
            <v>2023</v>
          </cell>
          <cell r="E6951">
            <v>3</v>
          </cell>
          <cell r="F6951">
            <v>3</v>
          </cell>
          <cell r="G6951" t="str">
            <v>Yes</v>
          </cell>
          <cell r="H6951">
            <v>684384.79</v>
          </cell>
          <cell r="I6951">
            <v>8164.98</v>
          </cell>
          <cell r="J6951">
            <v>0</v>
          </cell>
          <cell r="K6951">
            <v>676219.81</v>
          </cell>
          <cell r="M6951">
            <v>676219.81</v>
          </cell>
          <cell r="N6951" t="str">
            <v>FORM SUBMIT</v>
          </cell>
          <cell r="O6951">
            <v>45196</v>
          </cell>
          <cell r="P6951"/>
          <cell r="Q6951">
            <v>676219.81</v>
          </cell>
        </row>
        <row r="6952">
          <cell r="C6952" t="str">
            <v>Quincy</v>
          </cell>
          <cell r="D6952">
            <v>2023</v>
          </cell>
          <cell r="E6952">
            <v>1</v>
          </cell>
          <cell r="F6952">
            <v>1</v>
          </cell>
          <cell r="G6952" t="str">
            <v>Yes</v>
          </cell>
          <cell r="H6952">
            <v>2246981.16</v>
          </cell>
          <cell r="I6952">
            <v>8017.71</v>
          </cell>
          <cell r="J6952">
            <v>2353.81</v>
          </cell>
          <cell r="K6952">
            <v>2236609.64</v>
          </cell>
          <cell r="M6952">
            <v>2236609.64</v>
          </cell>
          <cell r="N6952" t="str">
            <v>FORM SUBMIT</v>
          </cell>
          <cell r="O6952">
            <v>45162</v>
          </cell>
          <cell r="P6952"/>
          <cell r="Q6952">
            <v>2238963.4500000002</v>
          </cell>
        </row>
        <row r="6953">
          <cell r="C6953" t="str">
            <v>Randolph</v>
          </cell>
          <cell r="D6953">
            <v>2023</v>
          </cell>
          <cell r="E6953">
            <v>2</v>
          </cell>
          <cell r="F6953">
            <v>2</v>
          </cell>
          <cell r="G6953" t="str">
            <v>Yes</v>
          </cell>
          <cell r="H6953">
            <v>1137348.3600000001</v>
          </cell>
          <cell r="I6953">
            <v>10978.15</v>
          </cell>
          <cell r="J6953">
            <v>1758.66</v>
          </cell>
          <cell r="K6953">
            <v>1124611.55</v>
          </cell>
          <cell r="M6953">
            <v>1124611.55</v>
          </cell>
          <cell r="N6953" t="str">
            <v>FORM SUBMIT</v>
          </cell>
          <cell r="O6953">
            <v>45135</v>
          </cell>
          <cell r="P6953"/>
          <cell r="Q6953">
            <v>1126370.2100000002</v>
          </cell>
        </row>
        <row r="6954">
          <cell r="C6954" t="str">
            <v>Raynham</v>
          </cell>
          <cell r="D6954">
            <v>2023</v>
          </cell>
          <cell r="E6954">
            <v>0</v>
          </cell>
          <cell r="F6954">
            <v>0</v>
          </cell>
          <cell r="G6954" t="str">
            <v>N/A</v>
          </cell>
          <cell r="H6954">
            <v>0</v>
          </cell>
          <cell r="I6954">
            <v>0</v>
          </cell>
          <cell r="J6954">
            <v>0</v>
          </cell>
          <cell r="K6954">
            <v>0</v>
          </cell>
          <cell r="M6954">
            <v>0</v>
          </cell>
          <cell r="N6954" t="str">
            <v>N/A</v>
          </cell>
          <cell r="O6954" t="str">
            <v/>
          </cell>
          <cell r="P6954"/>
          <cell r="Q6954">
            <v>0</v>
          </cell>
        </row>
        <row r="6955">
          <cell r="C6955" t="str">
            <v>Reading</v>
          </cell>
          <cell r="D6955">
            <v>2023</v>
          </cell>
          <cell r="E6955">
            <v>0</v>
          </cell>
          <cell r="F6955">
            <v>0</v>
          </cell>
          <cell r="G6955" t="str">
            <v>N/A</v>
          </cell>
          <cell r="H6955">
            <v>0</v>
          </cell>
          <cell r="I6955">
            <v>0</v>
          </cell>
          <cell r="J6955">
            <v>0</v>
          </cell>
          <cell r="K6955">
            <v>0</v>
          </cell>
          <cell r="M6955">
            <v>0</v>
          </cell>
          <cell r="N6955" t="str">
            <v>N/A</v>
          </cell>
          <cell r="O6955" t="str">
            <v/>
          </cell>
          <cell r="P6955"/>
          <cell r="Q6955">
            <v>0</v>
          </cell>
        </row>
        <row r="6956">
          <cell r="C6956" t="str">
            <v>Rehoboth</v>
          </cell>
          <cell r="D6956">
            <v>2023</v>
          </cell>
          <cell r="E6956">
            <v>0</v>
          </cell>
          <cell r="F6956">
            <v>1</v>
          </cell>
          <cell r="G6956" t="str">
            <v>No</v>
          </cell>
          <cell r="H6956">
            <v>287188.65000000002</v>
          </cell>
          <cell r="I6956">
            <v>4080.15</v>
          </cell>
          <cell r="J6956">
            <v>0</v>
          </cell>
          <cell r="K6956">
            <v>283108.5</v>
          </cell>
          <cell r="M6956">
            <v>283108.5</v>
          </cell>
          <cell r="N6956" t="str">
            <v>FORM SUBMIT</v>
          </cell>
          <cell r="O6956">
            <v>45182</v>
          </cell>
          <cell r="P6956"/>
          <cell r="Q6956">
            <v>283108.5</v>
          </cell>
        </row>
        <row r="6957">
          <cell r="C6957" t="str">
            <v>Revere</v>
          </cell>
          <cell r="D6957">
            <v>2023</v>
          </cell>
          <cell r="E6957">
            <v>0</v>
          </cell>
          <cell r="F6957">
            <v>0</v>
          </cell>
          <cell r="G6957" t="str">
            <v>N/A</v>
          </cell>
          <cell r="H6957">
            <v>0</v>
          </cell>
          <cell r="I6957">
            <v>0</v>
          </cell>
          <cell r="J6957">
            <v>0</v>
          </cell>
          <cell r="K6957">
            <v>0</v>
          </cell>
          <cell r="M6957">
            <v>0</v>
          </cell>
          <cell r="N6957" t="str">
            <v>N/A</v>
          </cell>
          <cell r="O6957" t="str">
            <v/>
          </cell>
          <cell r="P6957"/>
          <cell r="Q6957">
            <v>0</v>
          </cell>
        </row>
        <row r="6958">
          <cell r="C6958" t="str">
            <v>Richmond</v>
          </cell>
          <cell r="D6958">
            <v>2023</v>
          </cell>
          <cell r="E6958">
            <v>0</v>
          </cell>
          <cell r="F6958">
            <v>0</v>
          </cell>
          <cell r="G6958" t="str">
            <v>N/A</v>
          </cell>
          <cell r="H6958">
            <v>0</v>
          </cell>
          <cell r="I6958">
            <v>0</v>
          </cell>
          <cell r="J6958">
            <v>0</v>
          </cell>
          <cell r="K6958">
            <v>0</v>
          </cell>
          <cell r="M6958">
            <v>0</v>
          </cell>
          <cell r="N6958" t="str">
            <v>N/A</v>
          </cell>
          <cell r="O6958" t="str">
            <v/>
          </cell>
          <cell r="P6958"/>
          <cell r="Q6958">
            <v>0</v>
          </cell>
        </row>
        <row r="6959">
          <cell r="C6959" t="str">
            <v>Rochester</v>
          </cell>
          <cell r="D6959">
            <v>2023</v>
          </cell>
          <cell r="E6959">
            <v>0</v>
          </cell>
          <cell r="F6959">
            <v>0</v>
          </cell>
          <cell r="G6959" t="str">
            <v>N/A</v>
          </cell>
          <cell r="H6959">
            <v>0</v>
          </cell>
          <cell r="I6959">
            <v>0</v>
          </cell>
          <cell r="J6959">
            <v>0</v>
          </cell>
          <cell r="K6959">
            <v>0</v>
          </cell>
          <cell r="M6959">
            <v>0</v>
          </cell>
          <cell r="N6959" t="str">
            <v>N/A</v>
          </cell>
          <cell r="O6959" t="str">
            <v/>
          </cell>
          <cell r="P6959"/>
          <cell r="Q6959">
            <v>0</v>
          </cell>
        </row>
        <row r="6960">
          <cell r="C6960" t="str">
            <v>Rockland</v>
          </cell>
          <cell r="D6960">
            <v>2023</v>
          </cell>
          <cell r="E6960">
            <v>1.5</v>
          </cell>
          <cell r="F6960">
            <v>1.5</v>
          </cell>
          <cell r="G6960" t="str">
            <v>Yes</v>
          </cell>
          <cell r="H6960">
            <v>533201.94999999995</v>
          </cell>
          <cell r="I6960">
            <v>4739.71</v>
          </cell>
          <cell r="J6960">
            <v>3925.58</v>
          </cell>
          <cell r="K6960">
            <v>524536.66</v>
          </cell>
          <cell r="L6960">
            <v>0</v>
          </cell>
          <cell r="M6960">
            <v>710399.66</v>
          </cell>
          <cell r="N6960" t="str">
            <v>FORM SUBMIT</v>
          </cell>
          <cell r="O6960">
            <v>45145</v>
          </cell>
          <cell r="P6960"/>
          <cell r="Q6960">
            <v>528462.24</v>
          </cell>
        </row>
        <row r="6961">
          <cell r="C6961" t="str">
            <v>Rockport</v>
          </cell>
          <cell r="D6961">
            <v>2023</v>
          </cell>
          <cell r="E6961">
            <v>3</v>
          </cell>
          <cell r="F6961">
            <v>3</v>
          </cell>
          <cell r="G6961" t="str">
            <v>Yes</v>
          </cell>
          <cell r="H6961">
            <v>677013.46</v>
          </cell>
          <cell r="I6961">
            <v>4679.58</v>
          </cell>
          <cell r="J6961">
            <v>0</v>
          </cell>
          <cell r="K6961">
            <v>672333.88</v>
          </cell>
          <cell r="M6961">
            <v>672333.88</v>
          </cell>
          <cell r="N6961" t="str">
            <v>FORM SUBMIT</v>
          </cell>
          <cell r="O6961">
            <v>45180</v>
          </cell>
          <cell r="P6961"/>
          <cell r="Q6961">
            <v>672333.88</v>
          </cell>
        </row>
        <row r="6962">
          <cell r="C6962" t="str">
            <v>Rowe</v>
          </cell>
          <cell r="D6962">
            <v>2023</v>
          </cell>
          <cell r="E6962">
            <v>0</v>
          </cell>
          <cell r="F6962">
            <v>0</v>
          </cell>
          <cell r="G6962" t="str">
            <v>N/A</v>
          </cell>
          <cell r="H6962">
            <v>0</v>
          </cell>
          <cell r="I6962">
            <v>0</v>
          </cell>
          <cell r="J6962">
            <v>0</v>
          </cell>
          <cell r="K6962">
            <v>0</v>
          </cell>
          <cell r="M6962">
            <v>0</v>
          </cell>
          <cell r="N6962" t="str">
            <v>N/A</v>
          </cell>
          <cell r="O6962" t="str">
            <v/>
          </cell>
          <cell r="P6962"/>
          <cell r="Q6962">
            <v>0</v>
          </cell>
        </row>
        <row r="6963">
          <cell r="C6963" t="str">
            <v>Rowley</v>
          </cell>
          <cell r="D6963">
            <v>2023</v>
          </cell>
          <cell r="E6963">
            <v>3</v>
          </cell>
          <cell r="F6963">
            <v>3</v>
          </cell>
          <cell r="G6963" t="str">
            <v>Yes</v>
          </cell>
          <cell r="H6963">
            <v>576467.26</v>
          </cell>
          <cell r="I6963">
            <v>8253.8700000000008</v>
          </cell>
          <cell r="J6963">
            <v>0</v>
          </cell>
          <cell r="K6963">
            <v>568213.39</v>
          </cell>
          <cell r="M6963">
            <v>568213.39</v>
          </cell>
          <cell r="N6963" t="str">
            <v>FORM SUBMIT</v>
          </cell>
          <cell r="O6963">
            <v>45183</v>
          </cell>
          <cell r="P6963"/>
          <cell r="Q6963">
            <v>568213.39</v>
          </cell>
        </row>
        <row r="6964">
          <cell r="C6964" t="str">
            <v>Royalston</v>
          </cell>
          <cell r="D6964">
            <v>2023</v>
          </cell>
          <cell r="E6964">
            <v>3</v>
          </cell>
          <cell r="F6964">
            <v>3</v>
          </cell>
          <cell r="G6964" t="str">
            <v>Yes</v>
          </cell>
          <cell r="H6964">
            <v>35607.230000000003</v>
          </cell>
          <cell r="I6964">
            <v>0</v>
          </cell>
          <cell r="J6964">
            <v>108.02</v>
          </cell>
          <cell r="K6964">
            <v>35499.21</v>
          </cell>
          <cell r="M6964">
            <v>35499.21</v>
          </cell>
          <cell r="N6964" t="str">
            <v>FORM SUBMIT</v>
          </cell>
          <cell r="O6964">
            <v>45182</v>
          </cell>
          <cell r="P6964"/>
          <cell r="Q6964">
            <v>35607.230000000003</v>
          </cell>
        </row>
        <row r="6965">
          <cell r="C6965" t="str">
            <v>Russell</v>
          </cell>
          <cell r="D6965">
            <v>2023</v>
          </cell>
          <cell r="E6965">
            <v>0</v>
          </cell>
          <cell r="F6965">
            <v>0</v>
          </cell>
          <cell r="G6965" t="str">
            <v>N/A</v>
          </cell>
          <cell r="H6965">
            <v>0</v>
          </cell>
          <cell r="I6965">
            <v>0</v>
          </cell>
          <cell r="J6965">
            <v>0</v>
          </cell>
          <cell r="K6965">
            <v>0</v>
          </cell>
          <cell r="M6965">
            <v>0</v>
          </cell>
          <cell r="N6965" t="str">
            <v>N/A</v>
          </cell>
          <cell r="O6965" t="str">
            <v/>
          </cell>
          <cell r="P6965"/>
          <cell r="Q6965">
            <v>0</v>
          </cell>
        </row>
        <row r="6966">
          <cell r="C6966" t="str">
            <v>Rutland</v>
          </cell>
          <cell r="D6966">
            <v>2023</v>
          </cell>
          <cell r="E6966">
            <v>0</v>
          </cell>
          <cell r="F6966">
            <v>0</v>
          </cell>
          <cell r="G6966" t="str">
            <v>N/A</v>
          </cell>
          <cell r="H6966">
            <v>0</v>
          </cell>
          <cell r="I6966">
            <v>0</v>
          </cell>
          <cell r="J6966">
            <v>0</v>
          </cell>
          <cell r="K6966">
            <v>0</v>
          </cell>
          <cell r="M6966">
            <v>0</v>
          </cell>
          <cell r="N6966" t="str">
            <v>N/A</v>
          </cell>
          <cell r="O6966" t="str">
            <v/>
          </cell>
          <cell r="P6966"/>
          <cell r="Q6966">
            <v>0</v>
          </cell>
        </row>
        <row r="6967">
          <cell r="C6967" t="str">
            <v>Salem</v>
          </cell>
          <cell r="D6967">
            <v>2023</v>
          </cell>
          <cell r="E6967">
            <v>0</v>
          </cell>
          <cell r="F6967">
            <v>1</v>
          </cell>
          <cell r="G6967" t="str">
            <v>No</v>
          </cell>
          <cell r="H6967">
            <v>843679.23</v>
          </cell>
          <cell r="I6967">
            <v>7801.22</v>
          </cell>
          <cell r="J6967">
            <v>0</v>
          </cell>
          <cell r="K6967">
            <v>835878.01</v>
          </cell>
          <cell r="M6967">
            <v>835878.01</v>
          </cell>
          <cell r="N6967" t="str">
            <v>FORM SUBMIT</v>
          </cell>
          <cell r="O6967">
            <v>45176</v>
          </cell>
          <cell r="P6967"/>
          <cell r="Q6967">
            <v>835878.01</v>
          </cell>
        </row>
        <row r="6968">
          <cell r="C6968" t="str">
            <v>Salisbury</v>
          </cell>
          <cell r="D6968">
            <v>2023</v>
          </cell>
          <cell r="E6968">
            <v>0</v>
          </cell>
          <cell r="F6968">
            <v>0</v>
          </cell>
          <cell r="G6968" t="str">
            <v>N/A</v>
          </cell>
          <cell r="H6968">
            <v>0</v>
          </cell>
          <cell r="I6968">
            <v>0</v>
          </cell>
          <cell r="J6968">
            <v>0</v>
          </cell>
          <cell r="K6968">
            <v>0</v>
          </cell>
          <cell r="M6968">
            <v>0</v>
          </cell>
          <cell r="N6968" t="str">
            <v>N/A</v>
          </cell>
          <cell r="O6968" t="str">
            <v/>
          </cell>
          <cell r="P6968"/>
          <cell r="Q6968">
            <v>0</v>
          </cell>
        </row>
        <row r="6969">
          <cell r="C6969" t="str">
            <v>Sandisfield</v>
          </cell>
          <cell r="D6969">
            <v>2023</v>
          </cell>
          <cell r="E6969">
            <v>0</v>
          </cell>
          <cell r="F6969">
            <v>0</v>
          </cell>
          <cell r="G6969" t="str">
            <v>N/A</v>
          </cell>
          <cell r="H6969">
            <v>0</v>
          </cell>
          <cell r="I6969">
            <v>0</v>
          </cell>
          <cell r="J6969">
            <v>0</v>
          </cell>
          <cell r="K6969">
            <v>0</v>
          </cell>
          <cell r="M6969">
            <v>0</v>
          </cell>
          <cell r="N6969" t="str">
            <v>N/A</v>
          </cell>
          <cell r="O6969" t="str">
            <v/>
          </cell>
          <cell r="P6969"/>
          <cell r="Q6969">
            <v>0</v>
          </cell>
        </row>
        <row r="6970">
          <cell r="C6970" t="str">
            <v>Sandwich</v>
          </cell>
          <cell r="D6970">
            <v>2023</v>
          </cell>
          <cell r="E6970">
            <v>2</v>
          </cell>
          <cell r="F6970">
            <v>2</v>
          </cell>
          <cell r="G6970" t="str">
            <v>Yes</v>
          </cell>
          <cell r="H6970">
            <v>1348700.38</v>
          </cell>
          <cell r="I6970">
            <v>6870.22</v>
          </cell>
          <cell r="J6970">
            <v>0</v>
          </cell>
          <cell r="K6970">
            <v>1341830.1599999999</v>
          </cell>
          <cell r="M6970">
            <v>1341830.1599999999</v>
          </cell>
          <cell r="N6970" t="str">
            <v>FORM SUBMIT</v>
          </cell>
          <cell r="O6970">
            <v>45196</v>
          </cell>
          <cell r="P6970"/>
          <cell r="Q6970">
            <v>1341830.1599999999</v>
          </cell>
        </row>
        <row r="6971">
          <cell r="C6971" t="str">
            <v>Saugus</v>
          </cell>
          <cell r="D6971">
            <v>2023</v>
          </cell>
          <cell r="E6971">
            <v>0</v>
          </cell>
          <cell r="F6971">
            <v>0</v>
          </cell>
          <cell r="G6971" t="str">
            <v>N/A</v>
          </cell>
          <cell r="H6971">
            <v>0</v>
          </cell>
          <cell r="I6971">
            <v>0</v>
          </cell>
          <cell r="J6971">
            <v>0</v>
          </cell>
          <cell r="K6971">
            <v>0</v>
          </cell>
          <cell r="M6971">
            <v>0</v>
          </cell>
          <cell r="N6971" t="str">
            <v>N/A</v>
          </cell>
          <cell r="O6971" t="str">
            <v/>
          </cell>
          <cell r="P6971"/>
          <cell r="Q6971">
            <v>0</v>
          </cell>
        </row>
        <row r="6972">
          <cell r="C6972" t="str">
            <v>Savoy</v>
          </cell>
          <cell r="D6972">
            <v>2023</v>
          </cell>
          <cell r="E6972">
            <v>0</v>
          </cell>
          <cell r="F6972">
            <v>0</v>
          </cell>
          <cell r="G6972" t="str">
            <v>N/A</v>
          </cell>
          <cell r="H6972">
            <v>0</v>
          </cell>
          <cell r="I6972">
            <v>0</v>
          </cell>
          <cell r="J6972">
            <v>0</v>
          </cell>
          <cell r="K6972">
            <v>0</v>
          </cell>
          <cell r="M6972">
            <v>0</v>
          </cell>
          <cell r="N6972" t="str">
            <v>N/A</v>
          </cell>
          <cell r="O6972" t="str">
            <v/>
          </cell>
          <cell r="P6972"/>
          <cell r="Q6972">
            <v>0</v>
          </cell>
        </row>
        <row r="6973">
          <cell r="C6973" t="str">
            <v>Scituate</v>
          </cell>
          <cell r="D6973">
            <v>2023</v>
          </cell>
          <cell r="E6973">
            <v>3</v>
          </cell>
          <cell r="F6973">
            <v>3</v>
          </cell>
          <cell r="G6973" t="str">
            <v>Yes</v>
          </cell>
          <cell r="H6973">
            <v>1984289.91</v>
          </cell>
          <cell r="I6973">
            <v>31548.080000000002</v>
          </cell>
          <cell r="J6973">
            <v>113.74</v>
          </cell>
          <cell r="K6973">
            <v>1952628.09</v>
          </cell>
          <cell r="M6973">
            <v>1952628.09</v>
          </cell>
          <cell r="N6973" t="str">
            <v>FORM SUBMIT</v>
          </cell>
          <cell r="O6973">
            <v>45120</v>
          </cell>
          <cell r="P6973"/>
          <cell r="Q6973">
            <v>1952741.8299999998</v>
          </cell>
        </row>
        <row r="6974">
          <cell r="C6974" t="str">
            <v>Seekonk</v>
          </cell>
          <cell r="D6974">
            <v>2023</v>
          </cell>
          <cell r="E6974">
            <v>1.25</v>
          </cell>
          <cell r="F6974">
            <v>1.25</v>
          </cell>
          <cell r="G6974" t="str">
            <v>Yes</v>
          </cell>
          <cell r="H6974">
            <v>492993.86</v>
          </cell>
          <cell r="I6974">
            <v>4734.58</v>
          </cell>
          <cell r="J6974">
            <v>585.02</v>
          </cell>
          <cell r="K6974">
            <v>487674.26</v>
          </cell>
          <cell r="M6974">
            <v>487674.26</v>
          </cell>
          <cell r="N6974" t="str">
            <v>FORM SUBMIT</v>
          </cell>
          <cell r="O6974">
            <v>45139</v>
          </cell>
          <cell r="P6974"/>
          <cell r="Q6974">
            <v>488259.27999999997</v>
          </cell>
        </row>
        <row r="6975">
          <cell r="C6975" t="str">
            <v>Sharon</v>
          </cell>
          <cell r="D6975">
            <v>2023</v>
          </cell>
          <cell r="E6975">
            <v>1</v>
          </cell>
          <cell r="F6975">
            <v>1</v>
          </cell>
          <cell r="G6975" t="str">
            <v>Yes</v>
          </cell>
          <cell r="H6975">
            <v>674344.76</v>
          </cell>
          <cell r="I6975">
            <v>2967.69</v>
          </cell>
          <cell r="J6975">
            <v>2567.41</v>
          </cell>
          <cell r="K6975">
            <v>668809.66</v>
          </cell>
          <cell r="M6975">
            <v>668809.66</v>
          </cell>
          <cell r="N6975" t="str">
            <v>FORM SUBMIT</v>
          </cell>
          <cell r="O6975">
            <v>45202</v>
          </cell>
          <cell r="P6975"/>
          <cell r="Q6975">
            <v>671377.07000000007</v>
          </cell>
        </row>
        <row r="6976">
          <cell r="C6976" t="str">
            <v>Sheffield</v>
          </cell>
          <cell r="D6976">
            <v>2023</v>
          </cell>
          <cell r="E6976">
            <v>0</v>
          </cell>
          <cell r="F6976">
            <v>0</v>
          </cell>
          <cell r="G6976" t="str">
            <v>N/A</v>
          </cell>
          <cell r="H6976">
            <v>0</v>
          </cell>
          <cell r="I6976">
            <v>0</v>
          </cell>
          <cell r="J6976">
            <v>0</v>
          </cell>
          <cell r="K6976">
            <v>0</v>
          </cell>
          <cell r="M6976">
            <v>0</v>
          </cell>
          <cell r="N6976" t="str">
            <v>N/A</v>
          </cell>
          <cell r="O6976" t="str">
            <v/>
          </cell>
          <cell r="P6976"/>
          <cell r="Q6976">
            <v>0</v>
          </cell>
        </row>
        <row r="6977">
          <cell r="C6977" t="str">
            <v>Shelburne</v>
          </cell>
          <cell r="D6977">
            <v>2023</v>
          </cell>
          <cell r="E6977">
            <v>0</v>
          </cell>
          <cell r="F6977">
            <v>0</v>
          </cell>
          <cell r="G6977" t="str">
            <v>N/A</v>
          </cell>
          <cell r="H6977">
            <v>0</v>
          </cell>
          <cell r="I6977">
            <v>0</v>
          </cell>
          <cell r="J6977">
            <v>0</v>
          </cell>
          <cell r="K6977">
            <v>0</v>
          </cell>
          <cell r="M6977">
            <v>0</v>
          </cell>
          <cell r="N6977" t="str">
            <v>N/A</v>
          </cell>
          <cell r="O6977" t="str">
            <v/>
          </cell>
          <cell r="P6977"/>
          <cell r="Q6977">
            <v>0</v>
          </cell>
        </row>
        <row r="6978">
          <cell r="C6978" t="str">
            <v>Sherborn</v>
          </cell>
          <cell r="D6978">
            <v>2023</v>
          </cell>
          <cell r="E6978">
            <v>0</v>
          </cell>
          <cell r="F6978">
            <v>0</v>
          </cell>
          <cell r="G6978" t="str">
            <v>N/A</v>
          </cell>
          <cell r="H6978">
            <v>0</v>
          </cell>
          <cell r="I6978">
            <v>0</v>
          </cell>
          <cell r="J6978">
            <v>0</v>
          </cell>
          <cell r="K6978">
            <v>0</v>
          </cell>
          <cell r="M6978">
            <v>0</v>
          </cell>
          <cell r="N6978" t="str">
            <v>N/A</v>
          </cell>
          <cell r="O6978" t="str">
            <v/>
          </cell>
          <cell r="P6978"/>
          <cell r="Q6978">
            <v>0</v>
          </cell>
        </row>
        <row r="6979">
          <cell r="C6979" t="str">
            <v>Shirley</v>
          </cell>
          <cell r="D6979">
            <v>2023</v>
          </cell>
          <cell r="E6979">
            <v>0</v>
          </cell>
          <cell r="F6979">
            <v>0</v>
          </cell>
          <cell r="G6979" t="str">
            <v>N/A</v>
          </cell>
          <cell r="H6979">
            <v>0</v>
          </cell>
          <cell r="I6979">
            <v>0</v>
          </cell>
          <cell r="J6979">
            <v>0</v>
          </cell>
          <cell r="K6979">
            <v>0</v>
          </cell>
          <cell r="M6979">
            <v>0</v>
          </cell>
          <cell r="N6979" t="str">
            <v>N/A</v>
          </cell>
          <cell r="O6979" t="str">
            <v/>
          </cell>
          <cell r="P6979"/>
          <cell r="Q6979">
            <v>0</v>
          </cell>
        </row>
        <row r="6980">
          <cell r="C6980" t="str">
            <v>Shrewsbury</v>
          </cell>
          <cell r="D6980">
            <v>2023</v>
          </cell>
          <cell r="E6980">
            <v>1</v>
          </cell>
          <cell r="F6980">
            <v>1</v>
          </cell>
          <cell r="G6980" t="str">
            <v>Yes</v>
          </cell>
          <cell r="H6980">
            <v>850265.11</v>
          </cell>
          <cell r="I6980">
            <v>4292.8100000000004</v>
          </cell>
          <cell r="J6980">
            <v>0</v>
          </cell>
          <cell r="K6980">
            <v>845972.3</v>
          </cell>
          <cell r="M6980">
            <v>845972.3</v>
          </cell>
          <cell r="N6980" t="str">
            <v>FORM SUBMIT</v>
          </cell>
          <cell r="O6980">
            <v>45162</v>
          </cell>
          <cell r="P6980"/>
          <cell r="Q6980">
            <v>845972.29999999993</v>
          </cell>
        </row>
        <row r="6981">
          <cell r="C6981" t="str">
            <v>Shutesbury</v>
          </cell>
          <cell r="D6981">
            <v>2023</v>
          </cell>
          <cell r="E6981">
            <v>1.5</v>
          </cell>
          <cell r="F6981">
            <v>1.5</v>
          </cell>
          <cell r="G6981" t="str">
            <v>Yes</v>
          </cell>
          <cell r="H6981">
            <v>54155.67</v>
          </cell>
          <cell r="I6981">
            <v>557.04</v>
          </cell>
          <cell r="J6981">
            <v>7.41</v>
          </cell>
          <cell r="K6981">
            <v>53591.22</v>
          </cell>
          <cell r="M6981">
            <v>53591.22</v>
          </cell>
          <cell r="N6981" t="str">
            <v>FORM SUBMIT</v>
          </cell>
          <cell r="O6981">
            <v>45168</v>
          </cell>
          <cell r="P6981"/>
          <cell r="Q6981">
            <v>53598.63</v>
          </cell>
        </row>
        <row r="6982">
          <cell r="C6982" t="str">
            <v>Somerset</v>
          </cell>
          <cell r="D6982">
            <v>2023</v>
          </cell>
          <cell r="E6982">
            <v>1</v>
          </cell>
          <cell r="F6982">
            <v>1</v>
          </cell>
          <cell r="G6982" t="str">
            <v>Yes</v>
          </cell>
          <cell r="H6982">
            <v>306983.98</v>
          </cell>
          <cell r="I6982">
            <v>7018.97</v>
          </cell>
          <cell r="J6982">
            <v>0</v>
          </cell>
          <cell r="K6982">
            <v>299965.01</v>
          </cell>
          <cell r="M6982">
            <v>299965.01</v>
          </cell>
          <cell r="N6982" t="str">
            <v>FORM SUBMIT</v>
          </cell>
          <cell r="O6982">
            <v>45204</v>
          </cell>
          <cell r="P6982"/>
          <cell r="Q6982">
            <v>299965.01</v>
          </cell>
        </row>
        <row r="6983">
          <cell r="C6983" t="str">
            <v>Somerville</v>
          </cell>
          <cell r="D6983">
            <v>2023</v>
          </cell>
          <cell r="E6983">
            <v>1.5</v>
          </cell>
          <cell r="F6983">
            <v>1.5</v>
          </cell>
          <cell r="G6983" t="str">
            <v>Yes</v>
          </cell>
          <cell r="H6983">
            <v>2913528.05</v>
          </cell>
          <cell r="I6983">
            <v>19763.599999999999</v>
          </cell>
          <cell r="J6983">
            <v>11125.31</v>
          </cell>
          <cell r="K6983">
            <v>2882639.14</v>
          </cell>
          <cell r="M6983">
            <v>2882639.14</v>
          </cell>
          <cell r="N6983" t="str">
            <v>FORM SUBMIT</v>
          </cell>
          <cell r="O6983">
            <v>45182</v>
          </cell>
          <cell r="P6983"/>
          <cell r="Q6983">
            <v>2893764.4499999997</v>
          </cell>
        </row>
        <row r="6984">
          <cell r="C6984" t="str">
            <v>South Hadley</v>
          </cell>
          <cell r="D6984">
            <v>2023</v>
          </cell>
          <cell r="E6984">
            <v>0</v>
          </cell>
          <cell r="F6984">
            <v>0</v>
          </cell>
          <cell r="G6984" t="str">
            <v>N/A</v>
          </cell>
          <cell r="H6984">
            <v>0</v>
          </cell>
          <cell r="I6984">
            <v>0</v>
          </cell>
          <cell r="J6984">
            <v>0</v>
          </cell>
          <cell r="K6984">
            <v>0</v>
          </cell>
          <cell r="M6984">
            <v>0</v>
          </cell>
          <cell r="N6984" t="str">
            <v>N/A</v>
          </cell>
          <cell r="O6984" t="str">
            <v/>
          </cell>
          <cell r="P6984"/>
          <cell r="Q6984">
            <v>0</v>
          </cell>
        </row>
        <row r="6985">
          <cell r="C6985" t="str">
            <v>Southampton</v>
          </cell>
          <cell r="D6985">
            <v>2023</v>
          </cell>
          <cell r="E6985">
            <v>3</v>
          </cell>
          <cell r="F6985">
            <v>3</v>
          </cell>
          <cell r="G6985" t="str">
            <v>Yes</v>
          </cell>
          <cell r="H6985">
            <v>304508.64</v>
          </cell>
          <cell r="I6985">
            <v>2644.04</v>
          </cell>
          <cell r="J6985">
            <v>0</v>
          </cell>
          <cell r="K6985">
            <v>301864.59999999998</v>
          </cell>
          <cell r="M6985">
            <v>301864.59999999998</v>
          </cell>
          <cell r="N6985" t="str">
            <v>FORM SUBMIT</v>
          </cell>
          <cell r="O6985">
            <v>45189</v>
          </cell>
          <cell r="P6985"/>
          <cell r="Q6985">
            <v>301864.60000000003</v>
          </cell>
        </row>
        <row r="6986">
          <cell r="C6986" t="str">
            <v>Southborough</v>
          </cell>
          <cell r="D6986">
            <v>2023</v>
          </cell>
          <cell r="E6986">
            <v>1</v>
          </cell>
          <cell r="F6986">
            <v>1</v>
          </cell>
          <cell r="G6986" t="str">
            <v>Yes</v>
          </cell>
          <cell r="H6986">
            <v>412806.38</v>
          </cell>
          <cell r="I6986">
            <v>921.19</v>
          </cell>
          <cell r="J6986">
            <v>0</v>
          </cell>
          <cell r="K6986">
            <v>411885.19</v>
          </cell>
          <cell r="M6986">
            <v>411885.19</v>
          </cell>
          <cell r="N6986" t="str">
            <v>FORM SUBMIT</v>
          </cell>
          <cell r="O6986">
            <v>45058</v>
          </cell>
          <cell r="P6986"/>
          <cell r="Q6986">
            <v>411885.19</v>
          </cell>
        </row>
        <row r="6987">
          <cell r="C6987" t="str">
            <v>Southbridge</v>
          </cell>
          <cell r="D6987">
            <v>2023</v>
          </cell>
          <cell r="E6987">
            <v>0</v>
          </cell>
          <cell r="F6987">
            <v>0</v>
          </cell>
          <cell r="G6987" t="str">
            <v>N/A</v>
          </cell>
          <cell r="H6987">
            <v>0</v>
          </cell>
          <cell r="I6987">
            <v>0</v>
          </cell>
          <cell r="J6987">
            <v>0</v>
          </cell>
          <cell r="K6987">
            <v>0</v>
          </cell>
          <cell r="M6987">
            <v>0</v>
          </cell>
          <cell r="N6987" t="str">
            <v>N/A</v>
          </cell>
          <cell r="O6987" t="str">
            <v/>
          </cell>
          <cell r="P6987"/>
          <cell r="Q6987">
            <v>0</v>
          </cell>
        </row>
        <row r="6988">
          <cell r="C6988" t="str">
            <v>Southwick</v>
          </cell>
          <cell r="D6988">
            <v>2023</v>
          </cell>
          <cell r="E6988">
            <v>3</v>
          </cell>
          <cell r="F6988">
            <v>3</v>
          </cell>
          <cell r="G6988" t="str">
            <v>Yes</v>
          </cell>
          <cell r="H6988">
            <v>439899.69</v>
          </cell>
          <cell r="I6988">
            <v>5727.58</v>
          </cell>
          <cell r="J6988">
            <v>4237.82</v>
          </cell>
          <cell r="K6988">
            <v>429934.29</v>
          </cell>
          <cell r="M6988">
            <v>429934.29</v>
          </cell>
          <cell r="N6988" t="str">
            <v>FORM SUBMIT</v>
          </cell>
          <cell r="O6988">
            <v>45177</v>
          </cell>
          <cell r="P6988"/>
          <cell r="Q6988">
            <v>434172.11</v>
          </cell>
        </row>
        <row r="6989">
          <cell r="C6989" t="str">
            <v>Spencer</v>
          </cell>
          <cell r="D6989">
            <v>2023</v>
          </cell>
          <cell r="E6989">
            <v>0</v>
          </cell>
          <cell r="F6989">
            <v>0</v>
          </cell>
          <cell r="G6989" t="str">
            <v>N/A</v>
          </cell>
          <cell r="H6989">
            <v>0</v>
          </cell>
          <cell r="I6989">
            <v>0</v>
          </cell>
          <cell r="J6989">
            <v>0</v>
          </cell>
          <cell r="K6989">
            <v>0</v>
          </cell>
          <cell r="M6989">
            <v>0</v>
          </cell>
          <cell r="N6989" t="str">
            <v>N/A</v>
          </cell>
          <cell r="O6989" t="str">
            <v/>
          </cell>
          <cell r="P6989"/>
          <cell r="Q6989">
            <v>0</v>
          </cell>
        </row>
        <row r="6990">
          <cell r="C6990" t="str">
            <v>Springfield</v>
          </cell>
          <cell r="D6990">
            <v>2023</v>
          </cell>
          <cell r="E6990">
            <v>1.5</v>
          </cell>
          <cell r="F6990">
            <v>1.5</v>
          </cell>
          <cell r="G6990" t="str">
            <v>Yes</v>
          </cell>
          <cell r="H6990">
            <v>2107012</v>
          </cell>
          <cell r="I6990">
            <v>12626</v>
          </cell>
          <cell r="J6990">
            <v>11105</v>
          </cell>
          <cell r="K6990">
            <v>2083281</v>
          </cell>
          <cell r="M6990">
            <v>2083281</v>
          </cell>
          <cell r="N6990" t="str">
            <v>FORM SUBMIT</v>
          </cell>
          <cell r="O6990">
            <v>45174</v>
          </cell>
          <cell r="P6990"/>
          <cell r="Q6990">
            <v>2094386</v>
          </cell>
        </row>
        <row r="6991">
          <cell r="C6991" t="str">
            <v>Sterling</v>
          </cell>
          <cell r="D6991">
            <v>2023</v>
          </cell>
          <cell r="E6991">
            <v>0</v>
          </cell>
          <cell r="F6991">
            <v>0</v>
          </cell>
          <cell r="G6991" t="str">
            <v>N/A</v>
          </cell>
          <cell r="H6991">
            <v>0</v>
          </cell>
          <cell r="I6991">
            <v>0</v>
          </cell>
          <cell r="J6991">
            <v>0</v>
          </cell>
          <cell r="K6991">
            <v>0</v>
          </cell>
          <cell r="M6991">
            <v>0</v>
          </cell>
          <cell r="N6991" t="str">
            <v>N/A</v>
          </cell>
          <cell r="O6991" t="str">
            <v/>
          </cell>
          <cell r="P6991"/>
          <cell r="Q6991">
            <v>0</v>
          </cell>
        </row>
        <row r="6992">
          <cell r="C6992" t="str">
            <v>Stockbridge</v>
          </cell>
          <cell r="D6992">
            <v>2023</v>
          </cell>
          <cell r="E6992">
            <v>3</v>
          </cell>
          <cell r="F6992">
            <v>3</v>
          </cell>
          <cell r="G6992" t="str">
            <v>Yes</v>
          </cell>
          <cell r="H6992">
            <v>224516.05</v>
          </cell>
          <cell r="I6992">
            <v>885.23</v>
          </cell>
          <cell r="J6992">
            <v>0</v>
          </cell>
          <cell r="K6992">
            <v>223630.82</v>
          </cell>
          <cell r="M6992">
            <v>223630.82</v>
          </cell>
          <cell r="N6992" t="str">
            <v>FORM SUBMIT</v>
          </cell>
          <cell r="O6992">
            <v>45176</v>
          </cell>
          <cell r="P6992"/>
          <cell r="Q6992">
            <v>223630.81999999998</v>
          </cell>
        </row>
        <row r="6993">
          <cell r="C6993" t="str">
            <v>Stoneham</v>
          </cell>
          <cell r="D6993">
            <v>2023</v>
          </cell>
          <cell r="E6993">
            <v>0</v>
          </cell>
          <cell r="F6993">
            <v>0</v>
          </cell>
          <cell r="G6993" t="str">
            <v>N/A</v>
          </cell>
          <cell r="H6993">
            <v>0</v>
          </cell>
          <cell r="I6993">
            <v>0</v>
          </cell>
          <cell r="J6993">
            <v>0</v>
          </cell>
          <cell r="K6993">
            <v>0</v>
          </cell>
          <cell r="M6993">
            <v>0</v>
          </cell>
          <cell r="N6993" t="str">
            <v>N/A</v>
          </cell>
          <cell r="O6993" t="str">
            <v/>
          </cell>
          <cell r="P6993"/>
          <cell r="Q6993">
            <v>0</v>
          </cell>
        </row>
        <row r="6994">
          <cell r="C6994" t="str">
            <v>Stoughton</v>
          </cell>
          <cell r="D6994">
            <v>2023</v>
          </cell>
          <cell r="E6994">
            <v>1.5</v>
          </cell>
          <cell r="F6994">
            <v>1.5</v>
          </cell>
          <cell r="G6994" t="str">
            <v>Yes</v>
          </cell>
          <cell r="H6994">
            <v>968553.83</v>
          </cell>
          <cell r="I6994">
            <v>5816.38</v>
          </cell>
          <cell r="J6994">
            <v>2680.63</v>
          </cell>
          <cell r="K6994">
            <v>960056.82</v>
          </cell>
          <cell r="M6994">
            <v>960056.82</v>
          </cell>
          <cell r="N6994" t="str">
            <v>FORM SUBMIT</v>
          </cell>
          <cell r="O6994">
            <v>45187</v>
          </cell>
          <cell r="P6994"/>
          <cell r="Q6994">
            <v>962737.45</v>
          </cell>
        </row>
        <row r="6995">
          <cell r="C6995" t="str">
            <v>Stow</v>
          </cell>
          <cell r="D6995">
            <v>2023</v>
          </cell>
          <cell r="E6995">
            <v>3</v>
          </cell>
          <cell r="F6995">
            <v>3</v>
          </cell>
          <cell r="G6995" t="str">
            <v>Yes</v>
          </cell>
          <cell r="H6995">
            <v>780916.2</v>
          </cell>
          <cell r="I6995">
            <v>12313.75</v>
          </cell>
          <cell r="J6995">
            <v>0</v>
          </cell>
          <cell r="K6995">
            <v>768602.45</v>
          </cell>
          <cell r="M6995">
            <v>768602.45</v>
          </cell>
          <cell r="N6995" t="str">
            <v>FORM SUBMIT</v>
          </cell>
          <cell r="O6995">
            <v>45181</v>
          </cell>
          <cell r="P6995"/>
          <cell r="Q6995">
            <v>768602.45</v>
          </cell>
        </row>
        <row r="6996">
          <cell r="C6996" t="str">
            <v>Sturbridge</v>
          </cell>
          <cell r="D6996">
            <v>2023</v>
          </cell>
          <cell r="E6996">
            <v>3</v>
          </cell>
          <cell r="F6996">
            <v>3</v>
          </cell>
          <cell r="G6996" t="str">
            <v>Yes</v>
          </cell>
          <cell r="H6996">
            <v>633902.13</v>
          </cell>
          <cell r="I6996">
            <v>1737.75</v>
          </cell>
          <cell r="J6996">
            <v>0</v>
          </cell>
          <cell r="K6996">
            <v>632164.38</v>
          </cell>
          <cell r="M6996">
            <v>632164.38</v>
          </cell>
          <cell r="N6996" t="str">
            <v>FORM SUBMIT</v>
          </cell>
          <cell r="O6996">
            <v>45175</v>
          </cell>
          <cell r="P6996"/>
          <cell r="Q6996">
            <v>632164.38</v>
          </cell>
        </row>
        <row r="6997">
          <cell r="C6997" t="str">
            <v>Sudbury</v>
          </cell>
          <cell r="D6997">
            <v>2023</v>
          </cell>
          <cell r="E6997">
            <v>3</v>
          </cell>
          <cell r="F6997">
            <v>3</v>
          </cell>
          <cell r="G6997" t="str">
            <v>Yes</v>
          </cell>
          <cell r="H6997">
            <v>2414321.16</v>
          </cell>
          <cell r="I6997">
            <v>33015.46</v>
          </cell>
          <cell r="J6997">
            <v>0</v>
          </cell>
          <cell r="K6997">
            <v>2381305.7000000002</v>
          </cell>
          <cell r="M6997">
            <v>2381305.7000000002</v>
          </cell>
          <cell r="N6997" t="str">
            <v>FORM SUBMIT</v>
          </cell>
          <cell r="O6997">
            <v>45133</v>
          </cell>
          <cell r="P6997"/>
          <cell r="Q6997">
            <v>2381305.7000000002</v>
          </cell>
        </row>
        <row r="6998">
          <cell r="C6998" t="str">
            <v>Sunderland</v>
          </cell>
          <cell r="D6998">
            <v>2023</v>
          </cell>
          <cell r="E6998">
            <v>3</v>
          </cell>
          <cell r="F6998">
            <v>3</v>
          </cell>
          <cell r="G6998" t="str">
            <v>Yes</v>
          </cell>
          <cell r="H6998">
            <v>153747.76999999999</v>
          </cell>
          <cell r="I6998">
            <v>853.76</v>
          </cell>
          <cell r="J6998">
            <v>0</v>
          </cell>
          <cell r="K6998">
            <v>152894.01</v>
          </cell>
          <cell r="M6998">
            <v>152894.01</v>
          </cell>
          <cell r="N6998" t="str">
            <v>FORM SUBMIT</v>
          </cell>
          <cell r="O6998">
            <v>45201</v>
          </cell>
          <cell r="P6998"/>
          <cell r="Q6998">
            <v>152894.00999999998</v>
          </cell>
        </row>
        <row r="6999">
          <cell r="C6999" t="str">
            <v>Sutton</v>
          </cell>
          <cell r="D6999">
            <v>2023</v>
          </cell>
          <cell r="E6999">
            <v>0</v>
          </cell>
          <cell r="F6999">
            <v>0</v>
          </cell>
          <cell r="G6999" t="str">
            <v>N/A</v>
          </cell>
          <cell r="H6999">
            <v>0</v>
          </cell>
          <cell r="I6999">
            <v>0</v>
          </cell>
          <cell r="J6999">
            <v>0</v>
          </cell>
          <cell r="K6999">
            <v>0</v>
          </cell>
          <cell r="M6999">
            <v>0</v>
          </cell>
          <cell r="N6999" t="str">
            <v>N/A</v>
          </cell>
          <cell r="O6999" t="str">
            <v/>
          </cell>
          <cell r="P6999"/>
          <cell r="Q6999">
            <v>0</v>
          </cell>
        </row>
        <row r="7000">
          <cell r="C7000" t="str">
            <v>Swampscott</v>
          </cell>
          <cell r="D7000">
            <v>2023</v>
          </cell>
          <cell r="E7000">
            <v>0</v>
          </cell>
          <cell r="F7000">
            <v>0</v>
          </cell>
          <cell r="G7000" t="str">
            <v>N/A</v>
          </cell>
          <cell r="H7000">
            <v>0</v>
          </cell>
          <cell r="I7000">
            <v>0</v>
          </cell>
          <cell r="J7000">
            <v>0</v>
          </cell>
          <cell r="K7000">
            <v>0</v>
          </cell>
          <cell r="M7000">
            <v>0</v>
          </cell>
          <cell r="N7000" t="str">
            <v>N/A</v>
          </cell>
          <cell r="O7000" t="str">
            <v/>
          </cell>
          <cell r="P7000"/>
          <cell r="Q7000">
            <v>0</v>
          </cell>
        </row>
        <row r="7001">
          <cell r="C7001" t="str">
            <v>Swansea</v>
          </cell>
          <cell r="D7001">
            <v>2023</v>
          </cell>
          <cell r="E7001">
            <v>1.5</v>
          </cell>
          <cell r="F7001">
            <v>1.5</v>
          </cell>
          <cell r="G7001" t="str">
            <v>Yes</v>
          </cell>
          <cell r="H7001">
            <v>438999.42</v>
          </cell>
          <cell r="I7001">
            <v>4616.8100000000004</v>
          </cell>
          <cell r="J7001">
            <v>259.75</v>
          </cell>
          <cell r="K7001">
            <v>434122.86</v>
          </cell>
          <cell r="M7001">
            <v>434122.86</v>
          </cell>
          <cell r="N7001" t="str">
            <v>FORM SUBMIT</v>
          </cell>
          <cell r="O7001">
            <v>45169</v>
          </cell>
          <cell r="P7001"/>
          <cell r="Q7001">
            <v>434382.61</v>
          </cell>
        </row>
        <row r="7002">
          <cell r="C7002" t="str">
            <v>Taunton</v>
          </cell>
          <cell r="D7002">
            <v>2023</v>
          </cell>
          <cell r="E7002">
            <v>0</v>
          </cell>
          <cell r="F7002">
            <v>0</v>
          </cell>
          <cell r="G7002" t="str">
            <v>N/A</v>
          </cell>
          <cell r="H7002">
            <v>0</v>
          </cell>
          <cell r="I7002">
            <v>0</v>
          </cell>
          <cell r="J7002">
            <v>0</v>
          </cell>
          <cell r="K7002">
            <v>0</v>
          </cell>
          <cell r="M7002">
            <v>0</v>
          </cell>
          <cell r="N7002" t="str">
            <v>N/A</v>
          </cell>
          <cell r="O7002" t="str">
            <v/>
          </cell>
          <cell r="P7002"/>
          <cell r="Q7002">
            <v>0</v>
          </cell>
        </row>
        <row r="7003">
          <cell r="C7003" t="str">
            <v>Templeton</v>
          </cell>
          <cell r="D7003">
            <v>2023</v>
          </cell>
          <cell r="E7003">
            <v>3</v>
          </cell>
          <cell r="F7003">
            <v>3</v>
          </cell>
          <cell r="G7003" t="str">
            <v>Yes</v>
          </cell>
          <cell r="H7003">
            <v>265164.13</v>
          </cell>
          <cell r="I7003">
            <v>14345.06</v>
          </cell>
          <cell r="J7003">
            <v>0</v>
          </cell>
          <cell r="K7003">
            <v>250819.07</v>
          </cell>
          <cell r="M7003">
            <v>250819.07</v>
          </cell>
          <cell r="N7003" t="str">
            <v>FORM SUBMIT</v>
          </cell>
          <cell r="O7003">
            <v>45168</v>
          </cell>
          <cell r="P7003"/>
          <cell r="Q7003">
            <v>250819.07</v>
          </cell>
        </row>
        <row r="7004">
          <cell r="C7004" t="str">
            <v>Tewksbury</v>
          </cell>
          <cell r="D7004">
            <v>2023</v>
          </cell>
          <cell r="E7004">
            <v>1.5</v>
          </cell>
          <cell r="F7004">
            <v>1.5</v>
          </cell>
          <cell r="G7004" t="str">
            <v>Yes</v>
          </cell>
          <cell r="H7004">
            <v>1231686.1100000001</v>
          </cell>
          <cell r="I7004">
            <v>5398.25</v>
          </cell>
          <cell r="J7004">
            <v>0</v>
          </cell>
          <cell r="K7004">
            <v>1226287.8600000001</v>
          </cell>
          <cell r="M7004">
            <v>1226287.8600000001</v>
          </cell>
          <cell r="N7004" t="str">
            <v>FORM SUBMIT</v>
          </cell>
          <cell r="O7004">
            <v>45176</v>
          </cell>
          <cell r="P7004"/>
          <cell r="Q7004">
            <v>1226287.8600000001</v>
          </cell>
        </row>
        <row r="7005">
          <cell r="C7005" t="str">
            <v>Tisbury</v>
          </cell>
          <cell r="D7005">
            <v>2023</v>
          </cell>
          <cell r="E7005">
            <v>3</v>
          </cell>
          <cell r="F7005">
            <v>3</v>
          </cell>
          <cell r="G7005" t="str">
            <v>Yes</v>
          </cell>
          <cell r="H7005">
            <v>849658.74</v>
          </cell>
          <cell r="I7005">
            <v>7329.75</v>
          </cell>
          <cell r="J7005">
            <v>1294.3399999999999</v>
          </cell>
          <cell r="K7005">
            <v>841034.65</v>
          </cell>
          <cell r="M7005">
            <v>841034.65</v>
          </cell>
          <cell r="N7005" t="str">
            <v>FORM SUBMIT</v>
          </cell>
          <cell r="O7005">
            <v>45184</v>
          </cell>
          <cell r="P7005"/>
          <cell r="Q7005">
            <v>842328.99</v>
          </cell>
        </row>
        <row r="7006">
          <cell r="C7006" t="str">
            <v>Tolland</v>
          </cell>
          <cell r="D7006">
            <v>2023</v>
          </cell>
          <cell r="E7006">
            <v>0</v>
          </cell>
          <cell r="F7006">
            <v>0</v>
          </cell>
          <cell r="G7006" t="str">
            <v>N/A</v>
          </cell>
          <cell r="H7006">
            <v>0</v>
          </cell>
          <cell r="I7006">
            <v>0</v>
          </cell>
          <cell r="J7006">
            <v>0</v>
          </cell>
          <cell r="K7006">
            <v>0</v>
          </cell>
          <cell r="M7006">
            <v>0</v>
          </cell>
          <cell r="N7006" t="str">
            <v>N/A</v>
          </cell>
          <cell r="O7006" t="str">
            <v/>
          </cell>
          <cell r="P7006"/>
          <cell r="Q7006">
            <v>0</v>
          </cell>
        </row>
        <row r="7007">
          <cell r="C7007" t="str">
            <v>Topsfield</v>
          </cell>
          <cell r="D7007">
            <v>2023</v>
          </cell>
          <cell r="E7007">
            <v>0</v>
          </cell>
          <cell r="F7007">
            <v>0</v>
          </cell>
          <cell r="G7007" t="str">
            <v>N/A</v>
          </cell>
          <cell r="H7007">
            <v>0</v>
          </cell>
          <cell r="I7007">
            <v>0</v>
          </cell>
          <cell r="J7007">
            <v>0</v>
          </cell>
          <cell r="K7007">
            <v>0</v>
          </cell>
          <cell r="M7007">
            <v>0</v>
          </cell>
          <cell r="N7007" t="str">
            <v>N/A</v>
          </cell>
          <cell r="O7007" t="str">
            <v/>
          </cell>
          <cell r="P7007"/>
          <cell r="Q7007">
            <v>0</v>
          </cell>
        </row>
        <row r="7008">
          <cell r="C7008" t="str">
            <v>Townsend</v>
          </cell>
          <cell r="D7008">
            <v>2023</v>
          </cell>
          <cell r="E7008">
            <v>0</v>
          </cell>
          <cell r="F7008">
            <v>0</v>
          </cell>
          <cell r="G7008" t="str">
            <v>N/A</v>
          </cell>
          <cell r="H7008">
            <v>0</v>
          </cell>
          <cell r="I7008">
            <v>0</v>
          </cell>
          <cell r="J7008">
            <v>0</v>
          </cell>
          <cell r="K7008">
            <v>0</v>
          </cell>
          <cell r="M7008">
            <v>0</v>
          </cell>
          <cell r="N7008" t="str">
            <v>N/A</v>
          </cell>
          <cell r="O7008" t="str">
            <v/>
          </cell>
          <cell r="P7008"/>
          <cell r="Q7008">
            <v>0</v>
          </cell>
        </row>
        <row r="7009">
          <cell r="C7009" t="str">
            <v>Truro</v>
          </cell>
          <cell r="D7009">
            <v>2023</v>
          </cell>
          <cell r="E7009">
            <v>3</v>
          </cell>
          <cell r="F7009">
            <v>3</v>
          </cell>
          <cell r="G7009" t="str">
            <v>Yes</v>
          </cell>
          <cell r="H7009">
            <v>567334.78</v>
          </cell>
          <cell r="I7009">
            <v>2480.83</v>
          </cell>
          <cell r="J7009">
            <v>77.37</v>
          </cell>
          <cell r="K7009">
            <v>564776.57999999996</v>
          </cell>
          <cell r="M7009">
            <v>564776.57999999996</v>
          </cell>
          <cell r="N7009" t="str">
            <v>FORM SUBMIT</v>
          </cell>
          <cell r="O7009">
            <v>45184</v>
          </cell>
          <cell r="P7009"/>
          <cell r="Q7009">
            <v>564853.95000000007</v>
          </cell>
        </row>
        <row r="7010">
          <cell r="C7010" t="str">
            <v>Tyngsborough</v>
          </cell>
          <cell r="D7010">
            <v>2023</v>
          </cell>
          <cell r="E7010">
            <v>3</v>
          </cell>
          <cell r="F7010">
            <v>3</v>
          </cell>
          <cell r="G7010" t="str">
            <v>Yes</v>
          </cell>
          <cell r="H7010">
            <v>753754.16</v>
          </cell>
          <cell r="I7010">
            <v>8570.5</v>
          </cell>
          <cell r="J7010">
            <v>0</v>
          </cell>
          <cell r="K7010">
            <v>745183.66</v>
          </cell>
          <cell r="M7010">
            <v>745183.66</v>
          </cell>
          <cell r="N7010" t="str">
            <v>FORM SUBMIT</v>
          </cell>
          <cell r="O7010">
            <v>45176</v>
          </cell>
          <cell r="P7010"/>
          <cell r="Q7010">
            <v>745183.66</v>
          </cell>
        </row>
        <row r="7011">
          <cell r="C7011" t="str">
            <v>Tyringham</v>
          </cell>
          <cell r="D7011">
            <v>2023</v>
          </cell>
          <cell r="E7011">
            <v>0</v>
          </cell>
          <cell r="F7011">
            <v>0</v>
          </cell>
          <cell r="G7011" t="str">
            <v>N/A</v>
          </cell>
          <cell r="H7011">
            <v>0</v>
          </cell>
          <cell r="I7011">
            <v>0</v>
          </cell>
          <cell r="J7011">
            <v>0</v>
          </cell>
          <cell r="K7011">
            <v>0</v>
          </cell>
          <cell r="M7011">
            <v>0</v>
          </cell>
          <cell r="N7011" t="str">
            <v>N/A</v>
          </cell>
          <cell r="O7011" t="str">
            <v/>
          </cell>
          <cell r="P7011"/>
          <cell r="Q7011">
            <v>0</v>
          </cell>
        </row>
        <row r="7012">
          <cell r="C7012" t="str">
            <v>Upton</v>
          </cell>
          <cell r="D7012">
            <v>2023</v>
          </cell>
          <cell r="E7012">
            <v>3</v>
          </cell>
          <cell r="F7012">
            <v>3</v>
          </cell>
          <cell r="G7012" t="str">
            <v>Yes</v>
          </cell>
          <cell r="H7012">
            <v>584216.48</v>
          </cell>
          <cell r="I7012">
            <v>4236.34</v>
          </cell>
          <cell r="J7012">
            <v>61.48</v>
          </cell>
          <cell r="K7012">
            <v>579918.66</v>
          </cell>
          <cell r="M7012">
            <v>579918.66</v>
          </cell>
          <cell r="N7012" t="str">
            <v>FORM SUBMIT</v>
          </cell>
          <cell r="O7012">
            <v>45148</v>
          </cell>
          <cell r="P7012"/>
          <cell r="Q7012">
            <v>579980.14</v>
          </cell>
        </row>
        <row r="7013">
          <cell r="C7013" t="str">
            <v>Uxbridge</v>
          </cell>
          <cell r="D7013">
            <v>2023</v>
          </cell>
          <cell r="E7013">
            <v>0</v>
          </cell>
          <cell r="F7013">
            <v>0</v>
          </cell>
          <cell r="G7013" t="str">
            <v>N/A</v>
          </cell>
          <cell r="H7013">
            <v>0</v>
          </cell>
          <cell r="I7013">
            <v>0</v>
          </cell>
          <cell r="J7013">
            <v>0</v>
          </cell>
          <cell r="K7013">
            <v>0</v>
          </cell>
          <cell r="M7013">
            <v>0</v>
          </cell>
          <cell r="N7013" t="str">
            <v>N/A</v>
          </cell>
          <cell r="O7013" t="str">
            <v/>
          </cell>
          <cell r="P7013"/>
          <cell r="Q7013">
            <v>0</v>
          </cell>
        </row>
        <row r="7014">
          <cell r="C7014" t="str">
            <v>Wakefield</v>
          </cell>
          <cell r="D7014">
            <v>2023</v>
          </cell>
          <cell r="E7014">
            <v>0</v>
          </cell>
          <cell r="F7014">
            <v>0</v>
          </cell>
          <cell r="G7014" t="str">
            <v>N/A</v>
          </cell>
          <cell r="H7014">
            <v>0</v>
          </cell>
          <cell r="I7014">
            <v>0</v>
          </cell>
          <cell r="J7014">
            <v>0</v>
          </cell>
          <cell r="K7014">
            <v>0</v>
          </cell>
          <cell r="M7014">
            <v>0</v>
          </cell>
          <cell r="N7014" t="str">
            <v>N/A</v>
          </cell>
          <cell r="O7014" t="str">
            <v/>
          </cell>
          <cell r="P7014"/>
          <cell r="Q7014">
            <v>0</v>
          </cell>
        </row>
        <row r="7015">
          <cell r="C7015" t="str">
            <v>Wales</v>
          </cell>
          <cell r="D7015">
            <v>2023</v>
          </cell>
          <cell r="E7015">
            <v>0</v>
          </cell>
          <cell r="F7015">
            <v>0</v>
          </cell>
          <cell r="G7015" t="str">
            <v>N/A</v>
          </cell>
          <cell r="H7015">
            <v>0</v>
          </cell>
          <cell r="I7015">
            <v>0</v>
          </cell>
          <cell r="J7015">
            <v>0</v>
          </cell>
          <cell r="K7015">
            <v>0</v>
          </cell>
          <cell r="M7015">
            <v>0</v>
          </cell>
          <cell r="N7015" t="str">
            <v>N/A</v>
          </cell>
          <cell r="O7015" t="str">
            <v/>
          </cell>
          <cell r="P7015"/>
          <cell r="Q7015">
            <v>0</v>
          </cell>
        </row>
        <row r="7016">
          <cell r="C7016" t="str">
            <v>Walpole</v>
          </cell>
          <cell r="D7016">
            <v>2023</v>
          </cell>
          <cell r="E7016">
            <v>0</v>
          </cell>
          <cell r="F7016">
            <v>0</v>
          </cell>
          <cell r="G7016" t="str">
            <v>N/A</v>
          </cell>
          <cell r="H7016">
            <v>0</v>
          </cell>
          <cell r="I7016">
            <v>0</v>
          </cell>
          <cell r="J7016">
            <v>0</v>
          </cell>
          <cell r="K7016">
            <v>0</v>
          </cell>
          <cell r="M7016">
            <v>0</v>
          </cell>
          <cell r="N7016" t="str">
            <v>N/A</v>
          </cell>
          <cell r="O7016" t="str">
            <v/>
          </cell>
          <cell r="P7016"/>
          <cell r="Q7016">
            <v>0</v>
          </cell>
        </row>
        <row r="7017">
          <cell r="C7017" t="str">
            <v>Waltham</v>
          </cell>
          <cell r="D7017">
            <v>2023</v>
          </cell>
          <cell r="E7017">
            <v>2</v>
          </cell>
          <cell r="F7017">
            <v>2</v>
          </cell>
          <cell r="G7017" t="str">
            <v>Yes</v>
          </cell>
          <cell r="H7017">
            <v>3729755.37</v>
          </cell>
          <cell r="I7017">
            <v>18090.830000000002</v>
          </cell>
          <cell r="J7017">
            <v>0</v>
          </cell>
          <cell r="K7017">
            <v>3711664.54</v>
          </cell>
          <cell r="M7017">
            <v>3711664.54</v>
          </cell>
          <cell r="N7017" t="str">
            <v>FORM SUBMIT</v>
          </cell>
          <cell r="O7017">
            <v>45184</v>
          </cell>
          <cell r="P7017"/>
          <cell r="Q7017">
            <v>3711664.54</v>
          </cell>
        </row>
        <row r="7018">
          <cell r="C7018" t="str">
            <v>Ware</v>
          </cell>
          <cell r="D7018">
            <v>2023</v>
          </cell>
          <cell r="E7018">
            <v>0</v>
          </cell>
          <cell r="F7018">
            <v>0</v>
          </cell>
          <cell r="G7018" t="str">
            <v>N/A</v>
          </cell>
          <cell r="H7018">
            <v>0</v>
          </cell>
          <cell r="I7018">
            <v>0</v>
          </cell>
          <cell r="J7018">
            <v>0</v>
          </cell>
          <cell r="K7018">
            <v>0</v>
          </cell>
          <cell r="M7018">
            <v>0</v>
          </cell>
          <cell r="N7018" t="str">
            <v>N/A</v>
          </cell>
          <cell r="O7018" t="str">
            <v/>
          </cell>
          <cell r="P7018"/>
          <cell r="Q7018">
            <v>0</v>
          </cell>
        </row>
        <row r="7019">
          <cell r="C7019" t="str">
            <v>Wareham</v>
          </cell>
          <cell r="D7019">
            <v>2023</v>
          </cell>
          <cell r="E7019">
            <v>3</v>
          </cell>
          <cell r="F7019">
            <v>3</v>
          </cell>
          <cell r="G7019" t="str">
            <v>Yes</v>
          </cell>
          <cell r="H7019">
            <v>1055383.92</v>
          </cell>
          <cell r="I7019">
            <v>7031.46</v>
          </cell>
          <cell r="J7019">
            <v>681.53</v>
          </cell>
          <cell r="K7019">
            <v>1047670.93</v>
          </cell>
          <cell r="M7019">
            <v>1047670.93</v>
          </cell>
          <cell r="N7019" t="str">
            <v>FORM SUBMIT</v>
          </cell>
          <cell r="O7019">
            <v>45217</v>
          </cell>
          <cell r="P7019"/>
          <cell r="Q7019">
            <v>1048352.46</v>
          </cell>
        </row>
        <row r="7020">
          <cell r="C7020" t="str">
            <v>Warren</v>
          </cell>
          <cell r="D7020">
            <v>2023</v>
          </cell>
          <cell r="E7020">
            <v>0</v>
          </cell>
          <cell r="F7020">
            <v>0</v>
          </cell>
          <cell r="G7020" t="str">
            <v>N/A</v>
          </cell>
          <cell r="H7020">
            <v>0</v>
          </cell>
          <cell r="I7020">
            <v>0</v>
          </cell>
          <cell r="J7020">
            <v>0</v>
          </cell>
          <cell r="K7020">
            <v>0</v>
          </cell>
          <cell r="M7020">
            <v>0</v>
          </cell>
          <cell r="N7020" t="str">
            <v>N/A</v>
          </cell>
          <cell r="O7020" t="str">
            <v/>
          </cell>
          <cell r="P7020"/>
          <cell r="Q7020">
            <v>0</v>
          </cell>
        </row>
        <row r="7021">
          <cell r="C7021" t="str">
            <v>Warwick</v>
          </cell>
          <cell r="D7021">
            <v>2023</v>
          </cell>
          <cell r="E7021">
            <v>0</v>
          </cell>
          <cell r="F7021">
            <v>0</v>
          </cell>
          <cell r="G7021" t="str">
            <v>N/A</v>
          </cell>
          <cell r="H7021">
            <v>0</v>
          </cell>
          <cell r="I7021">
            <v>0</v>
          </cell>
          <cell r="J7021">
            <v>0</v>
          </cell>
          <cell r="K7021">
            <v>0</v>
          </cell>
          <cell r="M7021">
            <v>0</v>
          </cell>
          <cell r="N7021" t="str">
            <v>N/A</v>
          </cell>
          <cell r="O7021" t="str">
            <v/>
          </cell>
          <cell r="P7021"/>
          <cell r="Q7021">
            <v>0</v>
          </cell>
        </row>
        <row r="7022">
          <cell r="C7022" t="str">
            <v>Washington</v>
          </cell>
          <cell r="D7022">
            <v>2023</v>
          </cell>
          <cell r="E7022">
            <v>0</v>
          </cell>
          <cell r="F7022">
            <v>0</v>
          </cell>
          <cell r="G7022" t="str">
            <v>N/A</v>
          </cell>
          <cell r="H7022">
            <v>0</v>
          </cell>
          <cell r="I7022">
            <v>0</v>
          </cell>
          <cell r="J7022">
            <v>0</v>
          </cell>
          <cell r="K7022">
            <v>0</v>
          </cell>
          <cell r="M7022">
            <v>0</v>
          </cell>
          <cell r="N7022" t="str">
            <v>N/A</v>
          </cell>
          <cell r="O7022" t="str">
            <v/>
          </cell>
          <cell r="P7022"/>
          <cell r="Q7022">
            <v>0</v>
          </cell>
        </row>
        <row r="7023">
          <cell r="C7023" t="str">
            <v>Watertown</v>
          </cell>
          <cell r="D7023">
            <v>2023</v>
          </cell>
          <cell r="E7023">
            <v>2</v>
          </cell>
          <cell r="F7023">
            <v>2</v>
          </cell>
          <cell r="G7023" t="str">
            <v>Yes</v>
          </cell>
          <cell r="H7023">
            <v>2768270.54</v>
          </cell>
          <cell r="I7023">
            <v>18147.689999999999</v>
          </cell>
          <cell r="J7023">
            <v>14.58</v>
          </cell>
          <cell r="K7023">
            <v>2750108.27</v>
          </cell>
          <cell r="M7023">
            <v>2750108.27</v>
          </cell>
          <cell r="N7023" t="str">
            <v>FORM SUBMIT</v>
          </cell>
          <cell r="O7023">
            <v>45196</v>
          </cell>
          <cell r="P7023"/>
          <cell r="Q7023">
            <v>2750122.85</v>
          </cell>
        </row>
        <row r="7024">
          <cell r="C7024" t="str">
            <v>Wayland</v>
          </cell>
          <cell r="D7024">
            <v>2023</v>
          </cell>
          <cell r="E7024">
            <v>1.5</v>
          </cell>
          <cell r="F7024">
            <v>1.5</v>
          </cell>
          <cell r="G7024" t="str">
            <v>Yes</v>
          </cell>
          <cell r="H7024">
            <v>1073681.46</v>
          </cell>
          <cell r="I7024">
            <v>507.77</v>
          </cell>
          <cell r="J7024">
            <v>103.86</v>
          </cell>
          <cell r="K7024">
            <v>1073069.83</v>
          </cell>
          <cell r="M7024">
            <v>1073069.83</v>
          </cell>
          <cell r="N7024" t="str">
            <v>FORM SUBMIT</v>
          </cell>
          <cell r="O7024">
            <v>45196</v>
          </cell>
          <cell r="P7024"/>
          <cell r="Q7024">
            <v>1073173.69</v>
          </cell>
        </row>
        <row r="7025">
          <cell r="C7025" t="str">
            <v>Webster</v>
          </cell>
          <cell r="D7025">
            <v>2023</v>
          </cell>
          <cell r="E7025">
            <v>0</v>
          </cell>
          <cell r="F7025">
            <v>0</v>
          </cell>
          <cell r="G7025" t="str">
            <v>N/A</v>
          </cell>
          <cell r="H7025">
            <v>0</v>
          </cell>
          <cell r="I7025">
            <v>0</v>
          </cell>
          <cell r="J7025">
            <v>0</v>
          </cell>
          <cell r="K7025">
            <v>0</v>
          </cell>
          <cell r="M7025">
            <v>0</v>
          </cell>
          <cell r="N7025" t="str">
            <v>N/A</v>
          </cell>
          <cell r="O7025" t="str">
            <v/>
          </cell>
          <cell r="P7025"/>
          <cell r="Q7025">
            <v>0</v>
          </cell>
        </row>
        <row r="7026">
          <cell r="C7026" t="str">
            <v>Wellesley</v>
          </cell>
          <cell r="D7026">
            <v>2023</v>
          </cell>
          <cell r="E7026">
            <v>1</v>
          </cell>
          <cell r="F7026">
            <v>1</v>
          </cell>
          <cell r="G7026" t="str">
            <v>Yes</v>
          </cell>
          <cell r="H7026">
            <v>1569700.36</v>
          </cell>
          <cell r="I7026">
            <v>3352.77</v>
          </cell>
          <cell r="J7026">
            <v>7406.04</v>
          </cell>
          <cell r="K7026">
            <v>1558941.55</v>
          </cell>
          <cell r="M7026">
            <v>1558941.55</v>
          </cell>
          <cell r="N7026" t="str">
            <v>FORM SUBMIT</v>
          </cell>
          <cell r="O7026">
            <v>45175</v>
          </cell>
          <cell r="P7026"/>
          <cell r="Q7026">
            <v>1566347.59</v>
          </cell>
        </row>
        <row r="7027">
          <cell r="C7027" t="str">
            <v>Wellfleet</v>
          </cell>
          <cell r="D7027">
            <v>2023</v>
          </cell>
          <cell r="E7027">
            <v>3</v>
          </cell>
          <cell r="F7027">
            <v>3</v>
          </cell>
          <cell r="G7027" t="str">
            <v>Yes</v>
          </cell>
          <cell r="H7027">
            <v>691816.08</v>
          </cell>
          <cell r="I7027">
            <v>1853.38</v>
          </cell>
          <cell r="J7027">
            <v>0</v>
          </cell>
          <cell r="K7027">
            <v>689962.7</v>
          </cell>
          <cell r="M7027">
            <v>689962.7</v>
          </cell>
          <cell r="N7027" t="str">
            <v>FORM SUBMIT</v>
          </cell>
          <cell r="O7027">
            <v>45196</v>
          </cell>
          <cell r="P7027"/>
          <cell r="Q7027">
            <v>689962.7</v>
          </cell>
        </row>
        <row r="7028">
          <cell r="C7028" t="str">
            <v>Wendell</v>
          </cell>
          <cell r="D7028">
            <v>2023</v>
          </cell>
          <cell r="E7028">
            <v>0</v>
          </cell>
          <cell r="F7028">
            <v>0</v>
          </cell>
          <cell r="G7028" t="str">
            <v>N/A</v>
          </cell>
          <cell r="H7028">
            <v>0</v>
          </cell>
          <cell r="I7028">
            <v>0</v>
          </cell>
          <cell r="J7028">
            <v>0</v>
          </cell>
          <cell r="K7028">
            <v>0</v>
          </cell>
          <cell r="M7028">
            <v>0</v>
          </cell>
          <cell r="N7028" t="str">
            <v>N/A</v>
          </cell>
          <cell r="O7028" t="str">
            <v/>
          </cell>
          <cell r="P7028"/>
          <cell r="Q7028">
            <v>0</v>
          </cell>
        </row>
        <row r="7029">
          <cell r="C7029" t="str">
            <v>Wenham</v>
          </cell>
          <cell r="D7029">
            <v>2023</v>
          </cell>
          <cell r="E7029">
            <v>3</v>
          </cell>
          <cell r="F7029">
            <v>3</v>
          </cell>
          <cell r="G7029" t="str">
            <v>Yes</v>
          </cell>
          <cell r="H7029">
            <v>518485.9</v>
          </cell>
          <cell r="I7029">
            <v>10492.58</v>
          </cell>
          <cell r="J7029">
            <v>0</v>
          </cell>
          <cell r="K7029">
            <v>507993.32</v>
          </cell>
          <cell r="M7029">
            <v>507993.32</v>
          </cell>
          <cell r="N7029" t="str">
            <v>FORM SUBMIT</v>
          </cell>
          <cell r="O7029">
            <v>45188</v>
          </cell>
          <cell r="P7029"/>
          <cell r="Q7029">
            <v>507993.32</v>
          </cell>
        </row>
        <row r="7030">
          <cell r="C7030" t="str">
            <v>West Boylston</v>
          </cell>
          <cell r="D7030">
            <v>2023</v>
          </cell>
          <cell r="E7030">
            <v>2</v>
          </cell>
          <cell r="F7030">
            <v>2</v>
          </cell>
          <cell r="G7030" t="str">
            <v>Yes</v>
          </cell>
          <cell r="H7030">
            <v>306405.61</v>
          </cell>
          <cell r="I7030">
            <v>2470.8000000000002</v>
          </cell>
          <cell r="J7030">
            <v>0</v>
          </cell>
          <cell r="K7030">
            <v>303934.81</v>
          </cell>
          <cell r="M7030">
            <v>303934.81</v>
          </cell>
          <cell r="N7030" t="str">
            <v>FORM SUBMIT</v>
          </cell>
          <cell r="O7030">
            <v>45195</v>
          </cell>
          <cell r="P7030"/>
          <cell r="Q7030">
            <v>303934.81</v>
          </cell>
        </row>
        <row r="7031">
          <cell r="C7031" t="str">
            <v>West Bridgewater</v>
          </cell>
          <cell r="D7031">
            <v>2023</v>
          </cell>
          <cell r="E7031">
            <v>1</v>
          </cell>
          <cell r="F7031">
            <v>1</v>
          </cell>
          <cell r="G7031" t="str">
            <v>Yes</v>
          </cell>
          <cell r="H7031">
            <v>230142.24</v>
          </cell>
          <cell r="I7031">
            <v>1451.11</v>
          </cell>
          <cell r="J7031">
            <v>452.57</v>
          </cell>
          <cell r="K7031">
            <v>228238.56</v>
          </cell>
          <cell r="M7031">
            <v>228238.56</v>
          </cell>
          <cell r="N7031" t="str">
            <v>FORM SUBMIT</v>
          </cell>
          <cell r="O7031">
            <v>45120</v>
          </cell>
          <cell r="P7031"/>
          <cell r="Q7031">
            <v>228691.13</v>
          </cell>
        </row>
        <row r="7032">
          <cell r="C7032" t="str">
            <v>West Brookfield</v>
          </cell>
          <cell r="D7032">
            <v>2023</v>
          </cell>
          <cell r="E7032">
            <v>0</v>
          </cell>
          <cell r="F7032">
            <v>0</v>
          </cell>
          <cell r="G7032" t="str">
            <v>N/A</v>
          </cell>
          <cell r="H7032">
            <v>0</v>
          </cell>
          <cell r="I7032">
            <v>0</v>
          </cell>
          <cell r="J7032">
            <v>0</v>
          </cell>
          <cell r="K7032">
            <v>0</v>
          </cell>
          <cell r="M7032">
            <v>0</v>
          </cell>
          <cell r="N7032" t="str">
            <v>N/A</v>
          </cell>
          <cell r="O7032" t="str">
            <v/>
          </cell>
          <cell r="P7032"/>
          <cell r="Q7032">
            <v>0</v>
          </cell>
        </row>
        <row r="7033">
          <cell r="C7033" t="str">
            <v>West Newbury</v>
          </cell>
          <cell r="D7033">
            <v>2023</v>
          </cell>
          <cell r="E7033">
            <v>3</v>
          </cell>
          <cell r="F7033">
            <v>3</v>
          </cell>
          <cell r="G7033" t="str">
            <v>Yes</v>
          </cell>
          <cell r="H7033">
            <v>394925.59</v>
          </cell>
          <cell r="I7033">
            <v>4640.29</v>
          </cell>
          <cell r="J7033">
            <v>0</v>
          </cell>
          <cell r="K7033">
            <v>390285.3</v>
          </cell>
          <cell r="M7033">
            <v>390285.3</v>
          </cell>
          <cell r="N7033" t="str">
            <v>FORM SUBMIT</v>
          </cell>
          <cell r="O7033">
            <v>45168</v>
          </cell>
          <cell r="P7033"/>
          <cell r="Q7033">
            <v>390285.30000000005</v>
          </cell>
        </row>
        <row r="7034">
          <cell r="C7034" t="str">
            <v>West Springfield</v>
          </cell>
          <cell r="D7034">
            <v>2023</v>
          </cell>
          <cell r="E7034">
            <v>1</v>
          </cell>
          <cell r="F7034">
            <v>1</v>
          </cell>
          <cell r="G7034" t="str">
            <v>Yes</v>
          </cell>
          <cell r="H7034">
            <v>453937.59</v>
          </cell>
          <cell r="I7034">
            <v>1009.35</v>
          </cell>
          <cell r="J7034">
            <v>3858.9</v>
          </cell>
          <cell r="K7034">
            <v>449069.34</v>
          </cell>
          <cell r="M7034">
            <v>449069.34</v>
          </cell>
          <cell r="N7034" t="str">
            <v>FORM SUBMIT</v>
          </cell>
          <cell r="O7034">
            <v>45190</v>
          </cell>
          <cell r="P7034"/>
          <cell r="Q7034">
            <v>452928.24000000005</v>
          </cell>
        </row>
        <row r="7035">
          <cell r="C7035" t="str">
            <v>West Stockbridge</v>
          </cell>
          <cell r="D7035">
            <v>2023</v>
          </cell>
          <cell r="E7035">
            <v>2</v>
          </cell>
          <cell r="F7035">
            <v>2</v>
          </cell>
          <cell r="G7035" t="str">
            <v>Yes</v>
          </cell>
          <cell r="H7035">
            <v>87381</v>
          </cell>
          <cell r="I7035">
            <v>0</v>
          </cell>
          <cell r="J7035">
            <v>0</v>
          </cell>
          <cell r="K7035">
            <v>87381</v>
          </cell>
          <cell r="M7035">
            <v>87381</v>
          </cell>
          <cell r="N7035" t="str">
            <v>FORM SUBMIT</v>
          </cell>
          <cell r="O7035">
            <v>45177</v>
          </cell>
          <cell r="P7035"/>
          <cell r="Q7035">
            <v>87381</v>
          </cell>
        </row>
        <row r="7036">
          <cell r="C7036" t="str">
            <v>West Tisbury</v>
          </cell>
          <cell r="D7036">
            <v>2023</v>
          </cell>
          <cell r="E7036">
            <v>3</v>
          </cell>
          <cell r="F7036">
            <v>3</v>
          </cell>
          <cell r="G7036" t="str">
            <v>Yes</v>
          </cell>
          <cell r="H7036">
            <v>533366.06999999995</v>
          </cell>
          <cell r="I7036">
            <v>2950.95</v>
          </cell>
          <cell r="J7036">
            <v>721.4</v>
          </cell>
          <cell r="K7036">
            <v>529693.72</v>
          </cell>
          <cell r="M7036">
            <v>529693.72</v>
          </cell>
          <cell r="N7036" t="str">
            <v>FORM SUBMIT</v>
          </cell>
          <cell r="O7036">
            <v>45169</v>
          </cell>
          <cell r="P7036"/>
          <cell r="Q7036">
            <v>530415.12</v>
          </cell>
        </row>
        <row r="7037">
          <cell r="C7037" t="str">
            <v>Westborough</v>
          </cell>
          <cell r="D7037">
            <v>2023</v>
          </cell>
          <cell r="E7037">
            <v>0</v>
          </cell>
          <cell r="F7037">
            <v>0</v>
          </cell>
          <cell r="G7037" t="str">
            <v>N/A</v>
          </cell>
          <cell r="H7037">
            <v>0</v>
          </cell>
          <cell r="I7037">
            <v>0</v>
          </cell>
          <cell r="J7037">
            <v>0</v>
          </cell>
          <cell r="K7037">
            <v>0</v>
          </cell>
          <cell r="M7037">
            <v>0</v>
          </cell>
          <cell r="N7037" t="str">
            <v>N/A</v>
          </cell>
          <cell r="O7037" t="str">
            <v/>
          </cell>
          <cell r="P7037"/>
          <cell r="Q7037">
            <v>0</v>
          </cell>
        </row>
        <row r="7038">
          <cell r="C7038" t="str">
            <v>Westfield</v>
          </cell>
          <cell r="D7038">
            <v>2023</v>
          </cell>
          <cell r="E7038">
            <v>1</v>
          </cell>
          <cell r="F7038">
            <v>1</v>
          </cell>
          <cell r="G7038" t="str">
            <v>Yes</v>
          </cell>
          <cell r="H7038">
            <v>583763.55000000005</v>
          </cell>
          <cell r="I7038">
            <v>3491.16</v>
          </cell>
          <cell r="J7038">
            <v>0</v>
          </cell>
          <cell r="K7038">
            <v>580272.39</v>
          </cell>
          <cell r="M7038">
            <v>580272.39</v>
          </cell>
          <cell r="N7038" t="str">
            <v>FORM SUBMIT</v>
          </cell>
          <cell r="O7038">
            <v>45092</v>
          </cell>
          <cell r="P7038"/>
          <cell r="Q7038">
            <v>580272.39</v>
          </cell>
        </row>
        <row r="7039">
          <cell r="C7039" t="str">
            <v>Westford</v>
          </cell>
          <cell r="D7039">
            <v>2023</v>
          </cell>
          <cell r="E7039">
            <v>3</v>
          </cell>
          <cell r="F7039">
            <v>3</v>
          </cell>
          <cell r="G7039" t="str">
            <v>Yes</v>
          </cell>
          <cell r="H7039">
            <v>2217171.7000000002</v>
          </cell>
          <cell r="I7039">
            <v>30424.36</v>
          </cell>
          <cell r="J7039">
            <v>4833.93</v>
          </cell>
          <cell r="K7039">
            <v>2181913.41</v>
          </cell>
          <cell r="M7039">
            <v>2181913.41</v>
          </cell>
          <cell r="N7039" t="str">
            <v>FORM SUBMIT</v>
          </cell>
          <cell r="O7039">
            <v>45183</v>
          </cell>
          <cell r="P7039"/>
          <cell r="Q7039">
            <v>2186747.3400000003</v>
          </cell>
        </row>
        <row r="7040">
          <cell r="C7040" t="str">
            <v>Westhampton</v>
          </cell>
          <cell r="D7040">
            <v>2023</v>
          </cell>
          <cell r="E7040">
            <v>0</v>
          </cell>
          <cell r="F7040">
            <v>0</v>
          </cell>
          <cell r="G7040" t="str">
            <v>N/A</v>
          </cell>
          <cell r="H7040">
            <v>0</v>
          </cell>
          <cell r="I7040">
            <v>0</v>
          </cell>
          <cell r="J7040">
            <v>0</v>
          </cell>
          <cell r="K7040">
            <v>0</v>
          </cell>
          <cell r="M7040">
            <v>0</v>
          </cell>
          <cell r="N7040" t="str">
            <v>N/A</v>
          </cell>
          <cell r="O7040" t="str">
            <v/>
          </cell>
          <cell r="P7040"/>
          <cell r="Q7040">
            <v>0</v>
          </cell>
        </row>
        <row r="7041">
          <cell r="C7041" t="str">
            <v>Westminster</v>
          </cell>
          <cell r="D7041">
            <v>2023</v>
          </cell>
          <cell r="E7041">
            <v>0</v>
          </cell>
          <cell r="F7041">
            <v>0</v>
          </cell>
          <cell r="G7041" t="str">
            <v>N/A</v>
          </cell>
          <cell r="H7041">
            <v>0</v>
          </cell>
          <cell r="I7041">
            <v>0</v>
          </cell>
          <cell r="J7041">
            <v>0</v>
          </cell>
          <cell r="K7041">
            <v>0</v>
          </cell>
          <cell r="M7041">
            <v>0</v>
          </cell>
          <cell r="N7041" t="str">
            <v>N/A</v>
          </cell>
          <cell r="O7041" t="str">
            <v/>
          </cell>
          <cell r="P7041"/>
          <cell r="Q7041">
            <v>0</v>
          </cell>
        </row>
        <row r="7042">
          <cell r="C7042" t="str">
            <v>Weston</v>
          </cell>
          <cell r="D7042">
            <v>2023</v>
          </cell>
          <cell r="E7042">
            <v>3</v>
          </cell>
          <cell r="F7042">
            <v>3</v>
          </cell>
          <cell r="G7042" t="str">
            <v>Yes</v>
          </cell>
          <cell r="H7042">
            <v>2549847.73</v>
          </cell>
          <cell r="I7042">
            <v>9662.09</v>
          </cell>
          <cell r="J7042">
            <v>0</v>
          </cell>
          <cell r="K7042">
            <v>2540185.64</v>
          </cell>
          <cell r="M7042">
            <v>2540185.64</v>
          </cell>
          <cell r="N7042" t="str">
            <v>FORM SUBMIT</v>
          </cell>
          <cell r="O7042">
            <v>45184</v>
          </cell>
          <cell r="P7042"/>
          <cell r="Q7042">
            <v>2540185.64</v>
          </cell>
        </row>
        <row r="7043">
          <cell r="C7043" t="str">
            <v>Westport</v>
          </cell>
          <cell r="D7043">
            <v>2023</v>
          </cell>
          <cell r="E7043">
            <v>2</v>
          </cell>
          <cell r="F7043">
            <v>2</v>
          </cell>
          <cell r="G7043" t="str">
            <v>Yes</v>
          </cell>
          <cell r="H7043">
            <v>710626.34</v>
          </cell>
          <cell r="I7043">
            <v>3628.53</v>
          </cell>
          <cell r="J7043">
            <v>116.96</v>
          </cell>
          <cell r="K7043">
            <v>706880.85</v>
          </cell>
          <cell r="M7043">
            <v>706880.85</v>
          </cell>
          <cell r="N7043" t="str">
            <v>FORM SUBMIT</v>
          </cell>
          <cell r="O7043">
            <v>45183</v>
          </cell>
          <cell r="P7043"/>
          <cell r="Q7043">
            <v>706997.80999999994</v>
          </cell>
        </row>
        <row r="7044">
          <cell r="C7044" t="str">
            <v>Westwood</v>
          </cell>
          <cell r="D7044">
            <v>2023</v>
          </cell>
          <cell r="E7044">
            <v>0</v>
          </cell>
          <cell r="F7044">
            <v>0</v>
          </cell>
          <cell r="G7044" t="str">
            <v>N/A</v>
          </cell>
          <cell r="H7044">
            <v>0</v>
          </cell>
          <cell r="I7044">
            <v>0</v>
          </cell>
          <cell r="J7044">
            <v>0</v>
          </cell>
          <cell r="K7044">
            <v>0</v>
          </cell>
          <cell r="M7044">
            <v>0</v>
          </cell>
          <cell r="N7044" t="str">
            <v>N/A</v>
          </cell>
          <cell r="O7044" t="str">
            <v/>
          </cell>
          <cell r="P7044"/>
          <cell r="Q7044">
            <v>0</v>
          </cell>
        </row>
        <row r="7045">
          <cell r="C7045" t="str">
            <v>Weymouth</v>
          </cell>
          <cell r="D7045">
            <v>2023</v>
          </cell>
          <cell r="E7045">
            <v>0</v>
          </cell>
          <cell r="F7045">
            <v>1</v>
          </cell>
          <cell r="G7045" t="str">
            <v>No</v>
          </cell>
          <cell r="H7045">
            <v>1065991.51</v>
          </cell>
          <cell r="I7045">
            <v>10308.48</v>
          </cell>
          <cell r="J7045">
            <v>110.3</v>
          </cell>
          <cell r="K7045">
            <v>1055572.73</v>
          </cell>
          <cell r="M7045">
            <v>1055572.73</v>
          </cell>
          <cell r="N7045" t="str">
            <v>FORM SUBMIT</v>
          </cell>
          <cell r="O7045">
            <v>45197</v>
          </cell>
          <cell r="P7045"/>
          <cell r="Q7045">
            <v>1055683.03</v>
          </cell>
        </row>
        <row r="7046">
          <cell r="C7046" t="str">
            <v>Whately</v>
          </cell>
          <cell r="D7046">
            <v>2023</v>
          </cell>
          <cell r="E7046">
            <v>3</v>
          </cell>
          <cell r="F7046">
            <v>3</v>
          </cell>
          <cell r="G7046" t="str">
            <v>Yes</v>
          </cell>
          <cell r="H7046">
            <v>101127.63</v>
          </cell>
          <cell r="I7046">
            <v>328.36</v>
          </cell>
          <cell r="J7046">
            <v>0</v>
          </cell>
          <cell r="K7046">
            <v>100799.27</v>
          </cell>
          <cell r="M7046">
            <v>100799.27</v>
          </cell>
          <cell r="N7046" t="str">
            <v>FORM SUBMIT</v>
          </cell>
          <cell r="O7046">
            <v>45175</v>
          </cell>
          <cell r="P7046"/>
          <cell r="Q7046">
            <v>100799.27</v>
          </cell>
        </row>
        <row r="7047">
          <cell r="C7047" t="str">
            <v>Whitman</v>
          </cell>
          <cell r="D7047">
            <v>2023</v>
          </cell>
          <cell r="E7047">
            <v>1</v>
          </cell>
          <cell r="F7047">
            <v>1</v>
          </cell>
          <cell r="G7047" t="str">
            <v>Yes</v>
          </cell>
          <cell r="H7047">
            <v>208193.7</v>
          </cell>
          <cell r="I7047">
            <v>2736.63</v>
          </cell>
          <cell r="J7047">
            <v>2664.82</v>
          </cell>
          <cell r="K7047">
            <v>202792.25</v>
          </cell>
          <cell r="M7047">
            <v>202792.25</v>
          </cell>
          <cell r="N7047" t="str">
            <v>FORM SUBMIT</v>
          </cell>
          <cell r="O7047">
            <v>45182</v>
          </cell>
          <cell r="P7047"/>
          <cell r="Q7047">
            <v>205457.07</v>
          </cell>
        </row>
        <row r="7048">
          <cell r="C7048" t="str">
            <v>Wilbraham</v>
          </cell>
          <cell r="D7048">
            <v>2023</v>
          </cell>
          <cell r="E7048">
            <v>1.5</v>
          </cell>
          <cell r="F7048">
            <v>1.5</v>
          </cell>
          <cell r="G7048" t="str">
            <v>Yes</v>
          </cell>
          <cell r="H7048">
            <v>469820.66</v>
          </cell>
          <cell r="I7048">
            <v>3049.66</v>
          </cell>
          <cell r="J7048">
            <v>79.760000000000005</v>
          </cell>
          <cell r="K7048">
            <v>466691.24</v>
          </cell>
          <cell r="M7048">
            <v>466691.24</v>
          </cell>
          <cell r="N7048" t="str">
            <v>FORM SUBMIT</v>
          </cell>
          <cell r="O7048">
            <v>45188</v>
          </cell>
          <cell r="P7048"/>
          <cell r="Q7048">
            <v>466771</v>
          </cell>
        </row>
        <row r="7049">
          <cell r="C7049" t="str">
            <v>Williamsburg</v>
          </cell>
          <cell r="D7049">
            <v>2023</v>
          </cell>
          <cell r="E7049">
            <v>0</v>
          </cell>
          <cell r="F7049">
            <v>0</v>
          </cell>
          <cell r="G7049" t="str">
            <v>N/A</v>
          </cell>
          <cell r="H7049">
            <v>0</v>
          </cell>
          <cell r="I7049">
            <v>0</v>
          </cell>
          <cell r="J7049">
            <v>0</v>
          </cell>
          <cell r="K7049">
            <v>0</v>
          </cell>
          <cell r="M7049">
            <v>0</v>
          </cell>
          <cell r="N7049" t="str">
            <v>N/A</v>
          </cell>
          <cell r="O7049" t="str">
            <v/>
          </cell>
          <cell r="P7049"/>
          <cell r="Q7049">
            <v>0</v>
          </cell>
        </row>
        <row r="7050">
          <cell r="C7050" t="str">
            <v>Williamstown</v>
          </cell>
          <cell r="D7050">
            <v>2023</v>
          </cell>
          <cell r="E7050">
            <v>2</v>
          </cell>
          <cell r="F7050">
            <v>2</v>
          </cell>
          <cell r="G7050" t="str">
            <v>Yes</v>
          </cell>
          <cell r="H7050">
            <v>300178.15999999997</v>
          </cell>
          <cell r="I7050">
            <v>946.21</v>
          </cell>
          <cell r="J7050">
            <v>0</v>
          </cell>
          <cell r="K7050">
            <v>299231.95</v>
          </cell>
          <cell r="M7050">
            <v>299231.95</v>
          </cell>
          <cell r="N7050" t="str">
            <v>FORM SUBMIT</v>
          </cell>
          <cell r="O7050">
            <v>45176</v>
          </cell>
          <cell r="P7050"/>
          <cell r="Q7050">
            <v>299231.94999999995</v>
          </cell>
        </row>
        <row r="7051">
          <cell r="C7051" t="str">
            <v>Wilmington</v>
          </cell>
          <cell r="D7051">
            <v>2023</v>
          </cell>
          <cell r="E7051">
            <v>0</v>
          </cell>
          <cell r="F7051">
            <v>0</v>
          </cell>
          <cell r="G7051" t="str">
            <v>N/A</v>
          </cell>
          <cell r="H7051">
            <v>0</v>
          </cell>
          <cell r="I7051">
            <v>0</v>
          </cell>
          <cell r="J7051">
            <v>0</v>
          </cell>
          <cell r="K7051">
            <v>0</v>
          </cell>
          <cell r="M7051">
            <v>0</v>
          </cell>
          <cell r="N7051" t="str">
            <v>N/A</v>
          </cell>
          <cell r="O7051" t="str">
            <v/>
          </cell>
          <cell r="P7051"/>
          <cell r="Q7051">
            <v>0</v>
          </cell>
        </row>
        <row r="7052">
          <cell r="C7052" t="str">
            <v>Winchendon</v>
          </cell>
          <cell r="D7052">
            <v>2023</v>
          </cell>
          <cell r="E7052">
            <v>0</v>
          </cell>
          <cell r="F7052">
            <v>0</v>
          </cell>
          <cell r="G7052" t="str">
            <v>N/A</v>
          </cell>
          <cell r="H7052">
            <v>0</v>
          </cell>
          <cell r="I7052">
            <v>0</v>
          </cell>
          <cell r="J7052">
            <v>0</v>
          </cell>
          <cell r="K7052">
            <v>0</v>
          </cell>
          <cell r="M7052">
            <v>0</v>
          </cell>
          <cell r="N7052" t="str">
            <v>N/A</v>
          </cell>
          <cell r="O7052" t="str">
            <v/>
          </cell>
          <cell r="P7052"/>
          <cell r="Q7052">
            <v>0</v>
          </cell>
        </row>
        <row r="7053">
          <cell r="C7053" t="str">
            <v>Winchester</v>
          </cell>
          <cell r="D7053">
            <v>2023</v>
          </cell>
          <cell r="E7053">
            <v>0</v>
          </cell>
          <cell r="F7053">
            <v>0</v>
          </cell>
          <cell r="G7053" t="str">
            <v>N/A</v>
          </cell>
          <cell r="H7053">
            <v>0</v>
          </cell>
          <cell r="I7053">
            <v>0</v>
          </cell>
          <cell r="J7053">
            <v>0</v>
          </cell>
          <cell r="K7053">
            <v>0</v>
          </cell>
          <cell r="M7053">
            <v>0</v>
          </cell>
          <cell r="N7053" t="str">
            <v>N/A</v>
          </cell>
          <cell r="O7053" t="str">
            <v/>
          </cell>
          <cell r="P7053"/>
          <cell r="Q7053">
            <v>0</v>
          </cell>
        </row>
        <row r="7054">
          <cell r="C7054" t="str">
            <v>Windsor</v>
          </cell>
          <cell r="D7054">
            <v>2023</v>
          </cell>
          <cell r="E7054">
            <v>0</v>
          </cell>
          <cell r="F7054">
            <v>0</v>
          </cell>
          <cell r="G7054" t="str">
            <v>N/A</v>
          </cell>
          <cell r="H7054">
            <v>0</v>
          </cell>
          <cell r="I7054">
            <v>0</v>
          </cell>
          <cell r="J7054">
            <v>0</v>
          </cell>
          <cell r="K7054">
            <v>0</v>
          </cell>
          <cell r="M7054">
            <v>0</v>
          </cell>
          <cell r="N7054" t="str">
            <v>N/A</v>
          </cell>
          <cell r="O7054" t="str">
            <v/>
          </cell>
          <cell r="P7054"/>
          <cell r="Q7054">
            <v>0</v>
          </cell>
        </row>
        <row r="7055">
          <cell r="C7055" t="str">
            <v>Winthrop</v>
          </cell>
          <cell r="D7055">
            <v>2023</v>
          </cell>
          <cell r="E7055">
            <v>0</v>
          </cell>
          <cell r="F7055">
            <v>0</v>
          </cell>
          <cell r="G7055" t="str">
            <v>N/A</v>
          </cell>
          <cell r="H7055">
            <v>0</v>
          </cell>
          <cell r="I7055">
            <v>0</v>
          </cell>
          <cell r="J7055">
            <v>0</v>
          </cell>
          <cell r="K7055">
            <v>0</v>
          </cell>
          <cell r="M7055">
            <v>0</v>
          </cell>
          <cell r="N7055" t="str">
            <v>N/A</v>
          </cell>
          <cell r="O7055" t="str">
            <v/>
          </cell>
          <cell r="P7055"/>
          <cell r="Q7055">
            <v>0</v>
          </cell>
        </row>
        <row r="7056">
          <cell r="C7056" t="str">
            <v>Woburn</v>
          </cell>
          <cell r="D7056">
            <v>2023</v>
          </cell>
          <cell r="E7056">
            <v>0</v>
          </cell>
          <cell r="F7056">
            <v>0</v>
          </cell>
          <cell r="G7056" t="str">
            <v>N/A</v>
          </cell>
          <cell r="H7056">
            <v>0</v>
          </cell>
          <cell r="I7056">
            <v>0</v>
          </cell>
          <cell r="J7056">
            <v>0</v>
          </cell>
          <cell r="K7056">
            <v>0</v>
          </cell>
          <cell r="M7056">
            <v>0</v>
          </cell>
          <cell r="N7056" t="str">
            <v>N/A</v>
          </cell>
          <cell r="O7056" t="str">
            <v/>
          </cell>
          <cell r="P7056"/>
          <cell r="Q7056">
            <v>0</v>
          </cell>
        </row>
        <row r="7057">
          <cell r="C7057" t="str">
            <v>Worcester</v>
          </cell>
          <cell r="D7057">
            <v>2023</v>
          </cell>
          <cell r="E7057">
            <v>0</v>
          </cell>
          <cell r="F7057">
            <v>0</v>
          </cell>
          <cell r="G7057" t="str">
            <v>N/A</v>
          </cell>
          <cell r="H7057">
            <v>0</v>
          </cell>
          <cell r="I7057">
            <v>0</v>
          </cell>
          <cell r="J7057">
            <v>0</v>
          </cell>
          <cell r="K7057">
            <v>0</v>
          </cell>
          <cell r="M7057">
            <v>0</v>
          </cell>
          <cell r="N7057" t="str">
            <v>N/A</v>
          </cell>
          <cell r="O7057" t="str">
            <v/>
          </cell>
          <cell r="P7057"/>
          <cell r="Q7057">
            <v>0</v>
          </cell>
        </row>
        <row r="7058">
          <cell r="C7058" t="str">
            <v>Worthington</v>
          </cell>
          <cell r="D7058">
            <v>2023</v>
          </cell>
          <cell r="E7058">
            <v>0</v>
          </cell>
          <cell r="F7058">
            <v>0</v>
          </cell>
          <cell r="G7058" t="str">
            <v>N/A</v>
          </cell>
          <cell r="H7058">
            <v>0</v>
          </cell>
          <cell r="I7058">
            <v>0</v>
          </cell>
          <cell r="J7058">
            <v>0</v>
          </cell>
          <cell r="K7058">
            <v>0</v>
          </cell>
          <cell r="M7058">
            <v>0</v>
          </cell>
          <cell r="N7058" t="str">
            <v>N/A</v>
          </cell>
          <cell r="O7058" t="str">
            <v/>
          </cell>
          <cell r="P7058"/>
          <cell r="Q7058">
            <v>0</v>
          </cell>
        </row>
        <row r="7059">
          <cell r="C7059" t="str">
            <v>Wrentham</v>
          </cell>
          <cell r="D7059">
            <v>2023</v>
          </cell>
          <cell r="E7059">
            <v>1</v>
          </cell>
          <cell r="F7059">
            <v>1</v>
          </cell>
          <cell r="G7059" t="str">
            <v>Yes</v>
          </cell>
          <cell r="H7059">
            <v>332311.95</v>
          </cell>
          <cell r="I7059">
            <v>400.78</v>
          </cell>
          <cell r="J7059">
            <v>0</v>
          </cell>
          <cell r="K7059">
            <v>331911.17</v>
          </cell>
          <cell r="M7059">
            <v>331911.17</v>
          </cell>
          <cell r="N7059" t="str">
            <v>FORM SUBMIT</v>
          </cell>
          <cell r="O7059">
            <v>45183</v>
          </cell>
          <cell r="P7059"/>
          <cell r="Q7059">
            <v>331911.17</v>
          </cell>
        </row>
        <row r="7060">
          <cell r="C7060" t="str">
            <v>Yarmouth</v>
          </cell>
          <cell r="D7060">
            <v>2023</v>
          </cell>
          <cell r="E7060">
            <v>3</v>
          </cell>
          <cell r="F7060">
            <v>3</v>
          </cell>
          <cell r="G7060" t="str">
            <v>Yes</v>
          </cell>
          <cell r="H7060">
            <v>1728355.54</v>
          </cell>
          <cell r="I7060">
            <v>11206.1</v>
          </cell>
          <cell r="J7060">
            <v>13.08</v>
          </cell>
          <cell r="K7060">
            <v>1717136.36</v>
          </cell>
          <cell r="L7060"/>
          <cell r="M7060">
            <v>1717136.36</v>
          </cell>
          <cell r="N7060" t="str">
            <v>FORM SUBMIT</v>
          </cell>
          <cell r="O7060">
            <v>45182</v>
          </cell>
          <cell r="P7060"/>
          <cell r="Q7060">
            <v>1717149.44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V365"/>
  <sheetViews>
    <sheetView tabSelected="1" zoomScale="80" zoomScaleNormal="80" workbookViewId="0">
      <pane xSplit="3" ySplit="7" topLeftCell="D8" activePane="bottomRight" state="frozen"/>
      <selection activeCell="A8" sqref="A8"/>
      <selection pane="topRight" activeCell="A8" sqref="A8"/>
      <selection pane="bottomLeft" activeCell="A8" sqref="A8"/>
      <selection pane="bottomRight" activeCell="A7" sqref="A7"/>
    </sheetView>
  </sheetViews>
  <sheetFormatPr defaultColWidth="9.1796875" defaultRowHeight="13" x14ac:dyDescent="0.3"/>
  <cols>
    <col min="1" max="1" width="5.54296875" style="27" bestFit="1" customWidth="1"/>
    <col min="2" max="2" width="22" style="27" bestFit="1" customWidth="1"/>
    <col min="3" max="3" width="5.7265625" style="27" bestFit="1" customWidth="1"/>
    <col min="4" max="4" width="17.453125" style="27" bestFit="1" customWidth="1"/>
    <col min="5" max="5" width="14.81640625" style="27" bestFit="1" customWidth="1"/>
    <col min="6" max="6" width="18.6328125" style="27" bestFit="1" customWidth="1"/>
    <col min="7" max="8" width="15.54296875" style="27" bestFit="1" customWidth="1"/>
    <col min="9" max="9" width="16.453125" style="27" bestFit="1" customWidth="1"/>
    <col min="10" max="10" width="15.81640625" style="27" bestFit="1" customWidth="1"/>
    <col min="11" max="11" width="17.1796875" style="27" bestFit="1" customWidth="1"/>
    <col min="12" max="12" width="15.1796875" style="27" bestFit="1" customWidth="1"/>
    <col min="13" max="13" width="15.54296875" style="27" bestFit="1" customWidth="1"/>
    <col min="14" max="14" width="13.54296875" style="27" bestFit="1" customWidth="1"/>
    <col min="15" max="15" width="15.26953125" style="27" bestFit="1" customWidth="1"/>
    <col min="16" max="16" width="16.6328125" style="27" bestFit="1" customWidth="1"/>
    <col min="17" max="17" width="11.54296875" style="57" bestFit="1" customWidth="1"/>
    <col min="18" max="18" width="13" style="27" bestFit="1" customWidth="1"/>
    <col min="19" max="20" width="13" style="27" hidden="1" customWidth="1"/>
    <col min="21" max="21" width="10.1796875" style="27" bestFit="1" customWidth="1"/>
    <col min="22" max="23" width="10.1796875" style="27" hidden="1" customWidth="1"/>
    <col min="24" max="24" width="13.453125" style="27" bestFit="1" customWidth="1"/>
    <col min="25" max="25" width="13.54296875" style="29" bestFit="1" customWidth="1"/>
    <col min="26" max="26" width="12" style="27" bestFit="1" customWidth="1"/>
    <col min="27" max="27" width="18.26953125" style="27" bestFit="1" customWidth="1"/>
    <col min="28" max="28" width="13.7265625" style="27" bestFit="1" customWidth="1"/>
    <col min="29" max="29" width="17.1796875" style="27" bestFit="1" customWidth="1"/>
    <col min="30" max="30" width="20.7265625" style="27" bestFit="1" customWidth="1"/>
    <col min="31" max="32" width="15.7265625" style="27" bestFit="1" customWidth="1"/>
    <col min="33" max="33" width="18" style="27" bestFit="1" customWidth="1"/>
    <col min="34" max="35" width="12" style="27" bestFit="1" customWidth="1"/>
    <col min="36" max="36" width="10.81640625" style="27" customWidth="1"/>
    <col min="37" max="37" width="26.1796875" style="27" bestFit="1" customWidth="1"/>
    <col min="38" max="38" width="15.26953125" style="27" bestFit="1" customWidth="1"/>
    <col min="39" max="39" width="13.1796875" style="27" customWidth="1"/>
    <col min="40" max="40" width="16.453125" style="27" bestFit="1" customWidth="1"/>
    <col min="41" max="41" width="19.1796875" style="27" bestFit="1" customWidth="1"/>
    <col min="42" max="42" width="17.81640625" style="27" bestFit="1" customWidth="1"/>
    <col min="43" max="43" width="10.81640625" style="27" bestFit="1" customWidth="1"/>
    <col min="44" max="44" width="14.81640625" style="27" bestFit="1" customWidth="1"/>
    <col min="45" max="45" width="10.81640625" style="27" bestFit="1" customWidth="1"/>
    <col min="46" max="46" width="15.7265625" style="27" customWidth="1"/>
    <col min="47" max="47" width="2.26953125" style="27" bestFit="1" customWidth="1"/>
    <col min="48" max="16384" width="9.1796875" style="27"/>
  </cols>
  <sheetData>
    <row r="1" spans="1:48" x14ac:dyDescent="0.3">
      <c r="B1" s="28" t="s">
        <v>792</v>
      </c>
      <c r="Q1" s="27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48" x14ac:dyDescent="0.3">
      <c r="B2" s="28" t="s">
        <v>793</v>
      </c>
      <c r="Q2" s="27"/>
    </row>
    <row r="3" spans="1:48" x14ac:dyDescent="0.3">
      <c r="B3" s="28" t="s">
        <v>790</v>
      </c>
      <c r="Q3" s="27"/>
    </row>
    <row r="4" spans="1:48" x14ac:dyDescent="0.3">
      <c r="B4" s="28" t="s">
        <v>794</v>
      </c>
      <c r="Q4" s="75"/>
      <c r="R4" s="75"/>
      <c r="S4" s="75"/>
      <c r="T4" s="75"/>
      <c r="U4" s="75"/>
      <c r="V4" s="75"/>
      <c r="W4" s="75"/>
    </row>
    <row r="5" spans="1:48" x14ac:dyDescent="0.3">
      <c r="A5" s="28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48" s="65" customFormat="1" ht="42.5" x14ac:dyDescent="0.3">
      <c r="A6" s="64"/>
      <c r="D6" s="82"/>
      <c r="E6" s="82"/>
      <c r="F6" s="82"/>
      <c r="G6" s="74"/>
      <c r="H6" s="74"/>
      <c r="I6" s="74"/>
      <c r="J6" s="74"/>
      <c r="K6" s="74"/>
      <c r="L6" s="82"/>
      <c r="M6" s="82"/>
      <c r="N6" s="82"/>
      <c r="O6" s="82"/>
      <c r="P6" s="82"/>
      <c r="Q6" s="82"/>
      <c r="R6" s="82"/>
      <c r="S6" s="82"/>
      <c r="T6" s="82"/>
      <c r="U6" s="82"/>
      <c r="V6" s="62"/>
      <c r="W6" s="62"/>
      <c r="X6" s="82"/>
      <c r="Y6" s="82"/>
      <c r="Z6" s="82"/>
      <c r="AA6" s="62"/>
      <c r="AB6" s="62"/>
      <c r="AC6" s="74"/>
      <c r="AD6" s="74"/>
      <c r="AE6" s="74"/>
      <c r="AF6" s="74"/>
      <c r="AG6" s="74"/>
      <c r="AH6" s="74"/>
      <c r="AI6" s="74"/>
      <c r="AJ6" s="64"/>
      <c r="AK6" s="74"/>
      <c r="AL6" s="74"/>
      <c r="AM6" s="66" t="s">
        <v>733</v>
      </c>
      <c r="AN6" s="74"/>
      <c r="AO6" s="74"/>
      <c r="AP6" s="74"/>
      <c r="AR6" s="74"/>
      <c r="AS6" s="63" t="s">
        <v>741</v>
      </c>
      <c r="AT6" s="74"/>
    </row>
    <row r="7" spans="1:48" s="31" customFormat="1" ht="39" x14ac:dyDescent="0.3">
      <c r="A7" s="31" t="s">
        <v>350</v>
      </c>
      <c r="B7" s="31" t="s">
        <v>351</v>
      </c>
      <c r="C7" s="31" t="s">
        <v>706</v>
      </c>
      <c r="D7" s="32" t="s">
        <v>763</v>
      </c>
      <c r="E7" s="32" t="s">
        <v>707</v>
      </c>
      <c r="F7" s="32" t="s">
        <v>708</v>
      </c>
      <c r="G7" s="33" t="s">
        <v>709</v>
      </c>
      <c r="H7" s="33" t="s">
        <v>710</v>
      </c>
      <c r="I7" s="33" t="s">
        <v>711</v>
      </c>
      <c r="J7" s="34" t="s">
        <v>712</v>
      </c>
      <c r="K7" s="34" t="s">
        <v>713</v>
      </c>
      <c r="L7" s="35" t="s">
        <v>714</v>
      </c>
      <c r="M7" s="35" t="s">
        <v>715</v>
      </c>
      <c r="N7" s="35" t="s">
        <v>716</v>
      </c>
      <c r="O7" s="35" t="s">
        <v>717</v>
      </c>
      <c r="P7" s="36" t="s">
        <v>718</v>
      </c>
      <c r="Q7" s="67" t="s">
        <v>719</v>
      </c>
      <c r="R7" s="40" t="s">
        <v>720</v>
      </c>
      <c r="S7" s="40" t="s">
        <v>799</v>
      </c>
      <c r="T7" s="40" t="s">
        <v>800</v>
      </c>
      <c r="U7" s="40" t="s">
        <v>721</v>
      </c>
      <c r="V7" s="40" t="s">
        <v>801</v>
      </c>
      <c r="W7" s="40" t="s">
        <v>800</v>
      </c>
      <c r="X7" s="68" t="s">
        <v>730</v>
      </c>
      <c r="Y7" s="69" t="s">
        <v>731</v>
      </c>
      <c r="Z7" s="68" t="s">
        <v>732</v>
      </c>
      <c r="AA7" s="68" t="s">
        <v>764</v>
      </c>
      <c r="AB7" s="68" t="s">
        <v>722</v>
      </c>
      <c r="AC7" s="38" t="s">
        <v>723</v>
      </c>
      <c r="AD7" s="38" t="s">
        <v>724</v>
      </c>
      <c r="AE7" s="38" t="s">
        <v>725</v>
      </c>
      <c r="AF7" s="38" t="s">
        <v>726</v>
      </c>
      <c r="AG7" s="39" t="s">
        <v>742</v>
      </c>
      <c r="AH7" s="38" t="s">
        <v>727</v>
      </c>
      <c r="AI7" s="38" t="s">
        <v>353</v>
      </c>
      <c r="AJ7" s="37" t="s">
        <v>728</v>
      </c>
      <c r="AK7" s="40" t="s">
        <v>791</v>
      </c>
      <c r="AL7" s="41" t="s">
        <v>766</v>
      </c>
      <c r="AM7" s="42" t="s">
        <v>729</v>
      </c>
      <c r="AN7" s="39" t="s">
        <v>743</v>
      </c>
      <c r="AO7" s="39" t="s">
        <v>734</v>
      </c>
      <c r="AP7" s="39" t="s">
        <v>735</v>
      </c>
      <c r="AQ7" s="68" t="s">
        <v>802</v>
      </c>
      <c r="AR7" s="39" t="s">
        <v>745</v>
      </c>
      <c r="AS7" s="39" t="s">
        <v>736</v>
      </c>
      <c r="AT7" s="39" t="s">
        <v>737</v>
      </c>
    </row>
    <row r="8" spans="1:48" ht="15" customHeight="1" x14ac:dyDescent="0.35">
      <c r="A8" s="27" t="s">
        <v>354</v>
      </c>
      <c r="B8" s="27" t="s">
        <v>0</v>
      </c>
      <c r="C8" s="27">
        <v>2025</v>
      </c>
      <c r="D8" s="43">
        <v>2965941808</v>
      </c>
      <c r="E8" s="44">
        <v>38735200.009999998</v>
      </c>
      <c r="F8" s="43">
        <v>2212974300</v>
      </c>
      <c r="G8" s="45">
        <f>IF(F8&gt;0,F8/D8*E8,0)</f>
        <v>28901444.356149599</v>
      </c>
      <c r="H8" s="45">
        <f t="shared" ref="H8:H71" si="0">IF(AND(G8&gt;0,G8&gt;100000),G8-100000/X8*G8,0)</f>
        <v>23877264.420200415</v>
      </c>
      <c r="I8" s="45">
        <f>D8-F8</f>
        <v>752967508</v>
      </c>
      <c r="J8" s="45">
        <f t="shared" ref="J8:J71" si="1">IF(AND(I8&gt;0,AA8&lt;&gt;Z8),ROUND(I8/(AA8-Z8),0),0)</f>
        <v>522169</v>
      </c>
      <c r="K8" s="45">
        <f>IF(J8&gt;100000,(E8-G8)-100000/J8*(E8-G8),0)</f>
        <v>7950504.1291811066</v>
      </c>
      <c r="L8" s="46">
        <v>0</v>
      </c>
      <c r="M8" s="46">
        <v>3010258.07</v>
      </c>
      <c r="N8" s="46">
        <v>364063.17</v>
      </c>
      <c r="O8" s="46">
        <v>796633.88</v>
      </c>
      <c r="P8" s="45">
        <f>SUM(L8:O8)+E8</f>
        <v>42906155.129999995</v>
      </c>
      <c r="Q8" s="47">
        <v>1.4999999999999999E-2</v>
      </c>
      <c r="R8" s="10" t="s">
        <v>803</v>
      </c>
      <c r="S8" s="10" t="s">
        <v>803</v>
      </c>
      <c r="T8" s="10" t="b">
        <v>1</v>
      </c>
      <c r="U8" s="10" t="s">
        <v>803</v>
      </c>
      <c r="V8" s="10" t="s">
        <v>803</v>
      </c>
      <c r="W8" s="10" t="b">
        <v>1</v>
      </c>
      <c r="X8" s="48">
        <v>575247</v>
      </c>
      <c r="Y8" s="49">
        <v>13.06</v>
      </c>
      <c r="Z8" s="48">
        <v>3847</v>
      </c>
      <c r="AA8" s="26">
        <v>5289</v>
      </c>
      <c r="AB8" s="11">
        <v>5546</v>
      </c>
      <c r="AC8" s="50">
        <f>ROUND(IF(Q8&gt;0,Q8*(H8+K8),0),0)</f>
        <v>477417</v>
      </c>
      <c r="AD8" s="50">
        <f t="shared" ref="AD8:AD71" si="2">ROUND(IF(R8="*",AC8,E8*Q8),0)</f>
        <v>477417</v>
      </c>
      <c r="AE8" s="50">
        <f t="shared" ref="AE8:AE71" si="3">ROUND(IF(Q8&gt;0,Q8*SUM(L8:N8),0),0)</f>
        <v>50615</v>
      </c>
      <c r="AF8" s="50">
        <f t="shared" ref="AF8:AF71" si="4">ROUND(IF(U8="*",L8*Q8,AE8),0)</f>
        <v>0</v>
      </c>
      <c r="AG8" s="50">
        <f>ROUND(AD8+AF8,0)</f>
        <v>477417</v>
      </c>
      <c r="AH8" s="51">
        <f t="shared" ref="AH8:AH71" si="5">IF(R8="*",100000,"")</f>
        <v>100000</v>
      </c>
      <c r="AI8" s="52">
        <f t="shared" ref="AI8:AI71" si="6">IF(U8="*",2,"")</f>
        <v>2</v>
      </c>
      <c r="AJ8" s="76">
        <v>2017</v>
      </c>
      <c r="AK8" s="30">
        <v>528526</v>
      </c>
      <c r="AL8" s="53">
        <v>26383.090000000026</v>
      </c>
      <c r="AM8" s="54">
        <f t="shared" ref="AM8:AM71" si="7">IF(AL8&lt;0,1,0)</f>
        <v>0</v>
      </c>
      <c r="AN8" s="50">
        <f t="shared" ref="AN8:AN71" si="8">AG8</f>
        <v>477417</v>
      </c>
      <c r="AO8" s="51">
        <v>528526</v>
      </c>
      <c r="AP8" s="50">
        <f t="shared" ref="AP8:AP71" si="9">IF(AJ8&gt;=2023,AN8,AO8)</f>
        <v>528526</v>
      </c>
      <c r="AQ8" s="11">
        <v>0</v>
      </c>
      <c r="AR8" s="50">
        <f>MAX(AO8,AN8)</f>
        <v>528526</v>
      </c>
      <c r="AS8" s="50">
        <f>ROUND(($AO$365/$AR$360)*AR8,0)</f>
        <v>84243</v>
      </c>
      <c r="AT8" s="55">
        <f t="shared" ref="AT8:AT71" si="10">ROUND(IF(AS8&gt;0,(AS8/AR8)*100,0),2)</f>
        <v>15.94</v>
      </c>
      <c r="AU8" s="27">
        <f>IF(AR8=AN8,1,0)</f>
        <v>0</v>
      </c>
    </row>
    <row r="9" spans="1:48" ht="14.5" x14ac:dyDescent="0.35">
      <c r="A9" s="27" t="s">
        <v>355</v>
      </c>
      <c r="B9" s="27" t="s">
        <v>1</v>
      </c>
      <c r="C9" s="27">
        <v>2025</v>
      </c>
      <c r="D9" s="43">
        <v>6028731868</v>
      </c>
      <c r="E9" s="44">
        <v>103392751.54000001</v>
      </c>
      <c r="F9" s="43">
        <v>4360653200</v>
      </c>
      <c r="G9" s="45">
        <f t="shared" ref="G9:G71" si="11">IF(F9&gt;0,F9/D9*E9,0)</f>
        <v>74785202.382748589</v>
      </c>
      <c r="H9" s="45">
        <f t="shared" si="0"/>
        <v>66187907.573674053</v>
      </c>
      <c r="I9" s="45">
        <f t="shared" ref="I9:I71" si="12">D9-F9</f>
        <v>1668078668</v>
      </c>
      <c r="J9" s="45">
        <f t="shared" si="1"/>
        <v>511210</v>
      </c>
      <c r="K9" s="45">
        <f t="shared" ref="K9:K71" si="13">IF(J9&gt;100000,(E9-G9)-100000/J9*(E9-G9),0)</f>
        <v>23011502.687649608</v>
      </c>
      <c r="L9" s="46">
        <v>0</v>
      </c>
      <c r="M9" s="46">
        <v>7316941.8200000003</v>
      </c>
      <c r="N9" s="46">
        <v>2057039.6</v>
      </c>
      <c r="O9" s="46">
        <v>2191598.84</v>
      </c>
      <c r="P9" s="45">
        <f t="shared" ref="P9:P71" si="14">SUM(L9:O9)+E9</f>
        <v>114958331.80000001</v>
      </c>
      <c r="Q9" s="47">
        <v>1.4999999999999999E-2</v>
      </c>
      <c r="R9" s="10" t="s">
        <v>803</v>
      </c>
      <c r="S9" s="10" t="s">
        <v>803</v>
      </c>
      <c r="T9" s="10" t="b">
        <v>1</v>
      </c>
      <c r="U9" s="10" t="s">
        <v>797</v>
      </c>
      <c r="V9" s="10" t="s">
        <v>797</v>
      </c>
      <c r="W9" s="10" t="b">
        <v>1</v>
      </c>
      <c r="X9" s="48">
        <v>869869</v>
      </c>
      <c r="Y9" s="49">
        <v>17.149999999999999</v>
      </c>
      <c r="Z9" s="48">
        <v>5013</v>
      </c>
      <c r="AA9" s="26">
        <v>8276</v>
      </c>
      <c r="AB9" s="11">
        <v>8730</v>
      </c>
      <c r="AC9" s="50">
        <f t="shared" ref="AC9:AC71" si="15">ROUND(IF(Q9&gt;0,Q9*(H9+K9),0),0)</f>
        <v>1337991</v>
      </c>
      <c r="AD9" s="50">
        <f t="shared" si="2"/>
        <v>1337991</v>
      </c>
      <c r="AE9" s="50">
        <f t="shared" si="3"/>
        <v>140610</v>
      </c>
      <c r="AF9" s="50">
        <f t="shared" si="4"/>
        <v>140610</v>
      </c>
      <c r="AG9" s="50">
        <f>ROUND(AD9+AF9,0)</f>
        <v>1478601</v>
      </c>
      <c r="AH9" s="51">
        <f t="shared" si="5"/>
        <v>100000</v>
      </c>
      <c r="AI9" s="52" t="str">
        <f t="shared" si="6"/>
        <v/>
      </c>
      <c r="AJ9" s="76">
        <v>2003</v>
      </c>
      <c r="AK9" s="30">
        <v>1522450</v>
      </c>
      <c r="AL9" s="53">
        <v>74611.020000000019</v>
      </c>
      <c r="AM9" s="54">
        <f t="shared" si="7"/>
        <v>0</v>
      </c>
      <c r="AN9" s="50">
        <f t="shared" si="8"/>
        <v>1478601</v>
      </c>
      <c r="AO9" s="51">
        <v>1522450</v>
      </c>
      <c r="AP9" s="50">
        <f t="shared" si="9"/>
        <v>1522450</v>
      </c>
      <c r="AQ9" s="11">
        <v>6600000</v>
      </c>
      <c r="AR9" s="50">
        <f t="shared" ref="AR9:AR71" si="16">MAX(AO9,AN9)</f>
        <v>1522450</v>
      </c>
      <c r="AS9" s="50">
        <f t="shared" ref="AS9:AS71" si="17">ROUND(($AO$365/$AR$360)*AR9,0)</f>
        <v>242668</v>
      </c>
      <c r="AT9" s="55">
        <f t="shared" si="10"/>
        <v>15.94</v>
      </c>
      <c r="AU9" s="27">
        <f t="shared" ref="AU9:AU72" si="18">IF(AR9=AN9,1,0)</f>
        <v>0</v>
      </c>
    </row>
    <row r="10" spans="1:48" ht="14.5" x14ac:dyDescent="0.35">
      <c r="A10" s="27" t="s">
        <v>356</v>
      </c>
      <c r="B10" s="27" t="s">
        <v>2</v>
      </c>
      <c r="C10" s="27">
        <v>2025</v>
      </c>
      <c r="D10" s="43">
        <v>1799532974</v>
      </c>
      <c r="E10" s="44">
        <v>19416960.789999999</v>
      </c>
      <c r="F10" s="43">
        <v>1617568000</v>
      </c>
      <c r="G10" s="45">
        <f t="shared" si="11"/>
        <v>17453558.720485397</v>
      </c>
      <c r="H10" s="45">
        <f t="shared" si="0"/>
        <v>13753670.071743019</v>
      </c>
      <c r="I10" s="45">
        <f t="shared" si="12"/>
        <v>181964974</v>
      </c>
      <c r="J10" s="45">
        <f t="shared" si="1"/>
        <v>198652</v>
      </c>
      <c r="K10" s="45">
        <f t="shared" si="13"/>
        <v>975039.47084224958</v>
      </c>
      <c r="L10" s="46">
        <v>0</v>
      </c>
      <c r="M10" s="46">
        <v>649879.01</v>
      </c>
      <c r="N10" s="46">
        <v>598559.98</v>
      </c>
      <c r="O10" s="46">
        <v>2114966.06</v>
      </c>
      <c r="P10" s="45">
        <f t="shared" si="14"/>
        <v>22780365.84</v>
      </c>
      <c r="Q10" s="47">
        <v>1.4999999999999999E-2</v>
      </c>
      <c r="R10" s="10" t="s">
        <v>803</v>
      </c>
      <c r="S10" s="10"/>
      <c r="T10" s="10" t="b">
        <v>0</v>
      </c>
      <c r="U10" s="10" t="s">
        <v>803</v>
      </c>
      <c r="V10" s="10" t="s">
        <v>797</v>
      </c>
      <c r="W10" s="10" t="b">
        <v>0</v>
      </c>
      <c r="X10" s="48">
        <v>471732</v>
      </c>
      <c r="Y10" s="49">
        <v>10.79</v>
      </c>
      <c r="Z10" s="48">
        <v>3429</v>
      </c>
      <c r="AA10" s="26">
        <v>4345</v>
      </c>
      <c r="AB10" s="11">
        <v>4511</v>
      </c>
      <c r="AC10" s="50">
        <f t="shared" si="15"/>
        <v>220931</v>
      </c>
      <c r="AD10" s="50">
        <f t="shared" si="2"/>
        <v>220931</v>
      </c>
      <c r="AE10" s="50">
        <f t="shared" si="3"/>
        <v>18727</v>
      </c>
      <c r="AF10" s="50">
        <f>ROUND(IF(U10="*",L10*Q10,AE10),0)</f>
        <v>0</v>
      </c>
      <c r="AG10" s="50">
        <f t="shared" ref="AG10:AG71" si="19">ROUND(AD10+AF10,0)</f>
        <v>220931</v>
      </c>
      <c r="AH10" s="51">
        <f t="shared" si="5"/>
        <v>100000</v>
      </c>
      <c r="AI10" s="52">
        <f t="shared" si="6"/>
        <v>2</v>
      </c>
      <c r="AJ10" s="76">
        <v>2004</v>
      </c>
      <c r="AK10" s="30">
        <v>236666</v>
      </c>
      <c r="AL10" s="53">
        <v>11927.559999999998</v>
      </c>
      <c r="AM10" s="54">
        <f t="shared" si="7"/>
        <v>0</v>
      </c>
      <c r="AN10" s="50">
        <f t="shared" si="8"/>
        <v>220931</v>
      </c>
      <c r="AO10" s="51">
        <v>236666</v>
      </c>
      <c r="AP10" s="50">
        <f t="shared" si="9"/>
        <v>236666</v>
      </c>
      <c r="AQ10" s="11">
        <v>0</v>
      </c>
      <c r="AR10" s="50">
        <f t="shared" si="16"/>
        <v>236666</v>
      </c>
      <c r="AS10" s="50">
        <f t="shared" si="17"/>
        <v>37723</v>
      </c>
      <c r="AT10" s="55">
        <f t="shared" si="10"/>
        <v>15.94</v>
      </c>
      <c r="AU10" s="27">
        <f>IF(AR10=AN10,1,0)</f>
        <v>0</v>
      </c>
    </row>
    <row r="11" spans="1:48" ht="14.5" x14ac:dyDescent="0.35">
      <c r="A11" s="27" t="s">
        <v>357</v>
      </c>
      <c r="B11" s="27" t="s">
        <v>3</v>
      </c>
      <c r="C11" s="27">
        <v>2025</v>
      </c>
      <c r="D11" s="43">
        <v>685463085</v>
      </c>
      <c r="E11" s="44">
        <v>11659727.08</v>
      </c>
      <c r="F11" s="43">
        <v>528703900</v>
      </c>
      <c r="G11" s="45">
        <f t="shared" si="11"/>
        <v>8993253.342200933</v>
      </c>
      <c r="H11" s="45">
        <f t="shared" si="0"/>
        <v>5228936.8093929347</v>
      </c>
      <c r="I11" s="45">
        <f t="shared" si="12"/>
        <v>156759185</v>
      </c>
      <c r="J11" s="45">
        <f t="shared" si="1"/>
        <v>153085</v>
      </c>
      <c r="K11" s="45">
        <f t="shared" si="13"/>
        <v>924648.12601537374</v>
      </c>
      <c r="L11" s="46">
        <v>0</v>
      </c>
      <c r="M11" s="46">
        <v>1204975.74</v>
      </c>
      <c r="N11" s="46">
        <v>738377.67</v>
      </c>
      <c r="O11" s="46">
        <v>1008442.87</v>
      </c>
      <c r="P11" s="45">
        <f t="shared" si="14"/>
        <v>14611523.359999999</v>
      </c>
      <c r="Q11" s="47">
        <v>0</v>
      </c>
      <c r="R11" s="10" t="s">
        <v>797</v>
      </c>
      <c r="S11" s="10"/>
      <c r="T11" s="10" t="b">
        <v>1</v>
      </c>
      <c r="U11" s="10" t="s">
        <v>797</v>
      </c>
      <c r="V11" s="10" t="s">
        <v>797</v>
      </c>
      <c r="W11" s="10" t="b">
        <v>1</v>
      </c>
      <c r="X11" s="48">
        <v>238908</v>
      </c>
      <c r="Y11" s="49">
        <v>17.010000000000002</v>
      </c>
      <c r="Z11" s="48">
        <v>2213</v>
      </c>
      <c r="AA11" s="26">
        <v>3237</v>
      </c>
      <c r="AB11" s="11">
        <v>3483</v>
      </c>
      <c r="AC11" s="50">
        <f>ROUND(IF(Q11&gt;0,Q11*(H11+K11),0),0)</f>
        <v>0</v>
      </c>
      <c r="AD11" s="50">
        <f t="shared" si="2"/>
        <v>0</v>
      </c>
      <c r="AE11" s="50">
        <f t="shared" si="3"/>
        <v>0</v>
      </c>
      <c r="AF11" s="50">
        <f t="shared" si="4"/>
        <v>0</v>
      </c>
      <c r="AG11" s="50">
        <f t="shared" si="19"/>
        <v>0</v>
      </c>
      <c r="AH11" s="51" t="str">
        <f t="shared" si="5"/>
        <v/>
      </c>
      <c r="AI11" s="52" t="str">
        <f t="shared" si="6"/>
        <v/>
      </c>
      <c r="AJ11" s="76" t="s">
        <v>797</v>
      </c>
      <c r="AK11" s="30">
        <v>0</v>
      </c>
      <c r="AL11" s="53">
        <v>0</v>
      </c>
      <c r="AM11" s="54">
        <f t="shared" si="7"/>
        <v>0</v>
      </c>
      <c r="AN11" s="50">
        <f t="shared" si="8"/>
        <v>0</v>
      </c>
      <c r="AO11" s="51">
        <v>0</v>
      </c>
      <c r="AP11" s="50">
        <f t="shared" si="9"/>
        <v>0</v>
      </c>
      <c r="AQ11" s="11">
        <v>0</v>
      </c>
      <c r="AR11" s="50">
        <f t="shared" si="16"/>
        <v>0</v>
      </c>
      <c r="AS11" s="50">
        <f t="shared" si="17"/>
        <v>0</v>
      </c>
      <c r="AT11" s="55">
        <f t="shared" si="10"/>
        <v>0</v>
      </c>
      <c r="AU11" s="27">
        <f t="shared" si="18"/>
        <v>1</v>
      </c>
    </row>
    <row r="12" spans="1:48" ht="14.5" x14ac:dyDescent="0.35">
      <c r="A12" s="27" t="s">
        <v>358</v>
      </c>
      <c r="B12" s="27" t="s">
        <v>4</v>
      </c>
      <c r="C12" s="27">
        <v>2025</v>
      </c>
      <c r="D12" s="43">
        <v>3406063529</v>
      </c>
      <c r="E12" s="44">
        <v>49864770.060000002</v>
      </c>
      <c r="F12" s="43">
        <v>2667529130</v>
      </c>
      <c r="G12" s="45">
        <f t="shared" si="11"/>
        <v>39052626.459628746</v>
      </c>
      <c r="H12" s="45">
        <f t="shared" si="0"/>
        <v>27696388.37571492</v>
      </c>
      <c r="I12" s="45">
        <f t="shared" si="12"/>
        <v>738534399</v>
      </c>
      <c r="J12" s="45">
        <f t="shared" si="1"/>
        <v>252750</v>
      </c>
      <c r="K12" s="45">
        <f t="shared" si="13"/>
        <v>6534341.9780680882</v>
      </c>
      <c r="L12" s="46">
        <v>0</v>
      </c>
      <c r="M12" s="46">
        <v>8091371.0999999996</v>
      </c>
      <c r="N12" s="46">
        <v>6455862.25</v>
      </c>
      <c r="O12" s="46">
        <v>10972489.380000001</v>
      </c>
      <c r="P12" s="45">
        <f t="shared" si="14"/>
        <v>75384492.790000007</v>
      </c>
      <c r="Q12" s="47">
        <v>0.01</v>
      </c>
      <c r="R12" s="10" t="s">
        <v>797</v>
      </c>
      <c r="S12" s="10" t="s">
        <v>803</v>
      </c>
      <c r="T12" s="10" t="b">
        <v>0</v>
      </c>
      <c r="U12" s="10" t="s">
        <v>797</v>
      </c>
      <c r="V12" s="10" t="s">
        <v>797</v>
      </c>
      <c r="W12" s="10" t="b">
        <v>1</v>
      </c>
      <c r="X12" s="48">
        <v>343887</v>
      </c>
      <c r="Y12" s="49">
        <v>14.64</v>
      </c>
      <c r="Z12" s="48">
        <v>7757</v>
      </c>
      <c r="AA12" s="26">
        <v>10679</v>
      </c>
      <c r="AB12" s="11">
        <v>11260</v>
      </c>
      <c r="AC12" s="50">
        <f t="shared" si="15"/>
        <v>342307</v>
      </c>
      <c r="AD12" s="50">
        <f t="shared" si="2"/>
        <v>498648</v>
      </c>
      <c r="AE12" s="50">
        <f t="shared" si="3"/>
        <v>145472</v>
      </c>
      <c r="AF12" s="50">
        <f t="shared" si="4"/>
        <v>145472</v>
      </c>
      <c r="AG12" s="50">
        <f t="shared" si="19"/>
        <v>644120</v>
      </c>
      <c r="AH12" s="51" t="str">
        <f t="shared" si="5"/>
        <v/>
      </c>
      <c r="AI12" s="52" t="str">
        <f t="shared" si="6"/>
        <v/>
      </c>
      <c r="AJ12" s="76">
        <v>2003</v>
      </c>
      <c r="AK12" s="30">
        <v>647951</v>
      </c>
      <c r="AL12" s="53">
        <v>22149.209999999963</v>
      </c>
      <c r="AM12" s="54">
        <f t="shared" si="7"/>
        <v>0</v>
      </c>
      <c r="AN12" s="50">
        <f t="shared" si="8"/>
        <v>644120</v>
      </c>
      <c r="AO12" s="51">
        <v>647951</v>
      </c>
      <c r="AP12" s="50">
        <f t="shared" si="9"/>
        <v>647951</v>
      </c>
      <c r="AQ12" s="11">
        <v>0</v>
      </c>
      <c r="AR12" s="50">
        <f t="shared" si="16"/>
        <v>647951</v>
      </c>
      <c r="AS12" s="50">
        <f t="shared" si="17"/>
        <v>103279</v>
      </c>
      <c r="AT12" s="55">
        <f t="shared" si="10"/>
        <v>15.94</v>
      </c>
      <c r="AU12" s="27">
        <f t="shared" si="18"/>
        <v>0</v>
      </c>
    </row>
    <row r="13" spans="1:48" ht="14.5" x14ac:dyDescent="0.35">
      <c r="A13" s="27" t="s">
        <v>359</v>
      </c>
      <c r="B13" s="27" t="s">
        <v>5</v>
      </c>
      <c r="C13" s="27">
        <v>2025</v>
      </c>
      <c r="D13" s="43">
        <v>368078407</v>
      </c>
      <c r="E13" s="44">
        <v>1821988.11</v>
      </c>
      <c r="F13" s="43">
        <v>314344400</v>
      </c>
      <c r="G13" s="45">
        <f t="shared" si="11"/>
        <v>1556004.7760288315</v>
      </c>
      <c r="H13" s="45">
        <f t="shared" si="0"/>
        <v>1401069.7443868506</v>
      </c>
      <c r="I13" s="45">
        <f t="shared" si="12"/>
        <v>53734007</v>
      </c>
      <c r="J13" s="45">
        <f t="shared" si="1"/>
        <v>463224</v>
      </c>
      <c r="K13" s="45">
        <f t="shared" si="13"/>
        <v>208563.30953997147</v>
      </c>
      <c r="L13" s="46">
        <v>0</v>
      </c>
      <c r="M13" s="46">
        <v>10302.41</v>
      </c>
      <c r="N13" s="46">
        <v>0</v>
      </c>
      <c r="O13" s="46">
        <v>31164.68</v>
      </c>
      <c r="P13" s="45">
        <f t="shared" si="14"/>
        <v>1863455.2000000002</v>
      </c>
      <c r="Q13" s="47">
        <v>0</v>
      </c>
      <c r="R13" s="10" t="s">
        <v>797</v>
      </c>
      <c r="S13" s="10"/>
      <c r="T13" s="10" t="b">
        <v>1</v>
      </c>
      <c r="U13" s="10" t="s">
        <v>797</v>
      </c>
      <c r="V13" s="10" t="s">
        <v>797</v>
      </c>
      <c r="W13" s="10" t="b">
        <v>1</v>
      </c>
      <c r="X13" s="48">
        <v>1004295</v>
      </c>
      <c r="Y13" s="49">
        <v>4.95</v>
      </c>
      <c r="Z13" s="48">
        <v>313</v>
      </c>
      <c r="AA13" s="26">
        <v>429</v>
      </c>
      <c r="AB13" s="11">
        <v>484</v>
      </c>
      <c r="AC13" s="50">
        <f t="shared" si="15"/>
        <v>0</v>
      </c>
      <c r="AD13" s="50">
        <f t="shared" si="2"/>
        <v>0</v>
      </c>
      <c r="AE13" s="50">
        <f t="shared" si="3"/>
        <v>0</v>
      </c>
      <c r="AF13" s="50">
        <f t="shared" si="4"/>
        <v>0</v>
      </c>
      <c r="AG13" s="50">
        <f t="shared" si="19"/>
        <v>0</v>
      </c>
      <c r="AH13" s="51" t="str">
        <f t="shared" si="5"/>
        <v/>
      </c>
      <c r="AI13" s="52" t="str">
        <f t="shared" si="6"/>
        <v/>
      </c>
      <c r="AJ13" s="76" t="s">
        <v>797</v>
      </c>
      <c r="AK13" s="30">
        <v>0</v>
      </c>
      <c r="AL13" s="53">
        <v>0</v>
      </c>
      <c r="AM13" s="54">
        <f t="shared" si="7"/>
        <v>0</v>
      </c>
      <c r="AN13" s="50">
        <f t="shared" si="8"/>
        <v>0</v>
      </c>
      <c r="AO13" s="51">
        <v>0</v>
      </c>
      <c r="AP13" s="50">
        <f t="shared" si="9"/>
        <v>0</v>
      </c>
      <c r="AQ13" s="11">
        <v>0</v>
      </c>
      <c r="AR13" s="50">
        <f t="shared" si="16"/>
        <v>0</v>
      </c>
      <c r="AS13" s="50">
        <f t="shared" si="17"/>
        <v>0</v>
      </c>
      <c r="AT13" s="55">
        <f t="shared" si="10"/>
        <v>0</v>
      </c>
      <c r="AU13" s="27">
        <f t="shared" si="18"/>
        <v>1</v>
      </c>
    </row>
    <row r="14" spans="1:48" ht="14.5" x14ac:dyDescent="0.35">
      <c r="A14" s="27" t="s">
        <v>360</v>
      </c>
      <c r="B14" s="27" t="s">
        <v>6</v>
      </c>
      <c r="C14" s="27">
        <v>2025</v>
      </c>
      <c r="D14" s="43">
        <v>3436740666</v>
      </c>
      <c r="E14" s="44">
        <v>52582132.189999998</v>
      </c>
      <c r="F14" s="43">
        <v>2211529825</v>
      </c>
      <c r="G14" s="45">
        <f t="shared" si="11"/>
        <v>33836406.322628699</v>
      </c>
      <c r="H14" s="45">
        <f t="shared" si="0"/>
        <v>28433973.960373633</v>
      </c>
      <c r="I14" s="45">
        <f t="shared" si="12"/>
        <v>1225210841</v>
      </c>
      <c r="J14" s="45">
        <f t="shared" si="1"/>
        <v>484082</v>
      </c>
      <c r="K14" s="45">
        <f t="shared" si="13"/>
        <v>14873298.082952274</v>
      </c>
      <c r="L14" s="46">
        <v>0</v>
      </c>
      <c r="M14" s="46">
        <v>3127127.13</v>
      </c>
      <c r="N14" s="46">
        <v>2103193.9700000002</v>
      </c>
      <c r="O14" s="46">
        <v>1623080.81</v>
      </c>
      <c r="P14" s="45">
        <f t="shared" si="14"/>
        <v>59435534.099999994</v>
      </c>
      <c r="Q14" s="47">
        <v>0.01</v>
      </c>
      <c r="R14" s="10" t="s">
        <v>803</v>
      </c>
      <c r="S14" s="10"/>
      <c r="T14" s="10" t="b">
        <v>0</v>
      </c>
      <c r="U14" s="10" t="s">
        <v>803</v>
      </c>
      <c r="V14" s="10" t="s">
        <v>797</v>
      </c>
      <c r="W14" s="10" t="b">
        <v>0</v>
      </c>
      <c r="X14" s="48">
        <v>626318</v>
      </c>
      <c r="Y14" s="49">
        <v>15.3</v>
      </c>
      <c r="Z14" s="48">
        <v>3531</v>
      </c>
      <c r="AA14" s="26">
        <v>6062</v>
      </c>
      <c r="AB14" s="11">
        <v>6445</v>
      </c>
      <c r="AC14" s="50">
        <f t="shared" si="15"/>
        <v>433073</v>
      </c>
      <c r="AD14" s="50">
        <f t="shared" si="2"/>
        <v>433073</v>
      </c>
      <c r="AE14" s="50">
        <f t="shared" si="3"/>
        <v>52303</v>
      </c>
      <c r="AF14" s="50">
        <f t="shared" si="4"/>
        <v>0</v>
      </c>
      <c r="AG14" s="50">
        <f t="shared" si="19"/>
        <v>433073</v>
      </c>
      <c r="AH14" s="51">
        <f t="shared" si="5"/>
        <v>100000</v>
      </c>
      <c r="AI14" s="52">
        <f t="shared" si="6"/>
        <v>2</v>
      </c>
      <c r="AJ14" s="76">
        <v>2025</v>
      </c>
      <c r="AK14" s="30">
        <v>0</v>
      </c>
      <c r="AL14" s="53">
        <v>0</v>
      </c>
      <c r="AM14" s="54">
        <f t="shared" si="7"/>
        <v>0</v>
      </c>
      <c r="AN14" s="50">
        <f t="shared" si="8"/>
        <v>433073</v>
      </c>
      <c r="AO14" s="51">
        <v>0</v>
      </c>
      <c r="AP14" s="50">
        <f t="shared" si="9"/>
        <v>433073</v>
      </c>
      <c r="AQ14" s="11">
        <v>0</v>
      </c>
      <c r="AR14" s="50">
        <f t="shared" si="16"/>
        <v>433073</v>
      </c>
      <c r="AS14" s="50">
        <f t="shared" si="17"/>
        <v>69029</v>
      </c>
      <c r="AT14" s="55">
        <f t="shared" si="10"/>
        <v>15.94</v>
      </c>
      <c r="AU14" s="27">
        <f t="shared" si="18"/>
        <v>1</v>
      </c>
    </row>
    <row r="15" spans="1:48" ht="14.5" x14ac:dyDescent="0.35">
      <c r="A15" s="27" t="s">
        <v>361</v>
      </c>
      <c r="B15" s="27" t="s">
        <v>7</v>
      </c>
      <c r="C15" s="27">
        <v>2025</v>
      </c>
      <c r="D15" s="43">
        <v>3341025894</v>
      </c>
      <c r="E15" s="44">
        <v>59971414.799999997</v>
      </c>
      <c r="F15" s="43">
        <v>2225328852</v>
      </c>
      <c r="G15" s="45">
        <f t="shared" si="11"/>
        <v>39944652.895198368</v>
      </c>
      <c r="H15" s="45">
        <f t="shared" si="0"/>
        <v>32547453.856092896</v>
      </c>
      <c r="I15" s="45">
        <f t="shared" si="12"/>
        <v>1115697042</v>
      </c>
      <c r="J15" s="45">
        <f t="shared" si="1"/>
        <v>511319</v>
      </c>
      <c r="K15" s="45">
        <f t="shared" si="13"/>
        <v>16110075.471322406</v>
      </c>
      <c r="L15" s="46">
        <v>0</v>
      </c>
      <c r="M15" s="46">
        <v>4158704.88</v>
      </c>
      <c r="N15" s="46">
        <v>111717.21</v>
      </c>
      <c r="O15" s="46">
        <v>3561874.15</v>
      </c>
      <c r="P15" s="45">
        <f t="shared" si="14"/>
        <v>67803711.039999992</v>
      </c>
      <c r="Q15" s="47">
        <v>0.03</v>
      </c>
      <c r="R15" s="10" t="s">
        <v>803</v>
      </c>
      <c r="S15" s="10" t="s">
        <v>803</v>
      </c>
      <c r="T15" s="10" t="b">
        <v>1</v>
      </c>
      <c r="U15" s="10" t="s">
        <v>797</v>
      </c>
      <c r="V15" s="10" t="s">
        <v>797</v>
      </c>
      <c r="W15" s="10" t="b">
        <v>1</v>
      </c>
      <c r="X15" s="48">
        <v>539997</v>
      </c>
      <c r="Y15" s="49">
        <v>17.95</v>
      </c>
      <c r="Z15" s="48">
        <v>4121</v>
      </c>
      <c r="AA15" s="26">
        <v>6303</v>
      </c>
      <c r="AB15" s="11">
        <v>6740</v>
      </c>
      <c r="AC15" s="50">
        <f t="shared" si="15"/>
        <v>1459726</v>
      </c>
      <c r="AD15" s="50">
        <f t="shared" si="2"/>
        <v>1459726</v>
      </c>
      <c r="AE15" s="50">
        <f t="shared" si="3"/>
        <v>128113</v>
      </c>
      <c r="AF15" s="50">
        <f t="shared" si="4"/>
        <v>128113</v>
      </c>
      <c r="AG15" s="50">
        <f t="shared" si="19"/>
        <v>1587839</v>
      </c>
      <c r="AH15" s="51">
        <f t="shared" si="5"/>
        <v>100000</v>
      </c>
      <c r="AI15" s="52" t="str">
        <f t="shared" si="6"/>
        <v/>
      </c>
      <c r="AJ15" s="76">
        <v>2008</v>
      </c>
      <c r="AK15" s="30">
        <v>1709221</v>
      </c>
      <c r="AL15" s="53">
        <v>210218.20999999996</v>
      </c>
      <c r="AM15" s="54">
        <f t="shared" si="7"/>
        <v>0</v>
      </c>
      <c r="AN15" s="50">
        <f t="shared" si="8"/>
        <v>1587839</v>
      </c>
      <c r="AO15" s="51">
        <v>1709221</v>
      </c>
      <c r="AP15" s="50">
        <f t="shared" si="9"/>
        <v>1709221</v>
      </c>
      <c r="AQ15" s="11">
        <v>0</v>
      </c>
      <c r="AR15" s="50">
        <f t="shared" si="16"/>
        <v>1709221</v>
      </c>
      <c r="AS15" s="50">
        <f t="shared" si="17"/>
        <v>272438</v>
      </c>
      <c r="AT15" s="55">
        <f t="shared" si="10"/>
        <v>15.94</v>
      </c>
      <c r="AU15" s="27">
        <f t="shared" si="18"/>
        <v>0</v>
      </c>
    </row>
    <row r="16" spans="1:48" ht="14.5" x14ac:dyDescent="0.35">
      <c r="A16" s="27" t="s">
        <v>362</v>
      </c>
      <c r="B16" s="27" t="s">
        <v>8</v>
      </c>
      <c r="C16" s="27">
        <v>2025</v>
      </c>
      <c r="D16" s="43">
        <v>10852450460</v>
      </c>
      <c r="E16" s="44">
        <v>135317676.55000001</v>
      </c>
      <c r="F16" s="43">
        <v>8967991565</v>
      </c>
      <c r="G16" s="45">
        <f t="shared" si="11"/>
        <v>111820623.95664679</v>
      </c>
      <c r="H16" s="45">
        <f t="shared" si="0"/>
        <v>100925336.4241256</v>
      </c>
      <c r="I16" s="45">
        <f t="shared" si="12"/>
        <v>1884458895</v>
      </c>
      <c r="J16" s="45">
        <f t="shared" si="1"/>
        <v>657293</v>
      </c>
      <c r="K16" s="45">
        <f t="shared" si="13"/>
        <v>19922230.924272127</v>
      </c>
      <c r="L16" s="46">
        <v>0</v>
      </c>
      <c r="M16" s="46">
        <v>20491388.969999999</v>
      </c>
      <c r="N16" s="46">
        <v>26529901.68</v>
      </c>
      <c r="O16" s="46">
        <v>9492702.9700000007</v>
      </c>
      <c r="P16" s="45">
        <f t="shared" si="14"/>
        <v>191831670.17000002</v>
      </c>
      <c r="Q16" s="47">
        <v>0</v>
      </c>
      <c r="R16" s="10" t="s">
        <v>797</v>
      </c>
      <c r="S16" s="10"/>
      <c r="T16" s="10" t="b">
        <v>1</v>
      </c>
      <c r="U16" s="10" t="s">
        <v>797</v>
      </c>
      <c r="V16" s="10" t="s">
        <v>797</v>
      </c>
      <c r="W16" s="10" t="b">
        <v>1</v>
      </c>
      <c r="X16" s="48">
        <v>1026321</v>
      </c>
      <c r="Y16" s="49">
        <v>12.49</v>
      </c>
      <c r="Z16" s="48">
        <v>8738</v>
      </c>
      <c r="AA16" s="26">
        <v>11605</v>
      </c>
      <c r="AB16" s="11">
        <v>12003</v>
      </c>
      <c r="AC16" s="50">
        <f t="shared" si="15"/>
        <v>0</v>
      </c>
      <c r="AD16" s="50">
        <f t="shared" si="2"/>
        <v>0</v>
      </c>
      <c r="AE16" s="50">
        <f t="shared" si="3"/>
        <v>0</v>
      </c>
      <c r="AF16" s="50">
        <f t="shared" si="4"/>
        <v>0</v>
      </c>
      <c r="AG16" s="50">
        <f t="shared" si="19"/>
        <v>0</v>
      </c>
      <c r="AH16" s="51" t="str">
        <f t="shared" si="5"/>
        <v/>
      </c>
      <c r="AI16" s="52" t="str">
        <f t="shared" si="6"/>
        <v/>
      </c>
      <c r="AJ16" s="76" t="s">
        <v>797</v>
      </c>
      <c r="AK16" s="30">
        <v>0</v>
      </c>
      <c r="AL16" s="53">
        <v>0</v>
      </c>
      <c r="AM16" s="54">
        <f t="shared" si="7"/>
        <v>0</v>
      </c>
      <c r="AN16" s="50">
        <f t="shared" si="8"/>
        <v>0</v>
      </c>
      <c r="AO16" s="51">
        <v>0</v>
      </c>
      <c r="AP16" s="50">
        <f t="shared" si="9"/>
        <v>0</v>
      </c>
      <c r="AQ16" s="11">
        <v>0</v>
      </c>
      <c r="AR16" s="50">
        <f t="shared" si="16"/>
        <v>0</v>
      </c>
      <c r="AS16" s="50">
        <f t="shared" si="17"/>
        <v>0</v>
      </c>
      <c r="AT16" s="55">
        <f t="shared" si="10"/>
        <v>0</v>
      </c>
      <c r="AU16" s="27">
        <f t="shared" si="18"/>
        <v>1</v>
      </c>
    </row>
    <row r="17" spans="1:47" ht="14.5" x14ac:dyDescent="0.35">
      <c r="A17" s="27" t="s">
        <v>363</v>
      </c>
      <c r="B17" s="27" t="s">
        <v>9</v>
      </c>
      <c r="C17" s="27">
        <v>2025</v>
      </c>
      <c r="D17" s="43">
        <v>14620586615</v>
      </c>
      <c r="E17" s="44">
        <v>157463717.84</v>
      </c>
      <c r="F17" s="43">
        <v>8626712699</v>
      </c>
      <c r="G17" s="45">
        <f t="shared" si="11"/>
        <v>92909695.766135365</v>
      </c>
      <c r="H17" s="45">
        <f t="shared" si="0"/>
        <v>84281845.504899859</v>
      </c>
      <c r="I17" s="45">
        <f t="shared" si="12"/>
        <v>5993873916</v>
      </c>
      <c r="J17" s="45">
        <f t="shared" si="1"/>
        <v>870823</v>
      </c>
      <c r="K17" s="45">
        <f t="shared" si="13"/>
        <v>57141032.054783307</v>
      </c>
      <c r="L17" s="46">
        <v>0</v>
      </c>
      <c r="M17" s="46">
        <v>6016663.2199999997</v>
      </c>
      <c r="N17" s="46">
        <v>313633.17</v>
      </c>
      <c r="O17" s="46">
        <v>2433522.4300000002</v>
      </c>
      <c r="P17" s="45">
        <f t="shared" si="14"/>
        <v>166227536.66</v>
      </c>
      <c r="Q17" s="47">
        <v>1.4999999999999999E-2</v>
      </c>
      <c r="R17" s="10" t="s">
        <v>803</v>
      </c>
      <c r="S17" s="10" t="s">
        <v>803</v>
      </c>
      <c r="T17" s="10" t="b">
        <v>1</v>
      </c>
      <c r="U17" s="10" t="s">
        <v>803</v>
      </c>
      <c r="V17" s="10" t="s">
        <v>803</v>
      </c>
      <c r="W17" s="10" t="b">
        <v>1</v>
      </c>
      <c r="X17" s="48">
        <v>1076858</v>
      </c>
      <c r="Y17" s="49">
        <v>10.77</v>
      </c>
      <c r="Z17" s="48">
        <v>8011</v>
      </c>
      <c r="AA17" s="26">
        <v>14894</v>
      </c>
      <c r="AB17" s="11">
        <v>15284</v>
      </c>
      <c r="AC17" s="50">
        <f t="shared" si="15"/>
        <v>2121343</v>
      </c>
      <c r="AD17" s="50">
        <f t="shared" si="2"/>
        <v>2121343</v>
      </c>
      <c r="AE17" s="50">
        <f t="shared" si="3"/>
        <v>94954</v>
      </c>
      <c r="AF17" s="50">
        <f t="shared" si="4"/>
        <v>0</v>
      </c>
      <c r="AG17" s="50">
        <f t="shared" si="19"/>
        <v>2121343</v>
      </c>
      <c r="AH17" s="51">
        <f t="shared" si="5"/>
        <v>100000</v>
      </c>
      <c r="AI17" s="52">
        <f t="shared" si="6"/>
        <v>2</v>
      </c>
      <c r="AJ17" s="76">
        <v>2016</v>
      </c>
      <c r="AK17" s="30">
        <v>2124524</v>
      </c>
      <c r="AL17" s="53">
        <v>110713.36999999988</v>
      </c>
      <c r="AM17" s="54">
        <f t="shared" si="7"/>
        <v>0</v>
      </c>
      <c r="AN17" s="50">
        <f t="shared" si="8"/>
        <v>2121343</v>
      </c>
      <c r="AO17" s="51">
        <v>2124524</v>
      </c>
      <c r="AP17" s="50">
        <f t="shared" si="9"/>
        <v>2124524</v>
      </c>
      <c r="AQ17" s="11">
        <v>7000000</v>
      </c>
      <c r="AR17" s="50">
        <f t="shared" si="16"/>
        <v>2124524</v>
      </c>
      <c r="AS17" s="50">
        <f t="shared" si="17"/>
        <v>338635</v>
      </c>
      <c r="AT17" s="55">
        <f t="shared" si="10"/>
        <v>15.94</v>
      </c>
      <c r="AU17" s="27">
        <f t="shared" si="18"/>
        <v>0</v>
      </c>
    </row>
    <row r="18" spans="1:47" ht="14.5" x14ac:dyDescent="0.35">
      <c r="A18" s="27" t="s">
        <v>364</v>
      </c>
      <c r="B18" s="27" t="s">
        <v>10</v>
      </c>
      <c r="C18" s="27">
        <v>2025</v>
      </c>
      <c r="D18" s="43">
        <v>1114987815</v>
      </c>
      <c r="E18" s="44">
        <v>16579868.810000001</v>
      </c>
      <c r="F18" s="43">
        <v>1009945950</v>
      </c>
      <c r="G18" s="45">
        <f t="shared" si="11"/>
        <v>15017896.277360501</v>
      </c>
      <c r="H18" s="45">
        <f t="shared" si="0"/>
        <v>11313779.673253214</v>
      </c>
      <c r="I18" s="45">
        <f t="shared" si="12"/>
        <v>105041865</v>
      </c>
      <c r="J18" s="45">
        <f t="shared" si="1"/>
        <v>116068</v>
      </c>
      <c r="K18" s="45">
        <f t="shared" si="13"/>
        <v>216233.36883939989</v>
      </c>
      <c r="L18" s="46">
        <v>0</v>
      </c>
      <c r="M18" s="46">
        <v>256034.26</v>
      </c>
      <c r="N18" s="46">
        <v>103551.71</v>
      </c>
      <c r="O18" s="46">
        <v>192497</v>
      </c>
      <c r="P18" s="45">
        <f t="shared" si="14"/>
        <v>17131951.780000001</v>
      </c>
      <c r="Q18" s="47">
        <v>0</v>
      </c>
      <c r="R18" s="10" t="s">
        <v>797</v>
      </c>
      <c r="S18" s="10"/>
      <c r="T18" s="10" t="b">
        <v>1</v>
      </c>
      <c r="U18" s="10" t="s">
        <v>797</v>
      </c>
      <c r="V18" s="10" t="s">
        <v>797</v>
      </c>
      <c r="W18" s="10" t="b">
        <v>1</v>
      </c>
      <c r="X18" s="48">
        <v>405438</v>
      </c>
      <c r="Y18" s="49">
        <v>14.87</v>
      </c>
      <c r="Z18" s="48">
        <v>2491</v>
      </c>
      <c r="AA18" s="26">
        <v>3396</v>
      </c>
      <c r="AB18" s="11">
        <v>3646</v>
      </c>
      <c r="AC18" s="50">
        <f t="shared" si="15"/>
        <v>0</v>
      </c>
      <c r="AD18" s="50">
        <f t="shared" si="2"/>
        <v>0</v>
      </c>
      <c r="AE18" s="50">
        <f t="shared" si="3"/>
        <v>0</v>
      </c>
      <c r="AF18" s="50">
        <f t="shared" si="4"/>
        <v>0</v>
      </c>
      <c r="AG18" s="50">
        <f t="shared" si="19"/>
        <v>0</v>
      </c>
      <c r="AH18" s="51" t="str">
        <f t="shared" si="5"/>
        <v/>
      </c>
      <c r="AI18" s="52" t="str">
        <f t="shared" si="6"/>
        <v/>
      </c>
      <c r="AJ18" s="76" t="s">
        <v>797</v>
      </c>
      <c r="AK18" s="30">
        <v>0</v>
      </c>
      <c r="AL18" s="53">
        <v>0</v>
      </c>
      <c r="AM18" s="54">
        <f t="shared" si="7"/>
        <v>0</v>
      </c>
      <c r="AN18" s="50">
        <f t="shared" si="8"/>
        <v>0</v>
      </c>
      <c r="AO18" s="51">
        <v>0</v>
      </c>
      <c r="AP18" s="50">
        <f t="shared" si="9"/>
        <v>0</v>
      </c>
      <c r="AQ18" s="11">
        <v>0</v>
      </c>
      <c r="AR18" s="50">
        <f t="shared" si="16"/>
        <v>0</v>
      </c>
      <c r="AS18" s="50">
        <f t="shared" si="17"/>
        <v>0</v>
      </c>
      <c r="AT18" s="55">
        <f t="shared" si="10"/>
        <v>0</v>
      </c>
      <c r="AU18" s="27">
        <f t="shared" si="18"/>
        <v>1</v>
      </c>
    </row>
    <row r="19" spans="1:47" ht="14.5" x14ac:dyDescent="0.35">
      <c r="A19" s="27" t="s">
        <v>365</v>
      </c>
      <c r="B19" s="27" t="s">
        <v>11</v>
      </c>
      <c r="C19" s="27">
        <v>2025</v>
      </c>
      <c r="D19" s="43">
        <v>501154086</v>
      </c>
      <c r="E19" s="44">
        <v>7632576.7300000004</v>
      </c>
      <c r="F19" s="43">
        <v>451915900</v>
      </c>
      <c r="G19" s="45">
        <f t="shared" si="11"/>
        <v>6882679.1571983853</v>
      </c>
      <c r="H19" s="45">
        <f t="shared" si="0"/>
        <v>5155597.5775342863</v>
      </c>
      <c r="I19" s="45">
        <f t="shared" si="12"/>
        <v>49238186</v>
      </c>
      <c r="J19" s="45">
        <f t="shared" si="1"/>
        <v>138310</v>
      </c>
      <c r="K19" s="45">
        <f t="shared" si="13"/>
        <v>207711.48878627631</v>
      </c>
      <c r="L19" s="46">
        <v>0</v>
      </c>
      <c r="M19" s="46">
        <v>177196.71</v>
      </c>
      <c r="N19" s="46">
        <v>15079.22</v>
      </c>
      <c r="O19" s="46">
        <v>258727.58</v>
      </c>
      <c r="P19" s="45">
        <f t="shared" si="14"/>
        <v>8083580.2400000002</v>
      </c>
      <c r="Q19" s="47">
        <v>0</v>
      </c>
      <c r="R19" s="10" t="s">
        <v>797</v>
      </c>
      <c r="S19" s="10"/>
      <c r="T19" s="10" t="b">
        <v>1</v>
      </c>
      <c r="U19" s="10" t="s">
        <v>797</v>
      </c>
      <c r="V19" s="10" t="s">
        <v>797</v>
      </c>
      <c r="W19" s="10" t="b">
        <v>1</v>
      </c>
      <c r="X19" s="48">
        <v>398515</v>
      </c>
      <c r="Y19" s="49">
        <v>15.23</v>
      </c>
      <c r="Z19" s="48">
        <v>1134</v>
      </c>
      <c r="AA19" s="26">
        <v>1490</v>
      </c>
      <c r="AB19" s="11">
        <v>1628</v>
      </c>
      <c r="AC19" s="50">
        <f t="shared" si="15"/>
        <v>0</v>
      </c>
      <c r="AD19" s="50">
        <f t="shared" si="2"/>
        <v>0</v>
      </c>
      <c r="AE19" s="50">
        <f t="shared" si="3"/>
        <v>0</v>
      </c>
      <c r="AF19" s="50">
        <f t="shared" si="4"/>
        <v>0</v>
      </c>
      <c r="AG19" s="50">
        <f t="shared" si="19"/>
        <v>0</v>
      </c>
      <c r="AH19" s="51" t="str">
        <f t="shared" si="5"/>
        <v/>
      </c>
      <c r="AI19" s="52" t="str">
        <f t="shared" si="6"/>
        <v/>
      </c>
      <c r="AJ19" s="76" t="s">
        <v>797</v>
      </c>
      <c r="AK19" s="30">
        <v>0</v>
      </c>
      <c r="AL19" s="53">
        <v>0</v>
      </c>
      <c r="AM19" s="54">
        <f t="shared" si="7"/>
        <v>0</v>
      </c>
      <c r="AN19" s="50">
        <f t="shared" si="8"/>
        <v>0</v>
      </c>
      <c r="AO19" s="51">
        <v>0</v>
      </c>
      <c r="AP19" s="50">
        <f t="shared" si="9"/>
        <v>0</v>
      </c>
      <c r="AQ19" s="11">
        <v>0</v>
      </c>
      <c r="AR19" s="50">
        <f t="shared" si="16"/>
        <v>0</v>
      </c>
      <c r="AS19" s="50">
        <f t="shared" si="17"/>
        <v>0</v>
      </c>
      <c r="AT19" s="55">
        <f t="shared" si="10"/>
        <v>0</v>
      </c>
      <c r="AU19" s="27">
        <f t="shared" si="18"/>
        <v>1</v>
      </c>
    </row>
    <row r="20" spans="1:47" ht="14.5" x14ac:dyDescent="0.35">
      <c r="A20" s="27" t="s">
        <v>366</v>
      </c>
      <c r="B20" s="27" t="s">
        <v>12</v>
      </c>
      <c r="C20" s="27">
        <v>2025</v>
      </c>
      <c r="D20" s="43">
        <v>332291959</v>
      </c>
      <c r="E20" s="44">
        <v>4472649.7699999996</v>
      </c>
      <c r="F20" s="43">
        <v>232553800</v>
      </c>
      <c r="G20" s="45">
        <f t="shared" si="11"/>
        <v>3130174.1493017166</v>
      </c>
      <c r="H20" s="45">
        <f t="shared" si="0"/>
        <v>2322574.8435142306</v>
      </c>
      <c r="I20" s="45">
        <f t="shared" si="12"/>
        <v>99738159</v>
      </c>
      <c r="J20" s="45">
        <f t="shared" si="1"/>
        <v>308787</v>
      </c>
      <c r="K20" s="45">
        <f t="shared" si="13"/>
        <v>907717.80359513965</v>
      </c>
      <c r="L20" s="46">
        <v>0</v>
      </c>
      <c r="M20" s="46">
        <v>156272.43</v>
      </c>
      <c r="N20" s="46">
        <v>21214.84</v>
      </c>
      <c r="O20" s="46">
        <v>778222.86</v>
      </c>
      <c r="P20" s="45">
        <f t="shared" si="14"/>
        <v>5428359.8999999994</v>
      </c>
      <c r="Q20" s="47">
        <v>0</v>
      </c>
      <c r="R20" s="10" t="s">
        <v>797</v>
      </c>
      <c r="S20" s="10"/>
      <c r="T20" s="10" t="b">
        <v>1</v>
      </c>
      <c r="U20" s="10" t="s">
        <v>797</v>
      </c>
      <c r="V20" s="10" t="s">
        <v>797</v>
      </c>
      <c r="W20" s="10" t="b">
        <v>1</v>
      </c>
      <c r="X20" s="48">
        <v>387590</v>
      </c>
      <c r="Y20" s="49">
        <v>13.46</v>
      </c>
      <c r="Z20" s="48">
        <v>600</v>
      </c>
      <c r="AA20" s="26">
        <v>923</v>
      </c>
      <c r="AB20" s="11">
        <v>1252</v>
      </c>
      <c r="AC20" s="50">
        <f t="shared" si="15"/>
        <v>0</v>
      </c>
      <c r="AD20" s="50">
        <f t="shared" si="2"/>
        <v>0</v>
      </c>
      <c r="AE20" s="50">
        <f t="shared" si="3"/>
        <v>0</v>
      </c>
      <c r="AF20" s="50">
        <f t="shared" si="4"/>
        <v>0</v>
      </c>
      <c r="AG20" s="50">
        <f t="shared" si="19"/>
        <v>0</v>
      </c>
      <c r="AH20" s="51" t="str">
        <f t="shared" si="5"/>
        <v/>
      </c>
      <c r="AI20" s="52" t="str">
        <f t="shared" si="6"/>
        <v/>
      </c>
      <c r="AJ20" s="76" t="s">
        <v>797</v>
      </c>
      <c r="AK20" s="30">
        <v>0</v>
      </c>
      <c r="AL20" s="53">
        <v>0</v>
      </c>
      <c r="AM20" s="54">
        <f t="shared" si="7"/>
        <v>0</v>
      </c>
      <c r="AN20" s="50">
        <f t="shared" si="8"/>
        <v>0</v>
      </c>
      <c r="AO20" s="51">
        <v>0</v>
      </c>
      <c r="AP20" s="50">
        <f t="shared" si="9"/>
        <v>0</v>
      </c>
      <c r="AQ20" s="11">
        <v>0</v>
      </c>
      <c r="AR20" s="50">
        <f t="shared" si="16"/>
        <v>0</v>
      </c>
      <c r="AS20" s="50">
        <f t="shared" si="17"/>
        <v>0</v>
      </c>
      <c r="AT20" s="55">
        <f t="shared" si="10"/>
        <v>0</v>
      </c>
      <c r="AU20" s="27">
        <f t="shared" si="18"/>
        <v>1</v>
      </c>
    </row>
    <row r="21" spans="1:47" ht="14.5" x14ac:dyDescent="0.35">
      <c r="A21" s="27" t="s">
        <v>367</v>
      </c>
      <c r="B21" s="27" t="s">
        <v>13</v>
      </c>
      <c r="C21" s="27">
        <v>2025</v>
      </c>
      <c r="D21" s="43">
        <v>4185924312</v>
      </c>
      <c r="E21" s="44">
        <v>53454253.460000001</v>
      </c>
      <c r="F21" s="43">
        <v>2756515500</v>
      </c>
      <c r="G21" s="45">
        <f t="shared" si="11"/>
        <v>35200702.932207875</v>
      </c>
      <c r="H21" s="45">
        <f t="shared" si="0"/>
        <v>30313623.732255653</v>
      </c>
      <c r="I21" s="45">
        <f t="shared" si="12"/>
        <v>1429408812</v>
      </c>
      <c r="J21" s="45">
        <f t="shared" si="1"/>
        <v>557709</v>
      </c>
      <c r="K21" s="45">
        <f t="shared" si="13"/>
        <v>14980598.05117939</v>
      </c>
      <c r="L21" s="46">
        <v>2265.4</v>
      </c>
      <c r="M21" s="46">
        <v>2700442.39</v>
      </c>
      <c r="N21" s="46">
        <v>788949.5</v>
      </c>
      <c r="O21" s="46">
        <v>1410126.87</v>
      </c>
      <c r="P21" s="45">
        <f t="shared" si="14"/>
        <v>58356037.620000005</v>
      </c>
      <c r="Q21" s="47">
        <v>0.03</v>
      </c>
      <c r="R21" s="10" t="s">
        <v>803</v>
      </c>
      <c r="S21" s="10" t="s">
        <v>803</v>
      </c>
      <c r="T21" s="10" t="b">
        <v>1</v>
      </c>
      <c r="U21" s="10" t="s">
        <v>797</v>
      </c>
      <c r="V21" s="10" t="s">
        <v>797</v>
      </c>
      <c r="W21" s="10" t="b">
        <v>1</v>
      </c>
      <c r="X21" s="48">
        <v>720281</v>
      </c>
      <c r="Y21" s="49">
        <v>12.77</v>
      </c>
      <c r="Z21" s="48">
        <v>3827</v>
      </c>
      <c r="AA21" s="26">
        <v>6390</v>
      </c>
      <c r="AB21" s="11">
        <v>6623</v>
      </c>
      <c r="AC21" s="50">
        <f t="shared" si="15"/>
        <v>1358827</v>
      </c>
      <c r="AD21" s="50">
        <f t="shared" si="2"/>
        <v>1358827</v>
      </c>
      <c r="AE21" s="50">
        <f t="shared" si="3"/>
        <v>104750</v>
      </c>
      <c r="AF21" s="50">
        <f t="shared" si="4"/>
        <v>104750</v>
      </c>
      <c r="AG21" s="50">
        <f t="shared" si="19"/>
        <v>1463577</v>
      </c>
      <c r="AH21" s="51">
        <f t="shared" si="5"/>
        <v>100000</v>
      </c>
      <c r="AI21" s="52" t="str">
        <f t="shared" si="6"/>
        <v/>
      </c>
      <c r="AJ21" s="76">
        <v>2003</v>
      </c>
      <c r="AK21" s="30">
        <v>1476128</v>
      </c>
      <c r="AL21" s="53">
        <v>75231.350000000093</v>
      </c>
      <c r="AM21" s="54">
        <f t="shared" si="7"/>
        <v>0</v>
      </c>
      <c r="AN21" s="50">
        <f t="shared" si="8"/>
        <v>1463577</v>
      </c>
      <c r="AO21" s="51">
        <v>1476128</v>
      </c>
      <c r="AP21" s="50">
        <f t="shared" si="9"/>
        <v>1476128</v>
      </c>
      <c r="AQ21" s="11">
        <v>0</v>
      </c>
      <c r="AR21" s="50">
        <f t="shared" si="16"/>
        <v>1476128</v>
      </c>
      <c r="AS21" s="50">
        <f t="shared" si="17"/>
        <v>235285</v>
      </c>
      <c r="AT21" s="55">
        <f t="shared" si="10"/>
        <v>15.94</v>
      </c>
      <c r="AU21" s="27">
        <f t="shared" si="18"/>
        <v>0</v>
      </c>
    </row>
    <row r="22" spans="1:47" ht="14.5" x14ac:dyDescent="0.35">
      <c r="A22" s="27" t="s">
        <v>368</v>
      </c>
      <c r="B22" s="27" t="s">
        <v>14</v>
      </c>
      <c r="C22" s="27">
        <v>2025</v>
      </c>
      <c r="D22" s="43">
        <v>1240465870</v>
      </c>
      <c r="E22" s="44">
        <v>15766321.210000001</v>
      </c>
      <c r="F22" s="43">
        <v>1033057100</v>
      </c>
      <c r="G22" s="45">
        <f t="shared" si="11"/>
        <v>13130155.742915435</v>
      </c>
      <c r="H22" s="45">
        <f t="shared" si="0"/>
        <v>8721059.7000018284</v>
      </c>
      <c r="I22" s="45">
        <f t="shared" si="12"/>
        <v>207408770</v>
      </c>
      <c r="J22" s="45">
        <f t="shared" si="1"/>
        <v>146682</v>
      </c>
      <c r="K22" s="45">
        <f t="shared" si="13"/>
        <v>838967.81019103713</v>
      </c>
      <c r="L22" s="46">
        <v>0</v>
      </c>
      <c r="M22" s="46">
        <v>1217074.3899999999</v>
      </c>
      <c r="N22" s="46">
        <v>388462.09</v>
      </c>
      <c r="O22" s="46">
        <v>531620.39</v>
      </c>
      <c r="P22" s="45">
        <f t="shared" si="14"/>
        <v>17903478.080000002</v>
      </c>
      <c r="Q22" s="47">
        <v>0</v>
      </c>
      <c r="R22" s="10" t="s">
        <v>797</v>
      </c>
      <c r="S22" s="10"/>
      <c r="T22" s="10" t="b">
        <v>1</v>
      </c>
      <c r="U22" s="10" t="s">
        <v>797</v>
      </c>
      <c r="V22" s="10" t="s">
        <v>797</v>
      </c>
      <c r="W22" s="10" t="b">
        <v>1</v>
      </c>
      <c r="X22" s="48">
        <v>297797</v>
      </c>
      <c r="Y22" s="49">
        <v>12.71</v>
      </c>
      <c r="Z22" s="48">
        <v>3469</v>
      </c>
      <c r="AA22" s="26">
        <v>4883</v>
      </c>
      <c r="AB22" s="11">
        <v>5254</v>
      </c>
      <c r="AC22" s="50">
        <f t="shared" si="15"/>
        <v>0</v>
      </c>
      <c r="AD22" s="50">
        <f t="shared" si="2"/>
        <v>0</v>
      </c>
      <c r="AE22" s="50">
        <f t="shared" si="3"/>
        <v>0</v>
      </c>
      <c r="AF22" s="50">
        <f t="shared" si="4"/>
        <v>0</v>
      </c>
      <c r="AG22" s="50">
        <f t="shared" si="19"/>
        <v>0</v>
      </c>
      <c r="AH22" s="51" t="str">
        <f t="shared" si="5"/>
        <v/>
      </c>
      <c r="AI22" s="52" t="str">
        <f t="shared" si="6"/>
        <v/>
      </c>
      <c r="AJ22" s="76" t="s">
        <v>797</v>
      </c>
      <c r="AK22" s="30">
        <v>0</v>
      </c>
      <c r="AL22" s="53">
        <v>0</v>
      </c>
      <c r="AM22" s="54">
        <f t="shared" si="7"/>
        <v>0</v>
      </c>
      <c r="AN22" s="50">
        <f t="shared" si="8"/>
        <v>0</v>
      </c>
      <c r="AO22" s="51">
        <v>0</v>
      </c>
      <c r="AP22" s="50">
        <f t="shared" si="9"/>
        <v>0</v>
      </c>
      <c r="AQ22" s="11">
        <v>286000</v>
      </c>
      <c r="AR22" s="50">
        <f t="shared" si="16"/>
        <v>0</v>
      </c>
      <c r="AS22" s="50">
        <f t="shared" si="17"/>
        <v>0</v>
      </c>
      <c r="AT22" s="55">
        <f t="shared" si="10"/>
        <v>0</v>
      </c>
      <c r="AU22" s="27">
        <f t="shared" si="18"/>
        <v>1</v>
      </c>
    </row>
    <row r="23" spans="1:47" ht="14.5" x14ac:dyDescent="0.35">
      <c r="A23" s="27" t="s">
        <v>369</v>
      </c>
      <c r="B23" s="27" t="s">
        <v>15</v>
      </c>
      <c r="C23" s="27">
        <v>2025</v>
      </c>
      <c r="D23" s="43">
        <v>6419908021</v>
      </c>
      <c r="E23" s="44">
        <v>80569845.659999996</v>
      </c>
      <c r="F23" s="43">
        <v>4803925400</v>
      </c>
      <c r="G23" s="45">
        <f t="shared" si="11"/>
        <v>60289263.767343588</v>
      </c>
      <c r="H23" s="45">
        <f t="shared" si="0"/>
        <v>47773145.873302445</v>
      </c>
      <c r="I23" s="45">
        <f t="shared" si="12"/>
        <v>1615982621</v>
      </c>
      <c r="J23" s="45">
        <f t="shared" si="1"/>
        <v>394623</v>
      </c>
      <c r="K23" s="45">
        <f t="shared" si="13"/>
        <v>15141352.326043107</v>
      </c>
      <c r="L23" s="46">
        <v>0</v>
      </c>
      <c r="M23" s="46">
        <v>9346276.1899999995</v>
      </c>
      <c r="N23" s="46">
        <v>4442832.59</v>
      </c>
      <c r="O23" s="46">
        <v>5590430.2599999998</v>
      </c>
      <c r="P23" s="45">
        <f t="shared" si="14"/>
        <v>99949384.699999988</v>
      </c>
      <c r="Q23" s="47">
        <v>0</v>
      </c>
      <c r="R23" s="10" t="s">
        <v>797</v>
      </c>
      <c r="S23" s="10"/>
      <c r="T23" s="10" t="b">
        <v>1</v>
      </c>
      <c r="U23" s="10" t="s">
        <v>797</v>
      </c>
      <c r="V23" s="10" t="s">
        <v>797</v>
      </c>
      <c r="W23" s="10" t="b">
        <v>1</v>
      </c>
      <c r="X23" s="48">
        <v>481693</v>
      </c>
      <c r="Y23" s="49">
        <v>12.55</v>
      </c>
      <c r="Z23" s="48">
        <v>9973</v>
      </c>
      <c r="AA23" s="26">
        <v>14068</v>
      </c>
      <c r="AB23" s="11">
        <v>14791</v>
      </c>
      <c r="AC23" s="50">
        <f t="shared" si="15"/>
        <v>0</v>
      </c>
      <c r="AD23" s="50">
        <f t="shared" si="2"/>
        <v>0</v>
      </c>
      <c r="AE23" s="50">
        <f t="shared" si="3"/>
        <v>0</v>
      </c>
      <c r="AF23" s="50">
        <f t="shared" si="4"/>
        <v>0</v>
      </c>
      <c r="AG23" s="50">
        <f t="shared" si="19"/>
        <v>0</v>
      </c>
      <c r="AH23" s="51" t="str">
        <f t="shared" si="5"/>
        <v/>
      </c>
      <c r="AI23" s="52" t="str">
        <f t="shared" si="6"/>
        <v/>
      </c>
      <c r="AJ23" s="76" t="s">
        <v>797</v>
      </c>
      <c r="AK23" s="30">
        <v>0</v>
      </c>
      <c r="AL23" s="53">
        <v>0</v>
      </c>
      <c r="AM23" s="54">
        <f t="shared" si="7"/>
        <v>0</v>
      </c>
      <c r="AN23" s="50">
        <f t="shared" si="8"/>
        <v>0</v>
      </c>
      <c r="AO23" s="51">
        <v>0</v>
      </c>
      <c r="AP23" s="50">
        <f t="shared" si="9"/>
        <v>0</v>
      </c>
      <c r="AQ23" s="11">
        <v>0</v>
      </c>
      <c r="AR23" s="50">
        <f t="shared" si="16"/>
        <v>0</v>
      </c>
      <c r="AS23" s="50">
        <f t="shared" si="17"/>
        <v>0</v>
      </c>
      <c r="AT23" s="55">
        <f t="shared" si="10"/>
        <v>0</v>
      </c>
      <c r="AU23" s="27">
        <f t="shared" si="18"/>
        <v>1</v>
      </c>
    </row>
    <row r="24" spans="1:47" ht="14.5" x14ac:dyDescent="0.35">
      <c r="A24" s="27" t="s">
        <v>370</v>
      </c>
      <c r="B24" s="27" t="s">
        <v>16</v>
      </c>
      <c r="C24" s="27">
        <v>2025</v>
      </c>
      <c r="D24" s="43">
        <v>2521998670</v>
      </c>
      <c r="E24" s="44">
        <v>36039360.990000002</v>
      </c>
      <c r="F24" s="43">
        <v>2152236300</v>
      </c>
      <c r="G24" s="45">
        <f t="shared" si="11"/>
        <v>30755456.723330446</v>
      </c>
      <c r="H24" s="45">
        <f t="shared" si="0"/>
        <v>23437555.262310583</v>
      </c>
      <c r="I24" s="45">
        <f t="shared" si="12"/>
        <v>369762370</v>
      </c>
      <c r="J24" s="45">
        <f t="shared" si="1"/>
        <v>321532</v>
      </c>
      <c r="K24" s="45">
        <f t="shared" si="13"/>
        <v>3640551.7335874503</v>
      </c>
      <c r="L24" s="46">
        <v>0</v>
      </c>
      <c r="M24" s="46">
        <v>7066720.1600000001</v>
      </c>
      <c r="N24" s="46">
        <v>4141047.19</v>
      </c>
      <c r="O24" s="46">
        <v>1796355.85</v>
      </c>
      <c r="P24" s="45">
        <f t="shared" si="14"/>
        <v>49043484.189999998</v>
      </c>
      <c r="Q24" s="47">
        <v>0</v>
      </c>
      <c r="R24" s="10" t="s">
        <v>797</v>
      </c>
      <c r="S24" s="10"/>
      <c r="T24" s="10" t="b">
        <v>1</v>
      </c>
      <c r="U24" s="10" t="s">
        <v>797</v>
      </c>
      <c r="V24" s="10" t="s">
        <v>797</v>
      </c>
      <c r="W24" s="10" t="b">
        <v>1</v>
      </c>
      <c r="X24" s="48">
        <v>420277</v>
      </c>
      <c r="Y24" s="49">
        <v>14.29</v>
      </c>
      <c r="Z24" s="48">
        <v>5121</v>
      </c>
      <c r="AA24" s="26">
        <v>6271</v>
      </c>
      <c r="AB24" s="11">
        <v>6749</v>
      </c>
      <c r="AC24" s="50">
        <f t="shared" si="15"/>
        <v>0</v>
      </c>
      <c r="AD24" s="50">
        <f t="shared" si="2"/>
        <v>0</v>
      </c>
      <c r="AE24" s="50">
        <f t="shared" si="3"/>
        <v>0</v>
      </c>
      <c r="AF24" s="50">
        <f t="shared" si="4"/>
        <v>0</v>
      </c>
      <c r="AG24" s="50">
        <f t="shared" si="19"/>
        <v>0</v>
      </c>
      <c r="AH24" s="51" t="str">
        <f t="shared" si="5"/>
        <v/>
      </c>
      <c r="AI24" s="52" t="str">
        <f t="shared" si="6"/>
        <v/>
      </c>
      <c r="AJ24" s="76" t="s">
        <v>797</v>
      </c>
      <c r="AK24" s="30">
        <v>0</v>
      </c>
      <c r="AL24" s="53">
        <v>0</v>
      </c>
      <c r="AM24" s="54">
        <f t="shared" si="7"/>
        <v>0</v>
      </c>
      <c r="AN24" s="50">
        <f t="shared" si="8"/>
        <v>0</v>
      </c>
      <c r="AO24" s="51">
        <v>0</v>
      </c>
      <c r="AP24" s="50">
        <f t="shared" si="9"/>
        <v>0</v>
      </c>
      <c r="AQ24" s="11">
        <v>0</v>
      </c>
      <c r="AR24" s="50">
        <f t="shared" si="16"/>
        <v>0</v>
      </c>
      <c r="AS24" s="50">
        <f t="shared" si="17"/>
        <v>0</v>
      </c>
      <c r="AT24" s="55">
        <f t="shared" si="10"/>
        <v>0</v>
      </c>
      <c r="AU24" s="27">
        <f t="shared" si="18"/>
        <v>1</v>
      </c>
    </row>
    <row r="25" spans="1:47" ht="14.5" x14ac:dyDescent="0.35">
      <c r="A25" s="27" t="s">
        <v>371</v>
      </c>
      <c r="B25" s="27" t="s">
        <v>17</v>
      </c>
      <c r="C25" s="27">
        <v>2025</v>
      </c>
      <c r="D25" s="43">
        <v>772655507</v>
      </c>
      <c r="E25" s="44">
        <v>10307224.460000001</v>
      </c>
      <c r="F25" s="43">
        <v>658928500</v>
      </c>
      <c r="G25" s="45">
        <f t="shared" si="11"/>
        <v>8790106.1871175021</v>
      </c>
      <c r="H25" s="45">
        <f t="shared" si="0"/>
        <v>7063909.1188446796</v>
      </c>
      <c r="I25" s="45">
        <f t="shared" si="12"/>
        <v>113727007</v>
      </c>
      <c r="J25" s="45">
        <f t="shared" si="1"/>
        <v>347789</v>
      </c>
      <c r="K25" s="45">
        <f t="shared" si="13"/>
        <v>1080900.2576829097</v>
      </c>
      <c r="L25" s="46">
        <v>0</v>
      </c>
      <c r="M25" s="46">
        <v>4274157.37</v>
      </c>
      <c r="N25" s="46">
        <v>7824610.5499999998</v>
      </c>
      <c r="O25" s="46">
        <v>1451792.5</v>
      </c>
      <c r="P25" s="45">
        <f t="shared" si="14"/>
        <v>23857784.880000003</v>
      </c>
      <c r="Q25" s="47">
        <v>0</v>
      </c>
      <c r="R25" s="10" t="s">
        <v>797</v>
      </c>
      <c r="S25" s="10"/>
      <c r="T25" s="10" t="b">
        <v>1</v>
      </c>
      <c r="U25" s="10" t="s">
        <v>797</v>
      </c>
      <c r="V25" s="10" t="s">
        <v>797</v>
      </c>
      <c r="W25" s="10" t="b">
        <v>1</v>
      </c>
      <c r="X25" s="48">
        <v>509218</v>
      </c>
      <c r="Y25" s="49">
        <v>13.34</v>
      </c>
      <c r="Z25" s="48">
        <v>1294</v>
      </c>
      <c r="AA25" s="26">
        <v>1621</v>
      </c>
      <c r="AB25" s="11">
        <v>1835</v>
      </c>
      <c r="AC25" s="50">
        <f t="shared" si="15"/>
        <v>0</v>
      </c>
      <c r="AD25" s="50">
        <f t="shared" si="2"/>
        <v>0</v>
      </c>
      <c r="AE25" s="50">
        <f t="shared" si="3"/>
        <v>0</v>
      </c>
      <c r="AF25" s="50">
        <f t="shared" si="4"/>
        <v>0</v>
      </c>
      <c r="AG25" s="50">
        <f t="shared" si="19"/>
        <v>0</v>
      </c>
      <c r="AH25" s="51" t="str">
        <f t="shared" si="5"/>
        <v/>
      </c>
      <c r="AI25" s="52" t="str">
        <f t="shared" si="6"/>
        <v/>
      </c>
      <c r="AJ25" s="76" t="s">
        <v>797</v>
      </c>
      <c r="AK25" s="30">
        <v>0</v>
      </c>
      <c r="AL25" s="53">
        <v>0</v>
      </c>
      <c r="AM25" s="54">
        <f t="shared" si="7"/>
        <v>0</v>
      </c>
      <c r="AN25" s="50">
        <f t="shared" si="8"/>
        <v>0</v>
      </c>
      <c r="AO25" s="51">
        <v>0</v>
      </c>
      <c r="AP25" s="50">
        <f t="shared" si="9"/>
        <v>0</v>
      </c>
      <c r="AQ25" s="11">
        <v>0</v>
      </c>
      <c r="AR25" s="50">
        <f t="shared" si="16"/>
        <v>0</v>
      </c>
      <c r="AS25" s="50">
        <f t="shared" si="17"/>
        <v>0</v>
      </c>
      <c r="AT25" s="55">
        <f t="shared" si="10"/>
        <v>0</v>
      </c>
      <c r="AU25" s="27">
        <f t="shared" si="18"/>
        <v>1</v>
      </c>
    </row>
    <row r="26" spans="1:47" ht="14.5" x14ac:dyDescent="0.35">
      <c r="A26" s="27" t="s">
        <v>372</v>
      </c>
      <c r="B26" s="27" t="s">
        <v>18</v>
      </c>
      <c r="C26" s="27">
        <v>2025</v>
      </c>
      <c r="D26" s="43">
        <v>1351356965</v>
      </c>
      <c r="E26" s="44">
        <v>16162229.300000001</v>
      </c>
      <c r="F26" s="43">
        <v>896093900</v>
      </c>
      <c r="G26" s="45">
        <f t="shared" si="11"/>
        <v>10717283.04307165</v>
      </c>
      <c r="H26" s="45">
        <f t="shared" si="0"/>
        <v>8642224.5137023889</v>
      </c>
      <c r="I26" s="45">
        <f t="shared" si="12"/>
        <v>455263065</v>
      </c>
      <c r="J26" s="45">
        <f t="shared" si="1"/>
        <v>379702</v>
      </c>
      <c r="K26" s="45">
        <f t="shared" si="13"/>
        <v>4010941.1010618159</v>
      </c>
      <c r="L26" s="46">
        <v>0</v>
      </c>
      <c r="M26" s="46">
        <v>4114172.64</v>
      </c>
      <c r="N26" s="46">
        <v>5668515.7800000003</v>
      </c>
      <c r="O26" s="46">
        <v>4357326.9000000004</v>
      </c>
      <c r="P26" s="45">
        <f t="shared" si="14"/>
        <v>30302244.620000001</v>
      </c>
      <c r="Q26" s="47">
        <v>0.03</v>
      </c>
      <c r="R26" s="10" t="s">
        <v>797</v>
      </c>
      <c r="S26" s="10" t="s">
        <v>803</v>
      </c>
      <c r="T26" s="10" t="b">
        <v>0</v>
      </c>
      <c r="U26" s="10" t="s">
        <v>797</v>
      </c>
      <c r="V26" s="10" t="s">
        <v>797</v>
      </c>
      <c r="W26" s="10" t="b">
        <v>1</v>
      </c>
      <c r="X26" s="48">
        <v>516481</v>
      </c>
      <c r="Y26" s="49">
        <v>11.96</v>
      </c>
      <c r="Z26" s="48">
        <v>1735</v>
      </c>
      <c r="AA26" s="26">
        <v>2934</v>
      </c>
      <c r="AB26" s="11">
        <v>3248</v>
      </c>
      <c r="AC26" s="50">
        <f t="shared" si="15"/>
        <v>379595</v>
      </c>
      <c r="AD26" s="50">
        <f t="shared" si="2"/>
        <v>484867</v>
      </c>
      <c r="AE26" s="50">
        <f t="shared" si="3"/>
        <v>293481</v>
      </c>
      <c r="AF26" s="50">
        <f t="shared" si="4"/>
        <v>293481</v>
      </c>
      <c r="AG26" s="50">
        <f t="shared" si="19"/>
        <v>778348</v>
      </c>
      <c r="AH26" s="51" t="str">
        <f t="shared" si="5"/>
        <v/>
      </c>
      <c r="AI26" s="52" t="str">
        <f t="shared" si="6"/>
        <v/>
      </c>
      <c r="AJ26" s="76">
        <v>2004</v>
      </c>
      <c r="AK26" s="30">
        <v>842285</v>
      </c>
      <c r="AL26" s="53">
        <v>112463.46999999997</v>
      </c>
      <c r="AM26" s="54">
        <f t="shared" si="7"/>
        <v>0</v>
      </c>
      <c r="AN26" s="50">
        <f t="shared" si="8"/>
        <v>778348</v>
      </c>
      <c r="AO26" s="51">
        <v>842285</v>
      </c>
      <c r="AP26" s="50">
        <f t="shared" si="9"/>
        <v>842285</v>
      </c>
      <c r="AQ26" s="11">
        <v>0</v>
      </c>
      <c r="AR26" s="50">
        <f t="shared" si="16"/>
        <v>842285</v>
      </c>
      <c r="AS26" s="50">
        <f t="shared" si="17"/>
        <v>134255</v>
      </c>
      <c r="AT26" s="55">
        <f t="shared" si="10"/>
        <v>15.94</v>
      </c>
      <c r="AU26" s="27">
        <f t="shared" si="18"/>
        <v>0</v>
      </c>
    </row>
    <row r="27" spans="1:47" ht="14.5" x14ac:dyDescent="0.35">
      <c r="A27" s="27" t="s">
        <v>373</v>
      </c>
      <c r="B27" s="27" t="s">
        <v>19</v>
      </c>
      <c r="C27" s="27">
        <v>2025</v>
      </c>
      <c r="D27" s="43">
        <v>22187815827</v>
      </c>
      <c r="E27" s="44">
        <v>135329369.87</v>
      </c>
      <c r="F27" s="43">
        <v>16576773573</v>
      </c>
      <c r="G27" s="45">
        <f t="shared" si="11"/>
        <v>101106135.8902165</v>
      </c>
      <c r="H27" s="45">
        <f t="shared" si="0"/>
        <v>88209237.732509315</v>
      </c>
      <c r="I27" s="45">
        <f t="shared" si="12"/>
        <v>5611042254</v>
      </c>
      <c r="J27" s="45">
        <f t="shared" si="1"/>
        <v>1228875</v>
      </c>
      <c r="K27" s="45">
        <f t="shared" si="13"/>
        <v>31438310.046935696</v>
      </c>
      <c r="L27" s="46">
        <v>0</v>
      </c>
      <c r="M27" s="46">
        <v>11550859.48</v>
      </c>
      <c r="N27" s="46">
        <v>648307.39</v>
      </c>
      <c r="O27" s="46">
        <v>3607405.25</v>
      </c>
      <c r="P27" s="45">
        <f t="shared" si="14"/>
        <v>151135941.99000001</v>
      </c>
      <c r="Q27" s="47">
        <v>0.03</v>
      </c>
      <c r="R27" s="10" t="s">
        <v>797</v>
      </c>
      <c r="S27" s="10"/>
      <c r="T27" s="10" t="b">
        <v>1</v>
      </c>
      <c r="U27" s="10" t="s">
        <v>797</v>
      </c>
      <c r="V27" s="10" t="s">
        <v>797</v>
      </c>
      <c r="W27" s="10" t="b">
        <v>1</v>
      </c>
      <c r="X27" s="48">
        <v>783957</v>
      </c>
      <c r="Y27" s="49">
        <v>6.94</v>
      </c>
      <c r="Z27" s="48">
        <v>21145</v>
      </c>
      <c r="AA27" s="26">
        <v>25711</v>
      </c>
      <c r="AB27" s="11">
        <v>27516</v>
      </c>
      <c r="AC27" s="50">
        <f t="shared" si="15"/>
        <v>3589426</v>
      </c>
      <c r="AD27" s="50">
        <f t="shared" si="2"/>
        <v>4059881</v>
      </c>
      <c r="AE27" s="50">
        <f t="shared" si="3"/>
        <v>365975</v>
      </c>
      <c r="AF27" s="50">
        <f t="shared" si="4"/>
        <v>365975</v>
      </c>
      <c r="AG27" s="50">
        <f t="shared" si="19"/>
        <v>4425856</v>
      </c>
      <c r="AH27" s="51" t="str">
        <f t="shared" si="5"/>
        <v/>
      </c>
      <c r="AI27" s="52" t="str">
        <f t="shared" si="6"/>
        <v/>
      </c>
      <c r="AJ27" s="76">
        <v>2005</v>
      </c>
      <c r="AK27" s="30">
        <v>4336478</v>
      </c>
      <c r="AL27" s="53">
        <v>137364.22999999952</v>
      </c>
      <c r="AM27" s="54">
        <f t="shared" si="7"/>
        <v>0</v>
      </c>
      <c r="AN27" s="50">
        <f t="shared" si="8"/>
        <v>4425856</v>
      </c>
      <c r="AO27" s="51">
        <v>4336478</v>
      </c>
      <c r="AP27" s="50">
        <f t="shared" si="9"/>
        <v>4336478</v>
      </c>
      <c r="AQ27" s="11">
        <v>0</v>
      </c>
      <c r="AR27" s="50">
        <f t="shared" si="16"/>
        <v>4425856</v>
      </c>
      <c r="AS27" s="50">
        <f t="shared" si="17"/>
        <v>705452</v>
      </c>
      <c r="AT27" s="55">
        <f t="shared" si="10"/>
        <v>15.94</v>
      </c>
      <c r="AU27" s="27">
        <f t="shared" si="18"/>
        <v>1</v>
      </c>
    </row>
    <row r="28" spans="1:47" ht="14.5" x14ac:dyDescent="0.35">
      <c r="A28" s="27" t="s">
        <v>374</v>
      </c>
      <c r="B28" s="27" t="s">
        <v>20</v>
      </c>
      <c r="C28" s="27">
        <v>2025</v>
      </c>
      <c r="D28" s="43">
        <v>689403023</v>
      </c>
      <c r="E28" s="44">
        <v>9368987.0800000001</v>
      </c>
      <c r="F28" s="43">
        <v>554255931</v>
      </c>
      <c r="G28" s="45">
        <f t="shared" si="11"/>
        <v>7532338.1002238095</v>
      </c>
      <c r="H28" s="45">
        <f t="shared" si="0"/>
        <v>5435402.8789659254</v>
      </c>
      <c r="I28" s="45">
        <f t="shared" si="12"/>
        <v>135147092</v>
      </c>
      <c r="J28" s="45">
        <f t="shared" si="1"/>
        <v>149169</v>
      </c>
      <c r="K28" s="45">
        <f t="shared" si="13"/>
        <v>605395.18054431886</v>
      </c>
      <c r="L28" s="46">
        <v>0</v>
      </c>
      <c r="M28" s="46">
        <v>384124.27</v>
      </c>
      <c r="N28" s="46">
        <v>146474.38</v>
      </c>
      <c r="O28" s="46">
        <v>531486.71999999997</v>
      </c>
      <c r="P28" s="45">
        <f t="shared" si="14"/>
        <v>10431072.449999999</v>
      </c>
      <c r="Q28" s="47">
        <v>0</v>
      </c>
      <c r="R28" s="10" t="s">
        <v>797</v>
      </c>
      <c r="S28" s="10"/>
      <c r="T28" s="10" t="b">
        <v>1</v>
      </c>
      <c r="U28" s="10" t="s">
        <v>797</v>
      </c>
      <c r="V28" s="10" t="s">
        <v>797</v>
      </c>
      <c r="W28" s="10" t="b">
        <v>1</v>
      </c>
      <c r="X28" s="48">
        <v>359207</v>
      </c>
      <c r="Y28" s="49">
        <v>13.59</v>
      </c>
      <c r="Z28" s="48">
        <v>1543</v>
      </c>
      <c r="AA28" s="26">
        <v>2449</v>
      </c>
      <c r="AB28" s="11">
        <v>2830</v>
      </c>
      <c r="AC28" s="50">
        <f t="shared" si="15"/>
        <v>0</v>
      </c>
      <c r="AD28" s="50">
        <f t="shared" si="2"/>
        <v>0</v>
      </c>
      <c r="AE28" s="50">
        <f t="shared" si="3"/>
        <v>0</v>
      </c>
      <c r="AF28" s="50">
        <f t="shared" si="4"/>
        <v>0</v>
      </c>
      <c r="AG28" s="50">
        <f t="shared" si="19"/>
        <v>0</v>
      </c>
      <c r="AH28" s="51" t="str">
        <f t="shared" si="5"/>
        <v/>
      </c>
      <c r="AI28" s="52" t="str">
        <f t="shared" si="6"/>
        <v/>
      </c>
      <c r="AJ28" s="76" t="s">
        <v>797</v>
      </c>
      <c r="AK28" s="30">
        <v>0</v>
      </c>
      <c r="AL28" s="53">
        <v>0</v>
      </c>
      <c r="AM28" s="54">
        <f t="shared" si="7"/>
        <v>0</v>
      </c>
      <c r="AN28" s="50">
        <f t="shared" si="8"/>
        <v>0</v>
      </c>
      <c r="AO28" s="51">
        <v>0</v>
      </c>
      <c r="AP28" s="50">
        <f t="shared" si="9"/>
        <v>0</v>
      </c>
      <c r="AQ28" s="11">
        <v>0</v>
      </c>
      <c r="AR28" s="50">
        <f t="shared" si="16"/>
        <v>0</v>
      </c>
      <c r="AS28" s="50">
        <f t="shared" si="17"/>
        <v>0</v>
      </c>
      <c r="AT28" s="55">
        <f t="shared" si="10"/>
        <v>0</v>
      </c>
      <c r="AU28" s="27">
        <f t="shared" si="18"/>
        <v>1</v>
      </c>
    </row>
    <row r="29" spans="1:47" ht="14.5" x14ac:dyDescent="0.35">
      <c r="A29" s="27" t="s">
        <v>375</v>
      </c>
      <c r="B29" s="27" t="s">
        <v>21</v>
      </c>
      <c r="C29" s="27">
        <v>2025</v>
      </c>
      <c r="D29" s="43">
        <v>693699305</v>
      </c>
      <c r="E29" s="44">
        <v>6076805.9100000001</v>
      </c>
      <c r="F29" s="43">
        <v>627814100</v>
      </c>
      <c r="G29" s="45">
        <f t="shared" si="11"/>
        <v>5499651.5143709583</v>
      </c>
      <c r="H29" s="45">
        <f t="shared" si="0"/>
        <v>4008697.70043997</v>
      </c>
      <c r="I29" s="45">
        <f t="shared" si="12"/>
        <v>65885205</v>
      </c>
      <c r="J29" s="45">
        <f t="shared" si="1"/>
        <v>33410</v>
      </c>
      <c r="K29" s="45">
        <f t="shared" si="13"/>
        <v>0</v>
      </c>
      <c r="L29" s="46">
        <v>0</v>
      </c>
      <c r="M29" s="46">
        <v>177690.95</v>
      </c>
      <c r="N29" s="46">
        <v>17019.28</v>
      </c>
      <c r="O29" s="46">
        <v>410323.31</v>
      </c>
      <c r="P29" s="45">
        <f t="shared" si="14"/>
        <v>6681839.4500000002</v>
      </c>
      <c r="Q29" s="47">
        <v>1.4999999999999999E-2</v>
      </c>
      <c r="R29" s="10" t="s">
        <v>803</v>
      </c>
      <c r="S29" s="10" t="s">
        <v>803</v>
      </c>
      <c r="T29" s="10" t="b">
        <v>1</v>
      </c>
      <c r="U29" s="10" t="s">
        <v>803</v>
      </c>
      <c r="V29" s="10" t="s">
        <v>803</v>
      </c>
      <c r="W29" s="10" t="b">
        <v>1</v>
      </c>
      <c r="X29" s="48">
        <v>368868</v>
      </c>
      <c r="Y29" s="49">
        <v>8.76</v>
      </c>
      <c r="Z29" s="48">
        <v>1702</v>
      </c>
      <c r="AA29" s="26">
        <v>3674</v>
      </c>
      <c r="AB29" s="11">
        <v>3753</v>
      </c>
      <c r="AC29" s="50">
        <f t="shared" si="15"/>
        <v>60130</v>
      </c>
      <c r="AD29" s="50">
        <f t="shared" si="2"/>
        <v>60130</v>
      </c>
      <c r="AE29" s="50">
        <f t="shared" si="3"/>
        <v>2921</v>
      </c>
      <c r="AF29" s="50">
        <f t="shared" si="4"/>
        <v>0</v>
      </c>
      <c r="AG29" s="50">
        <f t="shared" si="19"/>
        <v>60130</v>
      </c>
      <c r="AH29" s="51">
        <f t="shared" si="5"/>
        <v>100000</v>
      </c>
      <c r="AI29" s="52">
        <f t="shared" si="6"/>
        <v>2</v>
      </c>
      <c r="AJ29" s="76">
        <v>2009</v>
      </c>
      <c r="AK29" s="30">
        <v>73017</v>
      </c>
      <c r="AL29" s="53">
        <v>4101.6300000000047</v>
      </c>
      <c r="AM29" s="54">
        <f t="shared" si="7"/>
        <v>0</v>
      </c>
      <c r="AN29" s="50">
        <f t="shared" si="8"/>
        <v>60130</v>
      </c>
      <c r="AO29" s="51">
        <v>73017</v>
      </c>
      <c r="AP29" s="50">
        <f t="shared" si="9"/>
        <v>73017</v>
      </c>
      <c r="AQ29" s="11">
        <v>0</v>
      </c>
      <c r="AR29" s="50">
        <f t="shared" si="16"/>
        <v>73017</v>
      </c>
      <c r="AS29" s="50">
        <f t="shared" si="17"/>
        <v>11638</v>
      </c>
      <c r="AT29" s="55">
        <f t="shared" si="10"/>
        <v>15.94</v>
      </c>
      <c r="AU29" s="27">
        <f t="shared" si="18"/>
        <v>0</v>
      </c>
    </row>
    <row r="30" spans="1:47" ht="14.5" x14ac:dyDescent="0.35">
      <c r="A30" s="27" t="s">
        <v>376</v>
      </c>
      <c r="B30" s="27" t="s">
        <v>22</v>
      </c>
      <c r="C30" s="27">
        <v>2025</v>
      </c>
      <c r="D30" s="43">
        <v>4296905701</v>
      </c>
      <c r="E30" s="44">
        <v>51734744.640000001</v>
      </c>
      <c r="F30" s="43">
        <v>3412006697</v>
      </c>
      <c r="G30" s="45">
        <f t="shared" si="11"/>
        <v>41080560.631848238</v>
      </c>
      <c r="H30" s="45">
        <f t="shared" si="0"/>
        <v>36915923.812840372</v>
      </c>
      <c r="I30" s="45">
        <f t="shared" si="12"/>
        <v>884899004</v>
      </c>
      <c r="J30" s="45">
        <f t="shared" si="1"/>
        <v>834024</v>
      </c>
      <c r="K30" s="45">
        <f t="shared" si="13"/>
        <v>9376740.6722103786</v>
      </c>
      <c r="L30" s="46">
        <v>0</v>
      </c>
      <c r="M30" s="46">
        <v>14959954.439999999</v>
      </c>
      <c r="N30" s="46">
        <v>15957036.460000001</v>
      </c>
      <c r="O30" s="46">
        <v>3779448.62</v>
      </c>
      <c r="P30" s="45">
        <f t="shared" si="14"/>
        <v>86431184.159999996</v>
      </c>
      <c r="Q30" s="47">
        <v>0.03</v>
      </c>
      <c r="R30" s="10" t="s">
        <v>803</v>
      </c>
      <c r="S30" s="10" t="s">
        <v>803</v>
      </c>
      <c r="T30" s="10" t="b">
        <v>1</v>
      </c>
      <c r="U30" s="10" t="s">
        <v>797</v>
      </c>
      <c r="V30" s="10" t="s">
        <v>797</v>
      </c>
      <c r="W30" s="10" t="b">
        <v>1</v>
      </c>
      <c r="X30" s="48">
        <v>986414</v>
      </c>
      <c r="Y30" s="49">
        <v>12.04</v>
      </c>
      <c r="Z30" s="48">
        <v>3459</v>
      </c>
      <c r="AA30" s="26">
        <v>4520</v>
      </c>
      <c r="AB30" s="11">
        <v>4714</v>
      </c>
      <c r="AC30" s="50">
        <f t="shared" si="15"/>
        <v>1388780</v>
      </c>
      <c r="AD30" s="50">
        <f t="shared" si="2"/>
        <v>1388780</v>
      </c>
      <c r="AE30" s="50">
        <f t="shared" si="3"/>
        <v>927510</v>
      </c>
      <c r="AF30" s="50">
        <f t="shared" si="4"/>
        <v>927510</v>
      </c>
      <c r="AG30" s="50">
        <f t="shared" si="19"/>
        <v>2316290</v>
      </c>
      <c r="AH30" s="51">
        <f t="shared" si="5"/>
        <v>100000</v>
      </c>
      <c r="AI30" s="52" t="str">
        <f t="shared" si="6"/>
        <v/>
      </c>
      <c r="AJ30" s="76">
        <v>2002</v>
      </c>
      <c r="AK30" s="30">
        <v>2174411</v>
      </c>
      <c r="AL30" s="53">
        <v>92982.520000000019</v>
      </c>
      <c r="AM30" s="54">
        <f t="shared" si="7"/>
        <v>0</v>
      </c>
      <c r="AN30" s="50">
        <f t="shared" si="8"/>
        <v>2316290</v>
      </c>
      <c r="AO30" s="51">
        <v>2174411</v>
      </c>
      <c r="AP30" s="50">
        <f t="shared" si="9"/>
        <v>2174411</v>
      </c>
      <c r="AQ30" s="11">
        <v>0</v>
      </c>
      <c r="AR30" s="50">
        <f t="shared" si="16"/>
        <v>2316290</v>
      </c>
      <c r="AS30" s="50">
        <f t="shared" si="17"/>
        <v>369201</v>
      </c>
      <c r="AT30" s="55">
        <f t="shared" si="10"/>
        <v>15.94</v>
      </c>
      <c r="AU30" s="27">
        <f t="shared" si="18"/>
        <v>1</v>
      </c>
    </row>
    <row r="31" spans="1:47" ht="14.5" x14ac:dyDescent="0.35">
      <c r="A31" s="27" t="s">
        <v>377</v>
      </c>
      <c r="B31" s="27" t="s">
        <v>23</v>
      </c>
      <c r="C31" s="27">
        <v>2025</v>
      </c>
      <c r="D31" s="43">
        <v>2230485120</v>
      </c>
      <c r="E31" s="44">
        <v>32364339.09</v>
      </c>
      <c r="F31" s="43">
        <v>1911165400</v>
      </c>
      <c r="G31" s="45">
        <f t="shared" si="11"/>
        <v>27731009.952971794</v>
      </c>
      <c r="H31" s="45">
        <f t="shared" si="0"/>
        <v>21039002.435181357</v>
      </c>
      <c r="I31" s="45">
        <f t="shared" si="12"/>
        <v>319319720</v>
      </c>
      <c r="J31" s="45">
        <f t="shared" si="1"/>
        <v>259610</v>
      </c>
      <c r="K31" s="45">
        <f t="shared" si="13"/>
        <v>2848602.3788030967</v>
      </c>
      <c r="L31" s="46">
        <v>0</v>
      </c>
      <c r="M31" s="46">
        <v>1117902.8700000001</v>
      </c>
      <c r="N31" s="46">
        <v>213490.71</v>
      </c>
      <c r="O31" s="46">
        <v>902730.68</v>
      </c>
      <c r="P31" s="45">
        <f t="shared" si="14"/>
        <v>34598463.350000001</v>
      </c>
      <c r="Q31" s="47">
        <v>1.4999999999999999E-2</v>
      </c>
      <c r="R31" s="10" t="s">
        <v>803</v>
      </c>
      <c r="S31" s="10" t="s">
        <v>803</v>
      </c>
      <c r="T31" s="10" t="b">
        <v>1</v>
      </c>
      <c r="U31" s="10" t="s">
        <v>797</v>
      </c>
      <c r="V31" s="10" t="s">
        <v>797</v>
      </c>
      <c r="W31" s="10" t="b">
        <v>1</v>
      </c>
      <c r="X31" s="48">
        <v>414390</v>
      </c>
      <c r="Y31" s="49">
        <v>14.51</v>
      </c>
      <c r="Z31" s="48">
        <v>4612</v>
      </c>
      <c r="AA31" s="26">
        <v>5842</v>
      </c>
      <c r="AB31" s="11">
        <v>6422</v>
      </c>
      <c r="AC31" s="50">
        <f t="shared" si="15"/>
        <v>358314</v>
      </c>
      <c r="AD31" s="50">
        <f t="shared" si="2"/>
        <v>358314</v>
      </c>
      <c r="AE31" s="50">
        <f t="shared" si="3"/>
        <v>19971</v>
      </c>
      <c r="AF31" s="50">
        <f t="shared" si="4"/>
        <v>19971</v>
      </c>
      <c r="AG31" s="50">
        <f t="shared" si="19"/>
        <v>378285</v>
      </c>
      <c r="AH31" s="51">
        <f t="shared" si="5"/>
        <v>100000</v>
      </c>
      <c r="AI31" s="52" t="str">
        <f t="shared" si="6"/>
        <v/>
      </c>
      <c r="AJ31" s="76">
        <v>2006</v>
      </c>
      <c r="AK31" s="30">
        <v>375535</v>
      </c>
      <c r="AL31" s="53">
        <v>18540.940000000002</v>
      </c>
      <c r="AM31" s="54">
        <f t="shared" si="7"/>
        <v>0</v>
      </c>
      <c r="AN31" s="50">
        <f t="shared" si="8"/>
        <v>378285</v>
      </c>
      <c r="AO31" s="51">
        <v>375535</v>
      </c>
      <c r="AP31" s="50">
        <f t="shared" si="9"/>
        <v>375535</v>
      </c>
      <c r="AQ31" s="11">
        <v>0</v>
      </c>
      <c r="AR31" s="50">
        <f t="shared" si="16"/>
        <v>378285</v>
      </c>
      <c r="AS31" s="50">
        <f t="shared" si="17"/>
        <v>60296</v>
      </c>
      <c r="AT31" s="55">
        <f t="shared" si="10"/>
        <v>15.94</v>
      </c>
      <c r="AU31" s="27">
        <f t="shared" si="18"/>
        <v>1</v>
      </c>
    </row>
    <row r="32" spans="1:47" ht="14.5" x14ac:dyDescent="0.35">
      <c r="A32" s="27" t="s">
        <v>378</v>
      </c>
      <c r="B32" s="27" t="s">
        <v>24</v>
      </c>
      <c r="C32" s="27">
        <v>2025</v>
      </c>
      <c r="D32" s="43">
        <v>2908635686</v>
      </c>
      <c r="E32" s="44">
        <v>36532464.219999999</v>
      </c>
      <c r="F32" s="43">
        <v>2244722825</v>
      </c>
      <c r="G32" s="45">
        <f t="shared" si="11"/>
        <v>28193718.684963498</v>
      </c>
      <c r="H32" s="45">
        <f t="shared" si="0"/>
        <v>22059408.571113296</v>
      </c>
      <c r="I32" s="45">
        <f t="shared" si="12"/>
        <v>663912861</v>
      </c>
      <c r="J32" s="45">
        <f t="shared" si="1"/>
        <v>423684</v>
      </c>
      <c r="K32" s="45">
        <f t="shared" si="13"/>
        <v>6370593.4370019976</v>
      </c>
      <c r="L32" s="46">
        <v>0</v>
      </c>
      <c r="M32" s="46">
        <v>6996872.75</v>
      </c>
      <c r="N32" s="46">
        <v>8087719.2400000002</v>
      </c>
      <c r="O32" s="46">
        <v>6399751.04</v>
      </c>
      <c r="P32" s="45">
        <f t="shared" si="14"/>
        <v>58016807.25</v>
      </c>
      <c r="Q32" s="47">
        <v>0</v>
      </c>
      <c r="R32" s="10" t="s">
        <v>797</v>
      </c>
      <c r="S32" s="10"/>
      <c r="T32" s="10" t="b">
        <v>1</v>
      </c>
      <c r="U32" s="10" t="s">
        <v>797</v>
      </c>
      <c r="V32" s="10" t="s">
        <v>797</v>
      </c>
      <c r="W32" s="10" t="b">
        <v>1</v>
      </c>
      <c r="X32" s="48">
        <v>459607</v>
      </c>
      <c r="Y32" s="49">
        <v>12.56</v>
      </c>
      <c r="Z32" s="48">
        <v>4884</v>
      </c>
      <c r="AA32" s="26">
        <v>6451</v>
      </c>
      <c r="AB32" s="11">
        <v>6755</v>
      </c>
      <c r="AC32" s="50">
        <f t="shared" si="15"/>
        <v>0</v>
      </c>
      <c r="AD32" s="50">
        <f t="shared" si="2"/>
        <v>0</v>
      </c>
      <c r="AE32" s="50">
        <f t="shared" si="3"/>
        <v>0</v>
      </c>
      <c r="AF32" s="50">
        <f t="shared" si="4"/>
        <v>0</v>
      </c>
      <c r="AG32" s="50">
        <f t="shared" si="19"/>
        <v>0</v>
      </c>
      <c r="AH32" s="51" t="str">
        <f t="shared" si="5"/>
        <v/>
      </c>
      <c r="AI32" s="52" t="str">
        <f t="shared" si="6"/>
        <v/>
      </c>
      <c r="AJ32" s="76" t="s">
        <v>797</v>
      </c>
      <c r="AK32" s="30">
        <v>0</v>
      </c>
      <c r="AL32" s="53">
        <v>0</v>
      </c>
      <c r="AM32" s="54">
        <f t="shared" si="7"/>
        <v>0</v>
      </c>
      <c r="AN32" s="50">
        <f t="shared" si="8"/>
        <v>0</v>
      </c>
      <c r="AO32" s="51">
        <v>0</v>
      </c>
      <c r="AP32" s="50">
        <f t="shared" si="9"/>
        <v>0</v>
      </c>
      <c r="AQ32" s="11">
        <v>750000</v>
      </c>
      <c r="AR32" s="50">
        <f t="shared" si="16"/>
        <v>0</v>
      </c>
      <c r="AS32" s="50">
        <f t="shared" si="17"/>
        <v>0</v>
      </c>
      <c r="AT32" s="55">
        <f t="shared" si="10"/>
        <v>0</v>
      </c>
      <c r="AU32" s="27">
        <f t="shared" si="18"/>
        <v>1</v>
      </c>
    </row>
    <row r="33" spans="1:47" ht="14.5" x14ac:dyDescent="0.35">
      <c r="A33" s="27" t="s">
        <v>379</v>
      </c>
      <c r="B33" s="27" t="s">
        <v>25</v>
      </c>
      <c r="C33" s="27">
        <v>2025</v>
      </c>
      <c r="D33" s="43">
        <v>11010749600</v>
      </c>
      <c r="E33" s="44">
        <v>125412437.94</v>
      </c>
      <c r="F33" s="43">
        <v>7483734000</v>
      </c>
      <c r="G33" s="45">
        <f t="shared" si="11"/>
        <v>85239730.257281289</v>
      </c>
      <c r="H33" s="45">
        <f t="shared" si="0"/>
        <v>80068671.639392346</v>
      </c>
      <c r="I33" s="45">
        <f t="shared" si="12"/>
        <v>3527015600</v>
      </c>
      <c r="J33" s="45">
        <f t="shared" si="1"/>
        <v>958428</v>
      </c>
      <c r="K33" s="45">
        <f t="shared" si="13"/>
        <v>35981187.017345965</v>
      </c>
      <c r="L33" s="46">
        <v>0</v>
      </c>
      <c r="M33" s="46">
        <v>5385771.6100000003</v>
      </c>
      <c r="N33" s="46">
        <v>357304.3</v>
      </c>
      <c r="O33" s="46">
        <v>1354098.78</v>
      </c>
      <c r="P33" s="45">
        <f t="shared" si="14"/>
        <v>132509612.63</v>
      </c>
      <c r="Q33" s="47">
        <v>1.4999999999999999E-2</v>
      </c>
      <c r="R33" s="10" t="s">
        <v>803</v>
      </c>
      <c r="S33" s="10"/>
      <c r="T33" s="10" t="b">
        <v>0</v>
      </c>
      <c r="U33" s="10" t="s">
        <v>797</v>
      </c>
      <c r="V33" s="10" t="s">
        <v>797</v>
      </c>
      <c r="W33" s="10" t="b">
        <v>1</v>
      </c>
      <c r="X33" s="48">
        <v>1648400</v>
      </c>
      <c r="Y33" s="49">
        <v>11.39</v>
      </c>
      <c r="Z33" s="48">
        <v>4540</v>
      </c>
      <c r="AA33" s="26">
        <v>8220</v>
      </c>
      <c r="AB33" s="11">
        <v>8448</v>
      </c>
      <c r="AC33" s="50">
        <f t="shared" si="15"/>
        <v>1740748</v>
      </c>
      <c r="AD33" s="50">
        <f t="shared" si="2"/>
        <v>1740748</v>
      </c>
      <c r="AE33" s="50">
        <f t="shared" si="3"/>
        <v>86146</v>
      </c>
      <c r="AF33" s="50">
        <f t="shared" si="4"/>
        <v>86146</v>
      </c>
      <c r="AG33" s="50">
        <f t="shared" si="19"/>
        <v>1826894</v>
      </c>
      <c r="AH33" s="51">
        <f t="shared" si="5"/>
        <v>100000</v>
      </c>
      <c r="AI33" s="52" t="str">
        <f t="shared" si="6"/>
        <v/>
      </c>
      <c r="AJ33" s="76">
        <v>2014</v>
      </c>
      <c r="AK33" s="30">
        <v>1726116</v>
      </c>
      <c r="AL33" s="53">
        <v>89531.050000000047</v>
      </c>
      <c r="AM33" s="54">
        <f t="shared" si="7"/>
        <v>0</v>
      </c>
      <c r="AN33" s="50">
        <f t="shared" si="8"/>
        <v>1826894</v>
      </c>
      <c r="AO33" s="51">
        <v>1726116</v>
      </c>
      <c r="AP33" s="50">
        <f t="shared" si="9"/>
        <v>1726116</v>
      </c>
      <c r="AQ33" s="11">
        <v>8400000</v>
      </c>
      <c r="AR33" s="50">
        <f t="shared" si="16"/>
        <v>1826894</v>
      </c>
      <c r="AS33" s="50">
        <f t="shared" si="17"/>
        <v>291195</v>
      </c>
      <c r="AT33" s="55">
        <f t="shared" si="10"/>
        <v>15.94</v>
      </c>
      <c r="AU33" s="27">
        <f t="shared" si="18"/>
        <v>1</v>
      </c>
    </row>
    <row r="34" spans="1:47" ht="14.5" x14ac:dyDescent="0.35">
      <c r="A34" s="27" t="s">
        <v>380</v>
      </c>
      <c r="B34" s="27" t="s">
        <v>26</v>
      </c>
      <c r="C34" s="27">
        <v>2025</v>
      </c>
      <c r="D34" s="43">
        <v>1298318244</v>
      </c>
      <c r="E34" s="44">
        <v>15592802.109999999</v>
      </c>
      <c r="F34" s="43">
        <v>1175687700</v>
      </c>
      <c r="G34" s="45">
        <f t="shared" si="11"/>
        <v>14120009.27660156</v>
      </c>
      <c r="H34" s="45">
        <f t="shared" si="0"/>
        <v>11524648.338485518</v>
      </c>
      <c r="I34" s="45">
        <f t="shared" si="12"/>
        <v>122630544</v>
      </c>
      <c r="J34" s="45">
        <f t="shared" si="1"/>
        <v>270708</v>
      </c>
      <c r="K34" s="45">
        <f t="shared" si="13"/>
        <v>928740.63198642351</v>
      </c>
      <c r="L34" s="46">
        <v>0</v>
      </c>
      <c r="M34" s="46">
        <v>343279.02</v>
      </c>
      <c r="N34" s="46">
        <v>66320.320000000007</v>
      </c>
      <c r="O34" s="46">
        <v>342463.43</v>
      </c>
      <c r="P34" s="45">
        <f t="shared" si="14"/>
        <v>16344864.879999999</v>
      </c>
      <c r="Q34" s="47">
        <v>0</v>
      </c>
      <c r="R34" s="10" t="s">
        <v>797</v>
      </c>
      <c r="S34" s="10"/>
      <c r="T34" s="10" t="b">
        <v>1</v>
      </c>
      <c r="U34" s="10" t="s">
        <v>797</v>
      </c>
      <c r="V34" s="10" t="s">
        <v>797</v>
      </c>
      <c r="W34" s="10" t="b">
        <v>1</v>
      </c>
      <c r="X34" s="48">
        <v>544048</v>
      </c>
      <c r="Y34" s="49">
        <v>12.01</v>
      </c>
      <c r="Z34" s="48">
        <v>2161</v>
      </c>
      <c r="AA34" s="26">
        <v>2614</v>
      </c>
      <c r="AB34" s="11">
        <v>2802</v>
      </c>
      <c r="AC34" s="50">
        <f t="shared" si="15"/>
        <v>0</v>
      </c>
      <c r="AD34" s="50">
        <f t="shared" si="2"/>
        <v>0</v>
      </c>
      <c r="AE34" s="50">
        <f t="shared" si="3"/>
        <v>0</v>
      </c>
      <c r="AF34" s="50">
        <f t="shared" si="4"/>
        <v>0</v>
      </c>
      <c r="AG34" s="50">
        <f t="shared" si="19"/>
        <v>0</v>
      </c>
      <c r="AH34" s="51" t="str">
        <f t="shared" si="5"/>
        <v/>
      </c>
      <c r="AI34" s="52" t="str">
        <f t="shared" si="6"/>
        <v/>
      </c>
      <c r="AJ34" s="76" t="s">
        <v>797</v>
      </c>
      <c r="AK34" s="30">
        <v>0</v>
      </c>
      <c r="AL34" s="53">
        <v>0</v>
      </c>
      <c r="AM34" s="54">
        <f t="shared" si="7"/>
        <v>0</v>
      </c>
      <c r="AN34" s="50">
        <f t="shared" si="8"/>
        <v>0</v>
      </c>
      <c r="AO34" s="51">
        <v>0</v>
      </c>
      <c r="AP34" s="50">
        <f t="shared" si="9"/>
        <v>0</v>
      </c>
      <c r="AQ34" s="11">
        <v>0</v>
      </c>
      <c r="AR34" s="50">
        <f t="shared" si="16"/>
        <v>0</v>
      </c>
      <c r="AS34" s="50">
        <f t="shared" si="17"/>
        <v>0</v>
      </c>
      <c r="AT34" s="55">
        <f t="shared" si="10"/>
        <v>0</v>
      </c>
      <c r="AU34" s="27">
        <f t="shared" si="18"/>
        <v>1</v>
      </c>
    </row>
    <row r="35" spans="1:47" ht="14.5" x14ac:dyDescent="0.35">
      <c r="A35" s="27" t="s">
        <v>381</v>
      </c>
      <c r="B35" s="27" t="s">
        <v>27</v>
      </c>
      <c r="C35" s="27">
        <v>2025</v>
      </c>
      <c r="D35" s="43">
        <v>841077402</v>
      </c>
      <c r="E35" s="44">
        <v>11934888.33</v>
      </c>
      <c r="F35" s="43">
        <v>561540880</v>
      </c>
      <c r="G35" s="45">
        <f t="shared" si="11"/>
        <v>7968265.084275716</v>
      </c>
      <c r="H35" s="45">
        <f t="shared" si="0"/>
        <v>6760696.0417097602</v>
      </c>
      <c r="I35" s="45">
        <f t="shared" si="12"/>
        <v>279536522</v>
      </c>
      <c r="J35" s="45">
        <f t="shared" si="1"/>
        <v>485306</v>
      </c>
      <c r="K35" s="45">
        <f t="shared" si="13"/>
        <v>3149278.4682592861</v>
      </c>
      <c r="L35" s="46">
        <v>32266.83</v>
      </c>
      <c r="M35" s="46">
        <v>2353601.69</v>
      </c>
      <c r="N35" s="46">
        <v>286323.58</v>
      </c>
      <c r="O35" s="46">
        <v>509456.83</v>
      </c>
      <c r="P35" s="45">
        <f t="shared" si="14"/>
        <v>15116537.26</v>
      </c>
      <c r="Q35" s="47">
        <v>0.03</v>
      </c>
      <c r="R35" s="10" t="s">
        <v>803</v>
      </c>
      <c r="S35" s="10" t="s">
        <v>803</v>
      </c>
      <c r="T35" s="10" t="b">
        <v>1</v>
      </c>
      <c r="U35" s="10" t="s">
        <v>803</v>
      </c>
      <c r="V35" s="10" t="s">
        <v>797</v>
      </c>
      <c r="W35" s="10" t="b">
        <v>0</v>
      </c>
      <c r="X35" s="48">
        <v>659860</v>
      </c>
      <c r="Y35" s="49">
        <v>14.19</v>
      </c>
      <c r="Z35" s="48">
        <v>851</v>
      </c>
      <c r="AA35" s="26">
        <v>1427</v>
      </c>
      <c r="AB35" s="11">
        <v>1557</v>
      </c>
      <c r="AC35" s="50">
        <f t="shared" si="15"/>
        <v>297299</v>
      </c>
      <c r="AD35" s="50">
        <f t="shared" si="2"/>
        <v>297299</v>
      </c>
      <c r="AE35" s="50">
        <f t="shared" si="3"/>
        <v>80166</v>
      </c>
      <c r="AF35" s="50">
        <f t="shared" si="4"/>
        <v>968</v>
      </c>
      <c r="AG35" s="50">
        <f t="shared" si="19"/>
        <v>298267</v>
      </c>
      <c r="AH35" s="51">
        <f t="shared" si="5"/>
        <v>100000</v>
      </c>
      <c r="AI35" s="52">
        <f t="shared" si="6"/>
        <v>2</v>
      </c>
      <c r="AJ35" s="76">
        <v>2020</v>
      </c>
      <c r="AK35" s="30">
        <v>363833</v>
      </c>
      <c r="AL35" s="53">
        <v>16232.549999999988</v>
      </c>
      <c r="AM35" s="54">
        <f t="shared" si="7"/>
        <v>0</v>
      </c>
      <c r="AN35" s="50">
        <f t="shared" si="8"/>
        <v>298267</v>
      </c>
      <c r="AO35" s="51">
        <v>363833</v>
      </c>
      <c r="AP35" s="50">
        <f t="shared" si="9"/>
        <v>363833</v>
      </c>
      <c r="AQ35" s="11">
        <v>0</v>
      </c>
      <c r="AR35" s="50">
        <f t="shared" si="16"/>
        <v>363833</v>
      </c>
      <c r="AS35" s="50">
        <f t="shared" si="17"/>
        <v>57993</v>
      </c>
      <c r="AT35" s="55">
        <f t="shared" si="10"/>
        <v>15.94</v>
      </c>
      <c r="AU35" s="27">
        <f t="shared" si="18"/>
        <v>0</v>
      </c>
    </row>
    <row r="36" spans="1:47" ht="14.5" x14ac:dyDescent="0.35">
      <c r="A36" s="27" t="s">
        <v>382</v>
      </c>
      <c r="B36" s="27" t="s">
        <v>28</v>
      </c>
      <c r="C36" s="27">
        <v>2025</v>
      </c>
      <c r="D36" s="43">
        <v>294328035</v>
      </c>
      <c r="E36" s="44">
        <v>4200061.0599999996</v>
      </c>
      <c r="F36" s="43">
        <v>246965800</v>
      </c>
      <c r="G36" s="45">
        <f t="shared" si="11"/>
        <v>3524201.9664614955</v>
      </c>
      <c r="H36" s="45">
        <f t="shared" si="0"/>
        <v>2451098.0706046158</v>
      </c>
      <c r="I36" s="45">
        <f t="shared" si="12"/>
        <v>47362235</v>
      </c>
      <c r="J36" s="45">
        <f t="shared" si="1"/>
        <v>146632</v>
      </c>
      <c r="K36" s="45">
        <f t="shared" si="13"/>
        <v>214937.13002542098</v>
      </c>
      <c r="L36" s="46">
        <v>0</v>
      </c>
      <c r="M36" s="46">
        <v>337653.22</v>
      </c>
      <c r="N36" s="46">
        <v>395161.99</v>
      </c>
      <c r="O36" s="46">
        <v>164815.26</v>
      </c>
      <c r="P36" s="45">
        <f t="shared" si="14"/>
        <v>5097691.5299999993</v>
      </c>
      <c r="Q36" s="47">
        <v>0</v>
      </c>
      <c r="R36" s="10" t="s">
        <v>797</v>
      </c>
      <c r="S36" s="10"/>
      <c r="T36" s="10" t="b">
        <v>1</v>
      </c>
      <c r="U36" s="10" t="s">
        <v>797</v>
      </c>
      <c r="V36" s="10" t="s">
        <v>797</v>
      </c>
      <c r="W36" s="10" t="b">
        <v>1</v>
      </c>
      <c r="X36" s="48">
        <v>328412</v>
      </c>
      <c r="Y36" s="49">
        <v>14.27</v>
      </c>
      <c r="Z36" s="48">
        <v>752</v>
      </c>
      <c r="AA36" s="26">
        <v>1075</v>
      </c>
      <c r="AB36" s="11">
        <v>1277</v>
      </c>
      <c r="AC36" s="50">
        <f t="shared" si="15"/>
        <v>0</v>
      </c>
      <c r="AD36" s="50">
        <f t="shared" si="2"/>
        <v>0</v>
      </c>
      <c r="AE36" s="50">
        <f t="shared" si="3"/>
        <v>0</v>
      </c>
      <c r="AF36" s="50">
        <f t="shared" si="4"/>
        <v>0</v>
      </c>
      <c r="AG36" s="50">
        <f t="shared" si="19"/>
        <v>0</v>
      </c>
      <c r="AH36" s="51" t="str">
        <f t="shared" si="5"/>
        <v/>
      </c>
      <c r="AI36" s="52" t="str">
        <f t="shared" si="6"/>
        <v/>
      </c>
      <c r="AJ36" s="76" t="s">
        <v>797</v>
      </c>
      <c r="AK36" s="30">
        <v>0</v>
      </c>
      <c r="AL36" s="53">
        <v>0</v>
      </c>
      <c r="AM36" s="54">
        <f t="shared" si="7"/>
        <v>0</v>
      </c>
      <c r="AN36" s="50">
        <f t="shared" si="8"/>
        <v>0</v>
      </c>
      <c r="AO36" s="51">
        <v>0</v>
      </c>
      <c r="AP36" s="50">
        <f t="shared" si="9"/>
        <v>0</v>
      </c>
      <c r="AQ36" s="11">
        <v>0</v>
      </c>
      <c r="AR36" s="50">
        <f t="shared" si="16"/>
        <v>0</v>
      </c>
      <c r="AS36" s="50">
        <f t="shared" si="17"/>
        <v>0</v>
      </c>
      <c r="AT36" s="55">
        <f t="shared" si="10"/>
        <v>0</v>
      </c>
      <c r="AU36" s="27">
        <f t="shared" si="18"/>
        <v>1</v>
      </c>
    </row>
    <row r="37" spans="1:47" ht="14.5" x14ac:dyDescent="0.35">
      <c r="A37" s="27" t="s">
        <v>383</v>
      </c>
      <c r="B37" s="27" t="s">
        <v>29</v>
      </c>
      <c r="C37" s="27">
        <v>2025</v>
      </c>
      <c r="D37" s="43">
        <v>9316282425</v>
      </c>
      <c r="E37" s="44">
        <v>102385943.84999999</v>
      </c>
      <c r="F37" s="43">
        <v>6573488300</v>
      </c>
      <c r="G37" s="45">
        <f t="shared" si="11"/>
        <v>72242636.416470811</v>
      </c>
      <c r="H37" s="45">
        <f t="shared" si="0"/>
        <v>62820904.569144398</v>
      </c>
      <c r="I37" s="45">
        <f t="shared" si="12"/>
        <v>2742794125</v>
      </c>
      <c r="J37" s="45">
        <f t="shared" si="1"/>
        <v>791571</v>
      </c>
      <c r="K37" s="45">
        <f t="shared" si="13"/>
        <v>26335271.586646315</v>
      </c>
      <c r="L37" s="46">
        <v>9295.89</v>
      </c>
      <c r="M37" s="46">
        <v>16301952.130000001</v>
      </c>
      <c r="N37" s="46">
        <v>5062226.92</v>
      </c>
      <c r="O37" s="46">
        <v>6073802.3499999996</v>
      </c>
      <c r="P37" s="45">
        <f t="shared" si="14"/>
        <v>129833221.13999999</v>
      </c>
      <c r="Q37" s="47">
        <v>0.01</v>
      </c>
      <c r="R37" s="10" t="s">
        <v>803</v>
      </c>
      <c r="S37" s="10" t="s">
        <v>803</v>
      </c>
      <c r="T37" s="10" t="b">
        <v>1</v>
      </c>
      <c r="U37" s="10" t="s">
        <v>797</v>
      </c>
      <c r="V37" s="10" t="s">
        <v>797</v>
      </c>
      <c r="W37" s="10" t="b">
        <v>1</v>
      </c>
      <c r="X37" s="48">
        <v>766766</v>
      </c>
      <c r="Y37" s="49">
        <v>10.99</v>
      </c>
      <c r="Z37" s="48">
        <v>8573</v>
      </c>
      <c r="AA37" s="26">
        <v>12038</v>
      </c>
      <c r="AB37" s="11">
        <v>12555</v>
      </c>
      <c r="AC37" s="50">
        <f t="shared" si="15"/>
        <v>891562</v>
      </c>
      <c r="AD37" s="50">
        <f t="shared" si="2"/>
        <v>891562</v>
      </c>
      <c r="AE37" s="50">
        <f t="shared" si="3"/>
        <v>213735</v>
      </c>
      <c r="AF37" s="50">
        <f t="shared" si="4"/>
        <v>213735</v>
      </c>
      <c r="AG37" s="50">
        <f t="shared" si="19"/>
        <v>1105297</v>
      </c>
      <c r="AH37" s="51">
        <f t="shared" si="5"/>
        <v>100000</v>
      </c>
      <c r="AI37" s="52" t="str">
        <f t="shared" si="6"/>
        <v/>
      </c>
      <c r="AJ37" s="76">
        <v>2014</v>
      </c>
      <c r="AK37" s="30">
        <v>1095688</v>
      </c>
      <c r="AL37" s="53">
        <v>52665.659999999916</v>
      </c>
      <c r="AM37" s="54">
        <f t="shared" si="7"/>
        <v>0</v>
      </c>
      <c r="AN37" s="50">
        <f t="shared" si="8"/>
        <v>1105297</v>
      </c>
      <c r="AO37" s="51">
        <v>1095688</v>
      </c>
      <c r="AP37" s="50">
        <f t="shared" si="9"/>
        <v>1095688</v>
      </c>
      <c r="AQ37" s="11">
        <v>0</v>
      </c>
      <c r="AR37" s="50">
        <f t="shared" si="16"/>
        <v>1105297</v>
      </c>
      <c r="AS37" s="50">
        <f t="shared" si="17"/>
        <v>176177</v>
      </c>
      <c r="AT37" s="55">
        <f t="shared" si="10"/>
        <v>15.94</v>
      </c>
      <c r="AU37" s="27">
        <f t="shared" si="18"/>
        <v>1</v>
      </c>
    </row>
    <row r="38" spans="1:47" ht="14.5" x14ac:dyDescent="0.35">
      <c r="A38" s="27" t="s">
        <v>384</v>
      </c>
      <c r="B38" s="27" t="s">
        <v>30</v>
      </c>
      <c r="C38" s="27">
        <v>2025</v>
      </c>
      <c r="D38" s="43">
        <v>8734303003</v>
      </c>
      <c r="E38" s="44">
        <v>99309025.140000001</v>
      </c>
      <c r="F38" s="43">
        <v>6984143400</v>
      </c>
      <c r="G38" s="45">
        <f t="shared" si="11"/>
        <v>79409710.454713553</v>
      </c>
      <c r="H38" s="45">
        <f t="shared" si="0"/>
        <v>66862908.952012755</v>
      </c>
      <c r="I38" s="45">
        <f t="shared" si="12"/>
        <v>1750159603</v>
      </c>
      <c r="J38" s="45">
        <f t="shared" si="1"/>
        <v>582416</v>
      </c>
      <c r="K38" s="45">
        <f t="shared" si="13"/>
        <v>16482630.61663338</v>
      </c>
      <c r="L38" s="46">
        <v>0</v>
      </c>
      <c r="M38" s="46">
        <v>12746250.67</v>
      </c>
      <c r="N38" s="46">
        <v>39467188.439999998</v>
      </c>
      <c r="O38" s="46">
        <v>10341426.57</v>
      </c>
      <c r="P38" s="45">
        <f t="shared" si="14"/>
        <v>161863890.81999999</v>
      </c>
      <c r="Q38" s="47">
        <v>0.01</v>
      </c>
      <c r="R38" s="10" t="s">
        <v>803</v>
      </c>
      <c r="S38" s="10" t="s">
        <v>803</v>
      </c>
      <c r="T38" s="10" t="b">
        <v>1</v>
      </c>
      <c r="U38" s="10" t="s">
        <v>803</v>
      </c>
      <c r="V38" s="10" t="s">
        <v>803</v>
      </c>
      <c r="W38" s="10" t="b">
        <v>1</v>
      </c>
      <c r="X38" s="48">
        <v>632908</v>
      </c>
      <c r="Y38" s="49">
        <v>11.37</v>
      </c>
      <c r="Z38" s="48">
        <v>11035</v>
      </c>
      <c r="AA38" s="26">
        <v>14040</v>
      </c>
      <c r="AB38" s="11">
        <v>14938</v>
      </c>
      <c r="AC38" s="50">
        <f t="shared" si="15"/>
        <v>833455</v>
      </c>
      <c r="AD38" s="50">
        <f t="shared" si="2"/>
        <v>833455</v>
      </c>
      <c r="AE38" s="50">
        <f t="shared" si="3"/>
        <v>522134</v>
      </c>
      <c r="AF38" s="50">
        <f t="shared" si="4"/>
        <v>0</v>
      </c>
      <c r="AG38" s="50">
        <f t="shared" si="19"/>
        <v>833455</v>
      </c>
      <c r="AH38" s="51">
        <f t="shared" si="5"/>
        <v>100000</v>
      </c>
      <c r="AI38" s="52">
        <f t="shared" si="6"/>
        <v>2</v>
      </c>
      <c r="AJ38" s="76">
        <v>2018</v>
      </c>
      <c r="AK38" s="30">
        <v>1270235</v>
      </c>
      <c r="AL38" s="53">
        <v>57776</v>
      </c>
      <c r="AM38" s="54">
        <f t="shared" si="7"/>
        <v>0</v>
      </c>
      <c r="AN38" s="50">
        <f t="shared" si="8"/>
        <v>833455</v>
      </c>
      <c r="AO38" s="51">
        <v>1270235</v>
      </c>
      <c r="AP38" s="50">
        <f t="shared" si="9"/>
        <v>1270235</v>
      </c>
      <c r="AQ38" s="11">
        <v>0</v>
      </c>
      <c r="AR38" s="50">
        <f t="shared" si="16"/>
        <v>1270235</v>
      </c>
      <c r="AS38" s="50">
        <f t="shared" si="17"/>
        <v>202467</v>
      </c>
      <c r="AT38" s="55">
        <f t="shared" si="10"/>
        <v>15.94</v>
      </c>
      <c r="AU38" s="27">
        <f t="shared" si="18"/>
        <v>0</v>
      </c>
    </row>
    <row r="39" spans="1:47" ht="14.5" x14ac:dyDescent="0.35">
      <c r="A39" s="27" t="s">
        <v>385</v>
      </c>
      <c r="B39" s="27" t="s">
        <v>31</v>
      </c>
      <c r="C39" s="27">
        <v>2025</v>
      </c>
      <c r="D39" s="43">
        <v>1242567609</v>
      </c>
      <c r="E39" s="44">
        <v>18762770.899999999</v>
      </c>
      <c r="F39" s="43">
        <v>938423200</v>
      </c>
      <c r="G39" s="45">
        <f t="shared" si="11"/>
        <v>14170190.323096439</v>
      </c>
      <c r="H39" s="45">
        <f t="shared" si="0"/>
        <v>10831581.652938902</v>
      </c>
      <c r="I39" s="45">
        <f t="shared" si="12"/>
        <v>304144409</v>
      </c>
      <c r="J39" s="45">
        <f t="shared" si="1"/>
        <v>268442</v>
      </c>
      <c r="K39" s="45">
        <f t="shared" si="13"/>
        <v>2881752.6971740238</v>
      </c>
      <c r="L39" s="46">
        <v>0</v>
      </c>
      <c r="M39" s="46">
        <v>455082.06</v>
      </c>
      <c r="N39" s="46">
        <v>561064.55000000005</v>
      </c>
      <c r="O39" s="46">
        <v>3981569.66</v>
      </c>
      <c r="P39" s="45">
        <f t="shared" si="14"/>
        <v>23760487.169999998</v>
      </c>
      <c r="Q39" s="47">
        <v>0</v>
      </c>
      <c r="R39" s="10" t="s">
        <v>797</v>
      </c>
      <c r="S39" s="10"/>
      <c r="T39" s="10" t="b">
        <v>1</v>
      </c>
      <c r="U39" s="10" t="s">
        <v>797</v>
      </c>
      <c r="V39" s="10" t="s">
        <v>797</v>
      </c>
      <c r="W39" s="10" t="b">
        <v>1</v>
      </c>
      <c r="X39" s="48">
        <v>424434</v>
      </c>
      <c r="Y39" s="49">
        <v>15.1</v>
      </c>
      <c r="Z39" s="48">
        <v>2211</v>
      </c>
      <c r="AA39" s="26">
        <v>3344</v>
      </c>
      <c r="AB39" s="11">
        <v>3507</v>
      </c>
      <c r="AC39" s="50">
        <f t="shared" si="15"/>
        <v>0</v>
      </c>
      <c r="AD39" s="50">
        <f t="shared" si="2"/>
        <v>0</v>
      </c>
      <c r="AE39" s="50">
        <f t="shared" si="3"/>
        <v>0</v>
      </c>
      <c r="AF39" s="50">
        <f t="shared" si="4"/>
        <v>0</v>
      </c>
      <c r="AG39" s="50">
        <f t="shared" si="19"/>
        <v>0</v>
      </c>
      <c r="AH39" s="51" t="str">
        <f t="shared" si="5"/>
        <v/>
      </c>
      <c r="AI39" s="52" t="str">
        <f t="shared" si="6"/>
        <v/>
      </c>
      <c r="AJ39" s="76" t="s">
        <v>797</v>
      </c>
      <c r="AK39" s="30">
        <v>0</v>
      </c>
      <c r="AL39" s="53">
        <v>0</v>
      </c>
      <c r="AM39" s="54">
        <f t="shared" si="7"/>
        <v>0</v>
      </c>
      <c r="AN39" s="50">
        <f t="shared" si="8"/>
        <v>0</v>
      </c>
      <c r="AO39" s="51">
        <v>0</v>
      </c>
      <c r="AP39" s="50">
        <f t="shared" si="9"/>
        <v>0</v>
      </c>
      <c r="AQ39" s="11">
        <v>0</v>
      </c>
      <c r="AR39" s="50">
        <f t="shared" si="16"/>
        <v>0</v>
      </c>
      <c r="AS39" s="50">
        <f t="shared" si="17"/>
        <v>0</v>
      </c>
      <c r="AT39" s="55">
        <f t="shared" si="10"/>
        <v>0</v>
      </c>
      <c r="AU39" s="27">
        <f t="shared" si="18"/>
        <v>1</v>
      </c>
    </row>
    <row r="40" spans="1:47" ht="14.5" x14ac:dyDescent="0.35">
      <c r="A40" s="27" t="s">
        <v>386</v>
      </c>
      <c r="B40" s="27" t="s">
        <v>32</v>
      </c>
      <c r="C40" s="27">
        <v>2025</v>
      </c>
      <c r="D40" s="43">
        <v>222581580</v>
      </c>
      <c r="E40" s="44">
        <v>2606430.2999999998</v>
      </c>
      <c r="F40" s="43">
        <v>178094700</v>
      </c>
      <c r="G40" s="45">
        <f t="shared" si="11"/>
        <v>2085488.9355597619</v>
      </c>
      <c r="H40" s="45">
        <f t="shared" si="0"/>
        <v>1485936.5723939012</v>
      </c>
      <c r="I40" s="45">
        <f t="shared" si="12"/>
        <v>44486880</v>
      </c>
      <c r="J40" s="45">
        <f t="shared" si="1"/>
        <v>131230</v>
      </c>
      <c r="K40" s="45">
        <f t="shared" si="13"/>
        <v>123973.16780818888</v>
      </c>
      <c r="L40" s="46">
        <v>0</v>
      </c>
      <c r="M40" s="46">
        <v>109113.44</v>
      </c>
      <c r="N40" s="46">
        <v>55903.54</v>
      </c>
      <c r="O40" s="46">
        <v>848830.81</v>
      </c>
      <c r="P40" s="45">
        <f t="shared" si="14"/>
        <v>3620278.09</v>
      </c>
      <c r="Q40" s="47">
        <v>0</v>
      </c>
      <c r="R40" s="10" t="s">
        <v>797</v>
      </c>
      <c r="S40" s="10"/>
      <c r="T40" s="10" t="b">
        <v>1</v>
      </c>
      <c r="U40" s="10" t="s">
        <v>797</v>
      </c>
      <c r="V40" s="10" t="s">
        <v>797</v>
      </c>
      <c r="W40" s="10" t="b">
        <v>1</v>
      </c>
      <c r="X40" s="48">
        <v>347841</v>
      </c>
      <c r="Y40" s="49">
        <v>11.71</v>
      </c>
      <c r="Z40" s="48">
        <v>512</v>
      </c>
      <c r="AA40" s="26">
        <v>851</v>
      </c>
      <c r="AB40" s="11">
        <v>1037</v>
      </c>
      <c r="AC40" s="50">
        <f t="shared" si="15"/>
        <v>0</v>
      </c>
      <c r="AD40" s="50">
        <f t="shared" si="2"/>
        <v>0</v>
      </c>
      <c r="AE40" s="50">
        <f t="shared" si="3"/>
        <v>0</v>
      </c>
      <c r="AF40" s="50">
        <f t="shared" si="4"/>
        <v>0</v>
      </c>
      <c r="AG40" s="50">
        <f t="shared" si="19"/>
        <v>0</v>
      </c>
      <c r="AH40" s="51" t="str">
        <f t="shared" si="5"/>
        <v/>
      </c>
      <c r="AI40" s="52" t="str">
        <f t="shared" si="6"/>
        <v/>
      </c>
      <c r="AJ40" s="76" t="s">
        <v>797</v>
      </c>
      <c r="AK40" s="30">
        <v>0</v>
      </c>
      <c r="AL40" s="53">
        <v>0</v>
      </c>
      <c r="AM40" s="54">
        <f t="shared" si="7"/>
        <v>0</v>
      </c>
      <c r="AN40" s="50">
        <f t="shared" si="8"/>
        <v>0</v>
      </c>
      <c r="AO40" s="51">
        <v>0</v>
      </c>
      <c r="AP40" s="50">
        <f t="shared" si="9"/>
        <v>0</v>
      </c>
      <c r="AQ40" s="11">
        <v>0</v>
      </c>
      <c r="AR40" s="50">
        <f t="shared" si="16"/>
        <v>0</v>
      </c>
      <c r="AS40" s="50">
        <f t="shared" si="17"/>
        <v>0</v>
      </c>
      <c r="AT40" s="55">
        <f t="shared" si="10"/>
        <v>0</v>
      </c>
      <c r="AU40" s="27">
        <f t="shared" si="18"/>
        <v>1</v>
      </c>
    </row>
    <row r="41" spans="1:47" ht="14.5" x14ac:dyDescent="0.35">
      <c r="A41" s="27" t="s">
        <v>387</v>
      </c>
      <c r="B41" s="27" t="s">
        <v>33</v>
      </c>
      <c r="C41" s="27">
        <v>2025</v>
      </c>
      <c r="D41" s="43">
        <v>1577154042</v>
      </c>
      <c r="E41" s="44">
        <v>26212300.18</v>
      </c>
      <c r="F41" s="43">
        <v>1436830700</v>
      </c>
      <c r="G41" s="45">
        <f t="shared" si="11"/>
        <v>23880126.235785615</v>
      </c>
      <c r="H41" s="45">
        <f t="shared" si="0"/>
        <v>20969963.480092291</v>
      </c>
      <c r="I41" s="45">
        <f t="shared" si="12"/>
        <v>140323342</v>
      </c>
      <c r="J41" s="45">
        <f t="shared" si="1"/>
        <v>351688</v>
      </c>
      <c r="K41" s="45">
        <f t="shared" si="13"/>
        <v>1669036.7475473434</v>
      </c>
      <c r="L41" s="46">
        <v>0</v>
      </c>
      <c r="M41" s="46">
        <v>711077.69</v>
      </c>
      <c r="N41" s="46">
        <v>212375.35</v>
      </c>
      <c r="O41" s="46">
        <v>430678.71</v>
      </c>
      <c r="P41" s="45">
        <f t="shared" si="14"/>
        <v>27566431.93</v>
      </c>
      <c r="Q41" s="47">
        <v>0</v>
      </c>
      <c r="R41" s="10" t="s">
        <v>797</v>
      </c>
      <c r="S41" s="10"/>
      <c r="T41" s="10" t="b">
        <v>1</v>
      </c>
      <c r="U41" s="10" t="s">
        <v>797</v>
      </c>
      <c r="V41" s="10" t="s">
        <v>797</v>
      </c>
      <c r="W41" s="10" t="b">
        <v>1</v>
      </c>
      <c r="X41" s="48">
        <v>820577</v>
      </c>
      <c r="Y41" s="49">
        <v>16.62</v>
      </c>
      <c r="Z41" s="48">
        <v>1751</v>
      </c>
      <c r="AA41" s="26">
        <v>2150</v>
      </c>
      <c r="AB41" s="11">
        <v>2302</v>
      </c>
      <c r="AC41" s="50">
        <f t="shared" si="15"/>
        <v>0</v>
      </c>
      <c r="AD41" s="50">
        <f t="shared" si="2"/>
        <v>0</v>
      </c>
      <c r="AE41" s="50">
        <f t="shared" si="3"/>
        <v>0</v>
      </c>
      <c r="AF41" s="50">
        <f t="shared" si="4"/>
        <v>0</v>
      </c>
      <c r="AG41" s="50">
        <f t="shared" si="19"/>
        <v>0</v>
      </c>
      <c r="AH41" s="51" t="str">
        <f t="shared" si="5"/>
        <v/>
      </c>
      <c r="AI41" s="52" t="str">
        <f t="shared" si="6"/>
        <v/>
      </c>
      <c r="AJ41" s="76" t="s">
        <v>797</v>
      </c>
      <c r="AK41" s="30">
        <v>0</v>
      </c>
      <c r="AL41" s="53">
        <v>0</v>
      </c>
      <c r="AM41" s="54">
        <f t="shared" si="7"/>
        <v>0</v>
      </c>
      <c r="AN41" s="50">
        <f t="shared" si="8"/>
        <v>0</v>
      </c>
      <c r="AO41" s="51">
        <v>0</v>
      </c>
      <c r="AP41" s="50">
        <f t="shared" si="9"/>
        <v>0</v>
      </c>
      <c r="AQ41" s="11">
        <v>0</v>
      </c>
      <c r="AR41" s="50">
        <f t="shared" si="16"/>
        <v>0</v>
      </c>
      <c r="AS41" s="50">
        <f t="shared" si="17"/>
        <v>0</v>
      </c>
      <c r="AT41" s="55">
        <f t="shared" si="10"/>
        <v>0</v>
      </c>
      <c r="AU41" s="27">
        <f t="shared" si="18"/>
        <v>1</v>
      </c>
    </row>
    <row r="42" spans="1:47" ht="14.5" x14ac:dyDescent="0.35">
      <c r="A42" s="27" t="s">
        <v>388</v>
      </c>
      <c r="B42" s="27" t="s">
        <v>34</v>
      </c>
      <c r="C42" s="27">
        <v>2025</v>
      </c>
      <c r="D42" s="43">
        <v>154028711454</v>
      </c>
      <c r="E42" s="44">
        <v>1479882191.5</v>
      </c>
      <c r="F42" s="43">
        <v>17850459865</v>
      </c>
      <c r="G42" s="45">
        <f t="shared" si="11"/>
        <v>171504243.68893191</v>
      </c>
      <c r="H42" s="45">
        <f t="shared" si="0"/>
        <v>142263754.08244428</v>
      </c>
      <c r="I42" s="45">
        <f t="shared" si="12"/>
        <v>136178251589</v>
      </c>
      <c r="J42" s="45">
        <f t="shared" si="1"/>
        <v>1078605</v>
      </c>
      <c r="K42" s="45">
        <f t="shared" si="13"/>
        <v>1187075158.7630785</v>
      </c>
      <c r="L42" s="46">
        <v>0</v>
      </c>
      <c r="M42" s="46">
        <v>1588359725.45</v>
      </c>
      <c r="N42" s="46">
        <v>38293966.840000004</v>
      </c>
      <c r="O42" s="46">
        <v>251453221.63999999</v>
      </c>
      <c r="P42" s="45">
        <f t="shared" si="14"/>
        <v>3357989105.4299998</v>
      </c>
      <c r="Q42" s="47">
        <v>0.01</v>
      </c>
      <c r="R42" s="10" t="s">
        <v>803</v>
      </c>
      <c r="S42" s="10" t="s">
        <v>803</v>
      </c>
      <c r="T42" s="10" t="b">
        <v>1</v>
      </c>
      <c r="U42" s="10" t="s">
        <v>803</v>
      </c>
      <c r="V42" s="10" t="s">
        <v>797</v>
      </c>
      <c r="W42" s="10" t="b">
        <v>0</v>
      </c>
      <c r="X42" s="48">
        <v>586530</v>
      </c>
      <c r="Y42" s="49">
        <v>11.58</v>
      </c>
      <c r="Z42" s="48">
        <v>30434</v>
      </c>
      <c r="AA42" s="26">
        <v>156688</v>
      </c>
      <c r="AB42" s="11">
        <v>164641</v>
      </c>
      <c r="AC42" s="50">
        <f t="shared" si="15"/>
        <v>13293389</v>
      </c>
      <c r="AD42" s="50">
        <f t="shared" si="2"/>
        <v>13293389</v>
      </c>
      <c r="AE42" s="50">
        <f t="shared" si="3"/>
        <v>16266537</v>
      </c>
      <c r="AF42" s="50">
        <f t="shared" si="4"/>
        <v>0</v>
      </c>
      <c r="AG42" s="50">
        <f t="shared" si="19"/>
        <v>13293389</v>
      </c>
      <c r="AH42" s="51">
        <f t="shared" si="5"/>
        <v>100000</v>
      </c>
      <c r="AI42" s="52">
        <f t="shared" si="6"/>
        <v>2</v>
      </c>
      <c r="AJ42" s="76">
        <v>2018</v>
      </c>
      <c r="AK42" s="30">
        <v>29306748</v>
      </c>
      <c r="AL42" s="53">
        <v>1759591.9200000018</v>
      </c>
      <c r="AM42" s="54">
        <f t="shared" si="7"/>
        <v>0</v>
      </c>
      <c r="AN42" s="50">
        <f t="shared" si="8"/>
        <v>13293389</v>
      </c>
      <c r="AO42" s="51">
        <v>29306748</v>
      </c>
      <c r="AP42" s="50">
        <f t="shared" si="9"/>
        <v>29306748</v>
      </c>
      <c r="AQ42" s="11">
        <v>0</v>
      </c>
      <c r="AR42" s="50">
        <f t="shared" si="16"/>
        <v>29306748</v>
      </c>
      <c r="AS42" s="50">
        <f t="shared" si="17"/>
        <v>4671298</v>
      </c>
      <c r="AT42" s="55">
        <f t="shared" si="10"/>
        <v>15.94</v>
      </c>
      <c r="AU42" s="27">
        <f t="shared" si="18"/>
        <v>0</v>
      </c>
    </row>
    <row r="43" spans="1:47" ht="14.5" x14ac:dyDescent="0.35">
      <c r="A43" s="27" t="s">
        <v>389</v>
      </c>
      <c r="B43" s="27" t="s">
        <v>35</v>
      </c>
      <c r="C43" s="27">
        <v>2025</v>
      </c>
      <c r="D43" s="43">
        <v>7120300329</v>
      </c>
      <c r="E43" s="44">
        <v>55609545.57</v>
      </c>
      <c r="F43" s="43">
        <v>5918805250</v>
      </c>
      <c r="G43" s="45">
        <f t="shared" si="11"/>
        <v>46225869.002923943</v>
      </c>
      <c r="H43" s="45">
        <f t="shared" si="0"/>
        <v>40095019.57257174</v>
      </c>
      <c r="I43" s="45">
        <f t="shared" si="12"/>
        <v>1201495079</v>
      </c>
      <c r="J43" s="45">
        <f t="shared" si="1"/>
        <v>460519</v>
      </c>
      <c r="K43" s="45">
        <f t="shared" si="13"/>
        <v>7346045.8575774143</v>
      </c>
      <c r="L43" s="46">
        <v>0</v>
      </c>
      <c r="M43" s="46">
        <v>4003937.95</v>
      </c>
      <c r="N43" s="46">
        <v>461030.55</v>
      </c>
      <c r="O43" s="46">
        <v>2152849.0699999998</v>
      </c>
      <c r="P43" s="45">
        <f t="shared" si="14"/>
        <v>62227363.140000001</v>
      </c>
      <c r="Q43" s="47">
        <v>0.03</v>
      </c>
      <c r="R43" s="10" t="s">
        <v>797</v>
      </c>
      <c r="S43" s="10"/>
      <c r="T43" s="10" t="b">
        <v>1</v>
      </c>
      <c r="U43" s="10" t="s">
        <v>797</v>
      </c>
      <c r="V43" s="10" t="s">
        <v>797</v>
      </c>
      <c r="W43" s="10" t="b">
        <v>1</v>
      </c>
      <c r="X43" s="48">
        <v>753988</v>
      </c>
      <c r="Y43" s="49">
        <v>7.81</v>
      </c>
      <c r="Z43" s="48">
        <v>7850</v>
      </c>
      <c r="AA43" s="26">
        <v>10459</v>
      </c>
      <c r="AB43" s="11">
        <v>11242</v>
      </c>
      <c r="AC43" s="50">
        <f t="shared" si="15"/>
        <v>1423232</v>
      </c>
      <c r="AD43" s="50">
        <f t="shared" si="2"/>
        <v>1668286</v>
      </c>
      <c r="AE43" s="50">
        <f t="shared" si="3"/>
        <v>133949</v>
      </c>
      <c r="AF43" s="50">
        <f t="shared" si="4"/>
        <v>133949</v>
      </c>
      <c r="AG43" s="50">
        <f t="shared" si="19"/>
        <v>1802235</v>
      </c>
      <c r="AH43" s="51" t="str">
        <f t="shared" si="5"/>
        <v/>
      </c>
      <c r="AI43" s="52" t="str">
        <f t="shared" si="6"/>
        <v/>
      </c>
      <c r="AJ43" s="76">
        <v>2006</v>
      </c>
      <c r="AK43" s="30">
        <v>1815347</v>
      </c>
      <c r="AL43" s="53">
        <v>74753.060000000056</v>
      </c>
      <c r="AM43" s="54">
        <f t="shared" si="7"/>
        <v>0</v>
      </c>
      <c r="AN43" s="50">
        <f t="shared" si="8"/>
        <v>1802235</v>
      </c>
      <c r="AO43" s="51">
        <v>1815347</v>
      </c>
      <c r="AP43" s="50">
        <f t="shared" si="9"/>
        <v>1815347</v>
      </c>
      <c r="AQ43" s="11">
        <v>0</v>
      </c>
      <c r="AR43" s="50">
        <f t="shared" si="16"/>
        <v>1815347</v>
      </c>
      <c r="AS43" s="50">
        <f t="shared" si="17"/>
        <v>289354</v>
      </c>
      <c r="AT43" s="55">
        <f t="shared" si="10"/>
        <v>15.94</v>
      </c>
      <c r="AU43" s="27">
        <f t="shared" si="18"/>
        <v>0</v>
      </c>
    </row>
    <row r="44" spans="1:47" ht="14.5" x14ac:dyDescent="0.35">
      <c r="A44" s="27" t="s">
        <v>390</v>
      </c>
      <c r="B44" s="27" t="s">
        <v>36</v>
      </c>
      <c r="C44" s="27">
        <v>2025</v>
      </c>
      <c r="D44" s="43">
        <v>1457962552</v>
      </c>
      <c r="E44" s="44">
        <v>22073553.039999999</v>
      </c>
      <c r="F44" s="43">
        <v>1091843600</v>
      </c>
      <c r="G44" s="45">
        <f t="shared" si="11"/>
        <v>16530512.106036961</v>
      </c>
      <c r="H44" s="45">
        <f t="shared" si="0"/>
        <v>14684946.227512635</v>
      </c>
      <c r="I44" s="45">
        <f t="shared" si="12"/>
        <v>366118952</v>
      </c>
      <c r="J44" s="45">
        <f t="shared" si="1"/>
        <v>355455</v>
      </c>
      <c r="K44" s="45">
        <f t="shared" si="13"/>
        <v>3983619.6474533426</v>
      </c>
      <c r="L44" s="46">
        <v>0</v>
      </c>
      <c r="M44" s="46">
        <v>1330091.0900000001</v>
      </c>
      <c r="N44" s="46">
        <v>2766036.37</v>
      </c>
      <c r="O44" s="46">
        <v>705218.78</v>
      </c>
      <c r="P44" s="45">
        <f t="shared" si="14"/>
        <v>26874899.280000001</v>
      </c>
      <c r="Q44" s="47">
        <v>0.01</v>
      </c>
      <c r="R44" s="10" t="s">
        <v>797</v>
      </c>
      <c r="S44" s="10" t="s">
        <v>803</v>
      </c>
      <c r="T44" s="10" t="b">
        <v>0</v>
      </c>
      <c r="U44" s="10" t="s">
        <v>797</v>
      </c>
      <c r="V44" s="10" t="s">
        <v>797</v>
      </c>
      <c r="W44" s="10" t="b">
        <v>1</v>
      </c>
      <c r="X44" s="48">
        <v>895688</v>
      </c>
      <c r="Y44" s="49">
        <v>15.14</v>
      </c>
      <c r="Z44" s="48">
        <v>1219</v>
      </c>
      <c r="AA44" s="26">
        <v>2249</v>
      </c>
      <c r="AB44" s="11">
        <v>2432</v>
      </c>
      <c r="AC44" s="50">
        <f t="shared" si="15"/>
        <v>186686</v>
      </c>
      <c r="AD44" s="50">
        <f t="shared" si="2"/>
        <v>220736</v>
      </c>
      <c r="AE44" s="50">
        <f t="shared" si="3"/>
        <v>40961</v>
      </c>
      <c r="AF44" s="50">
        <f t="shared" si="4"/>
        <v>40961</v>
      </c>
      <c r="AG44" s="50">
        <f t="shared" si="19"/>
        <v>261697</v>
      </c>
      <c r="AH44" s="51" t="str">
        <f t="shared" si="5"/>
        <v/>
      </c>
      <c r="AI44" s="52" t="str">
        <f t="shared" si="6"/>
        <v/>
      </c>
      <c r="AJ44" s="76">
        <v>2014</v>
      </c>
      <c r="AK44" s="30">
        <v>255320</v>
      </c>
      <c r="AL44" s="53">
        <v>12402.49000000002</v>
      </c>
      <c r="AM44" s="54">
        <f t="shared" si="7"/>
        <v>0</v>
      </c>
      <c r="AN44" s="50">
        <f t="shared" si="8"/>
        <v>261697</v>
      </c>
      <c r="AO44" s="51">
        <v>255320</v>
      </c>
      <c r="AP44" s="50">
        <f t="shared" si="9"/>
        <v>255320</v>
      </c>
      <c r="AQ44" s="11">
        <v>0</v>
      </c>
      <c r="AR44" s="50">
        <f t="shared" si="16"/>
        <v>261697</v>
      </c>
      <c r="AS44" s="50">
        <f t="shared" si="17"/>
        <v>41713</v>
      </c>
      <c r="AT44" s="55">
        <f t="shared" si="10"/>
        <v>15.94</v>
      </c>
      <c r="AU44" s="27">
        <f t="shared" si="18"/>
        <v>1</v>
      </c>
    </row>
    <row r="45" spans="1:47" ht="14.5" x14ac:dyDescent="0.35">
      <c r="A45" s="27" t="s">
        <v>391</v>
      </c>
      <c r="B45" s="27" t="s">
        <v>37</v>
      </c>
      <c r="C45" s="27">
        <v>2025</v>
      </c>
      <c r="D45" s="43">
        <v>2669332216</v>
      </c>
      <c r="E45" s="44">
        <v>35902518.310000002</v>
      </c>
      <c r="F45" s="43">
        <v>2541712400</v>
      </c>
      <c r="G45" s="45">
        <f t="shared" si="11"/>
        <v>34186031.784570515</v>
      </c>
      <c r="H45" s="45">
        <f t="shared" si="0"/>
        <v>30609675.531803928</v>
      </c>
      <c r="I45" s="45">
        <f t="shared" si="12"/>
        <v>127619816</v>
      </c>
      <c r="J45" s="45">
        <f t="shared" si="1"/>
        <v>397570</v>
      </c>
      <c r="K45" s="45">
        <f t="shared" si="13"/>
        <v>1284742.0463617791</v>
      </c>
      <c r="L45" s="46">
        <v>0</v>
      </c>
      <c r="M45" s="46">
        <v>204863.46</v>
      </c>
      <c r="N45" s="46">
        <v>31786.79</v>
      </c>
      <c r="O45" s="46">
        <v>676578.78</v>
      </c>
      <c r="P45" s="45">
        <f t="shared" si="14"/>
        <v>36815747.340000004</v>
      </c>
      <c r="Q45" s="47">
        <v>0.03</v>
      </c>
      <c r="R45" s="10" t="s">
        <v>803</v>
      </c>
      <c r="S45" s="10" t="s">
        <v>803</v>
      </c>
      <c r="T45" s="10" t="b">
        <v>1</v>
      </c>
      <c r="U45" s="10" t="s">
        <v>797</v>
      </c>
      <c r="V45" s="10" t="s">
        <v>797</v>
      </c>
      <c r="W45" s="10" t="b">
        <v>1</v>
      </c>
      <c r="X45" s="48">
        <v>955890</v>
      </c>
      <c r="Y45" s="49">
        <v>13.45</v>
      </c>
      <c r="Z45" s="48">
        <v>2659</v>
      </c>
      <c r="AA45" s="26">
        <v>2980</v>
      </c>
      <c r="AB45" s="11">
        <v>3064</v>
      </c>
      <c r="AC45" s="50">
        <f t="shared" si="15"/>
        <v>956833</v>
      </c>
      <c r="AD45" s="50">
        <f t="shared" si="2"/>
        <v>956833</v>
      </c>
      <c r="AE45" s="50">
        <f t="shared" si="3"/>
        <v>7100</v>
      </c>
      <c r="AF45" s="50">
        <f t="shared" si="4"/>
        <v>7100</v>
      </c>
      <c r="AG45" s="50">
        <f t="shared" si="19"/>
        <v>963933</v>
      </c>
      <c r="AH45" s="51">
        <f t="shared" si="5"/>
        <v>100000</v>
      </c>
      <c r="AI45" s="52" t="str">
        <f t="shared" si="6"/>
        <v/>
      </c>
      <c r="AJ45" s="76">
        <v>2002</v>
      </c>
      <c r="AK45" s="30">
        <v>949714</v>
      </c>
      <c r="AL45" s="53">
        <v>38175</v>
      </c>
      <c r="AM45" s="54">
        <f t="shared" si="7"/>
        <v>0</v>
      </c>
      <c r="AN45" s="50">
        <f t="shared" si="8"/>
        <v>963933</v>
      </c>
      <c r="AO45" s="51">
        <v>949714</v>
      </c>
      <c r="AP45" s="50">
        <f t="shared" si="9"/>
        <v>949714</v>
      </c>
      <c r="AQ45" s="11">
        <v>599170</v>
      </c>
      <c r="AR45" s="50">
        <f t="shared" si="16"/>
        <v>963933</v>
      </c>
      <c r="AS45" s="50">
        <f t="shared" si="17"/>
        <v>153644</v>
      </c>
      <c r="AT45" s="55">
        <f t="shared" si="10"/>
        <v>15.94</v>
      </c>
      <c r="AU45" s="27">
        <f t="shared" si="18"/>
        <v>1</v>
      </c>
    </row>
    <row r="46" spans="1:47" ht="14.5" x14ac:dyDescent="0.35">
      <c r="A46" s="27" t="s">
        <v>392</v>
      </c>
      <c r="B46" s="27" t="s">
        <v>38</v>
      </c>
      <c r="C46" s="27">
        <v>2025</v>
      </c>
      <c r="D46" s="43">
        <v>1182400287</v>
      </c>
      <c r="E46" s="44">
        <v>16352595.970000001</v>
      </c>
      <c r="F46" s="43">
        <v>970235900</v>
      </c>
      <c r="G46" s="45">
        <f t="shared" si="11"/>
        <v>13418362.497648247</v>
      </c>
      <c r="H46" s="45">
        <f t="shared" si="0"/>
        <v>11346630.04349621</v>
      </c>
      <c r="I46" s="45">
        <f t="shared" si="12"/>
        <v>212164387</v>
      </c>
      <c r="J46" s="45">
        <f t="shared" si="1"/>
        <v>382968</v>
      </c>
      <c r="K46" s="45">
        <f t="shared" si="13"/>
        <v>2168051.0570189445</v>
      </c>
      <c r="L46" s="46">
        <v>0</v>
      </c>
      <c r="M46" s="46">
        <v>1611072.89</v>
      </c>
      <c r="N46" s="46">
        <v>1161115.6299999999</v>
      </c>
      <c r="O46" s="46">
        <v>334425.86</v>
      </c>
      <c r="P46" s="45">
        <f t="shared" si="14"/>
        <v>19459210.350000001</v>
      </c>
      <c r="Q46" s="47">
        <v>0.01</v>
      </c>
      <c r="R46" s="10" t="s">
        <v>803</v>
      </c>
      <c r="S46" s="10"/>
      <c r="T46" s="10" t="b">
        <v>0</v>
      </c>
      <c r="U46" s="10" t="s">
        <v>797</v>
      </c>
      <c r="V46" s="10" t="s">
        <v>797</v>
      </c>
      <c r="W46" s="10" t="b">
        <v>1</v>
      </c>
      <c r="X46" s="48">
        <v>647688</v>
      </c>
      <c r="Y46" s="49">
        <v>13.83</v>
      </c>
      <c r="Z46" s="48">
        <v>1498</v>
      </c>
      <c r="AA46" s="26">
        <v>2052</v>
      </c>
      <c r="AB46" s="11">
        <v>2144</v>
      </c>
      <c r="AC46" s="50">
        <f t="shared" si="15"/>
        <v>135147</v>
      </c>
      <c r="AD46" s="50">
        <f t="shared" si="2"/>
        <v>135147</v>
      </c>
      <c r="AE46" s="50">
        <f t="shared" si="3"/>
        <v>27722</v>
      </c>
      <c r="AF46" s="50">
        <f t="shared" si="4"/>
        <v>27722</v>
      </c>
      <c r="AG46" s="50">
        <f t="shared" si="19"/>
        <v>162869</v>
      </c>
      <c r="AH46" s="51">
        <f t="shared" si="5"/>
        <v>100000</v>
      </c>
      <c r="AI46" s="52" t="str">
        <f t="shared" si="6"/>
        <v/>
      </c>
      <c r="AJ46" s="76">
        <v>2024</v>
      </c>
      <c r="AK46" s="30">
        <v>145072</v>
      </c>
      <c r="AL46" s="53">
        <v>-7.0000000006984919E-2</v>
      </c>
      <c r="AM46" s="54">
        <f t="shared" si="7"/>
        <v>1</v>
      </c>
      <c r="AN46" s="50">
        <f t="shared" si="8"/>
        <v>162869</v>
      </c>
      <c r="AO46" s="51">
        <v>145072</v>
      </c>
      <c r="AP46" s="50">
        <f t="shared" si="9"/>
        <v>162869</v>
      </c>
      <c r="AQ46" s="11">
        <v>0</v>
      </c>
      <c r="AR46" s="50">
        <f t="shared" si="16"/>
        <v>162869</v>
      </c>
      <c r="AS46" s="50">
        <f t="shared" si="17"/>
        <v>25960</v>
      </c>
      <c r="AT46" s="55">
        <f t="shared" si="10"/>
        <v>15.94</v>
      </c>
      <c r="AU46" s="27">
        <f t="shared" si="18"/>
        <v>1</v>
      </c>
    </row>
    <row r="47" spans="1:47" ht="14.5" x14ac:dyDescent="0.35">
      <c r="A47" s="27" t="s">
        <v>393</v>
      </c>
      <c r="B47" s="27" t="s">
        <v>39</v>
      </c>
      <c r="C47" s="27">
        <v>2025</v>
      </c>
      <c r="D47" s="43">
        <v>8242398440</v>
      </c>
      <c r="E47" s="44">
        <v>82259136.430000007</v>
      </c>
      <c r="F47" s="43">
        <v>6416758000</v>
      </c>
      <c r="G47" s="45">
        <f t="shared" si="11"/>
        <v>64039244.839065798</v>
      </c>
      <c r="H47" s="45">
        <f t="shared" si="0"/>
        <v>54946468.053598255</v>
      </c>
      <c r="I47" s="45">
        <f t="shared" si="12"/>
        <v>1825640440</v>
      </c>
      <c r="J47" s="45">
        <f t="shared" si="1"/>
        <v>615315</v>
      </c>
      <c r="K47" s="45">
        <f t="shared" si="13"/>
        <v>15258824.236662949</v>
      </c>
      <c r="L47" s="46">
        <v>0</v>
      </c>
      <c r="M47" s="46">
        <v>30658616.440000001</v>
      </c>
      <c r="N47" s="46">
        <v>7181711.0199999996</v>
      </c>
      <c r="O47" s="46">
        <v>3379370.73</v>
      </c>
      <c r="P47" s="45">
        <f t="shared" si="14"/>
        <v>123478834.62</v>
      </c>
      <c r="Q47" s="47">
        <v>0.01</v>
      </c>
      <c r="R47" s="10" t="s">
        <v>803</v>
      </c>
      <c r="S47" s="10" t="s">
        <v>803</v>
      </c>
      <c r="T47" s="10" t="b">
        <v>1</v>
      </c>
      <c r="U47" s="10" t="s">
        <v>797</v>
      </c>
      <c r="V47" s="10" t="s">
        <v>797</v>
      </c>
      <c r="W47" s="10" t="b">
        <v>1</v>
      </c>
      <c r="X47" s="48">
        <v>704287</v>
      </c>
      <c r="Y47" s="49">
        <v>9.98</v>
      </c>
      <c r="Z47" s="48">
        <v>9111</v>
      </c>
      <c r="AA47" s="26">
        <v>12078</v>
      </c>
      <c r="AB47" s="11">
        <v>12681</v>
      </c>
      <c r="AC47" s="50">
        <f t="shared" si="15"/>
        <v>702053</v>
      </c>
      <c r="AD47" s="50">
        <f t="shared" si="2"/>
        <v>702053</v>
      </c>
      <c r="AE47" s="50">
        <f t="shared" si="3"/>
        <v>378403</v>
      </c>
      <c r="AF47" s="50">
        <f t="shared" si="4"/>
        <v>378403</v>
      </c>
      <c r="AG47" s="50">
        <f t="shared" si="19"/>
        <v>1080456</v>
      </c>
      <c r="AH47" s="51">
        <f t="shared" si="5"/>
        <v>100000</v>
      </c>
      <c r="AI47" s="52" t="str">
        <f t="shared" si="6"/>
        <v/>
      </c>
      <c r="AJ47" s="76">
        <v>2003</v>
      </c>
      <c r="AK47" s="30">
        <v>1004672</v>
      </c>
      <c r="AL47" s="53">
        <v>42455.409999999916</v>
      </c>
      <c r="AM47" s="54">
        <f t="shared" si="7"/>
        <v>0</v>
      </c>
      <c r="AN47" s="50">
        <f t="shared" si="8"/>
        <v>1080456</v>
      </c>
      <c r="AO47" s="51">
        <v>1004672</v>
      </c>
      <c r="AP47" s="50">
        <f t="shared" si="9"/>
        <v>1004672</v>
      </c>
      <c r="AQ47" s="11">
        <v>8000000</v>
      </c>
      <c r="AR47" s="50">
        <f t="shared" si="16"/>
        <v>1080456</v>
      </c>
      <c r="AS47" s="50">
        <f t="shared" si="17"/>
        <v>172217</v>
      </c>
      <c r="AT47" s="55">
        <f t="shared" si="10"/>
        <v>15.94</v>
      </c>
      <c r="AU47" s="27">
        <f t="shared" si="18"/>
        <v>1</v>
      </c>
    </row>
    <row r="48" spans="1:47" ht="14.5" x14ac:dyDescent="0.35">
      <c r="A48" s="27" t="s">
        <v>394</v>
      </c>
      <c r="B48" s="27" t="s">
        <v>40</v>
      </c>
      <c r="C48" s="27">
        <v>2025</v>
      </c>
      <c r="D48" s="43">
        <v>6615473366</v>
      </c>
      <c r="E48" s="44">
        <v>45514456.759999998</v>
      </c>
      <c r="F48" s="43">
        <v>5244216450</v>
      </c>
      <c r="G48" s="45">
        <f t="shared" si="11"/>
        <v>36080209.177522019</v>
      </c>
      <c r="H48" s="45">
        <f t="shared" si="0"/>
        <v>32177186.063762534</v>
      </c>
      <c r="I48" s="45">
        <f t="shared" si="12"/>
        <v>1371256916</v>
      </c>
      <c r="J48" s="45">
        <f t="shared" si="1"/>
        <v>585507</v>
      </c>
      <c r="K48" s="45">
        <f t="shared" si="13"/>
        <v>7822952.1440839078</v>
      </c>
      <c r="L48" s="46">
        <v>0</v>
      </c>
      <c r="M48" s="46">
        <v>1283616.97</v>
      </c>
      <c r="N48" s="46">
        <v>165685.54</v>
      </c>
      <c r="O48" s="46">
        <v>852640.67</v>
      </c>
      <c r="P48" s="45">
        <f t="shared" si="14"/>
        <v>47816399.939999998</v>
      </c>
      <c r="Q48" s="47">
        <v>0.03</v>
      </c>
      <c r="R48" s="10" t="s">
        <v>797</v>
      </c>
      <c r="S48" s="10"/>
      <c r="T48" s="10" t="b">
        <v>1</v>
      </c>
      <c r="U48" s="10" t="s">
        <v>797</v>
      </c>
      <c r="V48" s="10" t="s">
        <v>797</v>
      </c>
      <c r="W48" s="10" t="b">
        <v>1</v>
      </c>
      <c r="X48" s="48">
        <v>924417</v>
      </c>
      <c r="Y48" s="49">
        <v>6.88</v>
      </c>
      <c r="Z48" s="48">
        <v>5673</v>
      </c>
      <c r="AA48" s="26">
        <v>8015</v>
      </c>
      <c r="AB48" s="11">
        <v>8245</v>
      </c>
      <c r="AC48" s="50">
        <f t="shared" si="15"/>
        <v>1200004</v>
      </c>
      <c r="AD48" s="50">
        <f t="shared" si="2"/>
        <v>1365434</v>
      </c>
      <c r="AE48" s="50">
        <f t="shared" si="3"/>
        <v>43479</v>
      </c>
      <c r="AF48" s="50">
        <f t="shared" si="4"/>
        <v>43479</v>
      </c>
      <c r="AG48" s="50">
        <f t="shared" si="19"/>
        <v>1408913</v>
      </c>
      <c r="AH48" s="51" t="str">
        <f t="shared" si="5"/>
        <v/>
      </c>
      <c r="AI48" s="52" t="str">
        <f t="shared" si="6"/>
        <v/>
      </c>
      <c r="AJ48" s="76">
        <v>2006</v>
      </c>
      <c r="AK48" s="30">
        <v>1360285</v>
      </c>
      <c r="AL48" s="53">
        <v>57936.89000000013</v>
      </c>
      <c r="AM48" s="54">
        <f t="shared" si="7"/>
        <v>0</v>
      </c>
      <c r="AN48" s="50">
        <f t="shared" si="8"/>
        <v>1408913</v>
      </c>
      <c r="AO48" s="51">
        <v>1360285</v>
      </c>
      <c r="AP48" s="50">
        <f t="shared" si="9"/>
        <v>1360285</v>
      </c>
      <c r="AQ48" s="11">
        <v>758091</v>
      </c>
      <c r="AR48" s="50">
        <f t="shared" si="16"/>
        <v>1408913</v>
      </c>
      <c r="AS48" s="50">
        <f t="shared" si="17"/>
        <v>224571</v>
      </c>
      <c r="AT48" s="55">
        <f t="shared" si="10"/>
        <v>15.94</v>
      </c>
      <c r="AU48" s="27">
        <f t="shared" si="18"/>
        <v>1</v>
      </c>
    </row>
    <row r="49" spans="1:47" ht="14.5" x14ac:dyDescent="0.35">
      <c r="A49" s="27" t="s">
        <v>395</v>
      </c>
      <c r="B49" s="27" t="s">
        <v>41</v>
      </c>
      <c r="C49" s="27">
        <v>2025</v>
      </c>
      <c r="D49" s="43">
        <v>4380009000</v>
      </c>
      <c r="E49" s="44">
        <v>51815506.469999999</v>
      </c>
      <c r="F49" s="43">
        <v>3427334980</v>
      </c>
      <c r="G49" s="45">
        <f t="shared" si="11"/>
        <v>40545372.813399993</v>
      </c>
      <c r="H49" s="45">
        <f t="shared" si="0"/>
        <v>33719460.542965375</v>
      </c>
      <c r="I49" s="45">
        <f t="shared" si="12"/>
        <v>952674020</v>
      </c>
      <c r="J49" s="45">
        <f t="shared" si="1"/>
        <v>441462</v>
      </c>
      <c r="K49" s="45">
        <f t="shared" si="13"/>
        <v>8717222.2720187716</v>
      </c>
      <c r="L49" s="46">
        <v>0</v>
      </c>
      <c r="M49" s="46">
        <v>4228333.8499999996</v>
      </c>
      <c r="N49" s="46">
        <v>3000095.93</v>
      </c>
      <c r="O49" s="46">
        <v>1840745.28</v>
      </c>
      <c r="P49" s="45">
        <f t="shared" si="14"/>
        <v>60884681.530000001</v>
      </c>
      <c r="Q49" s="47">
        <v>0.02</v>
      </c>
      <c r="R49" s="10" t="s">
        <v>803</v>
      </c>
      <c r="S49" s="10" t="s">
        <v>803</v>
      </c>
      <c r="T49" s="10" t="b">
        <v>1</v>
      </c>
      <c r="U49" s="10" t="s">
        <v>797</v>
      </c>
      <c r="V49" s="10" t="s">
        <v>797</v>
      </c>
      <c r="W49" s="10" t="b">
        <v>1</v>
      </c>
      <c r="X49" s="48">
        <v>593992</v>
      </c>
      <c r="Y49" s="49">
        <v>11.83</v>
      </c>
      <c r="Z49" s="48">
        <v>5770</v>
      </c>
      <c r="AA49" s="26">
        <v>7928</v>
      </c>
      <c r="AB49" s="11">
        <v>8396</v>
      </c>
      <c r="AC49" s="50">
        <f t="shared" si="15"/>
        <v>848734</v>
      </c>
      <c r="AD49" s="50">
        <f t="shared" si="2"/>
        <v>848734</v>
      </c>
      <c r="AE49" s="50">
        <f t="shared" si="3"/>
        <v>144569</v>
      </c>
      <c r="AF49" s="50">
        <f t="shared" si="4"/>
        <v>144569</v>
      </c>
      <c r="AG49" s="50">
        <f t="shared" si="19"/>
        <v>993303</v>
      </c>
      <c r="AH49" s="51">
        <f t="shared" si="5"/>
        <v>100000</v>
      </c>
      <c r="AI49" s="52" t="str">
        <f t="shared" si="6"/>
        <v/>
      </c>
      <c r="AJ49" s="76">
        <v>2006</v>
      </c>
      <c r="AK49" s="30">
        <v>996069</v>
      </c>
      <c r="AL49" s="53">
        <v>52442.979999999981</v>
      </c>
      <c r="AM49" s="54">
        <f t="shared" si="7"/>
        <v>0</v>
      </c>
      <c r="AN49" s="50">
        <f t="shared" si="8"/>
        <v>993303</v>
      </c>
      <c r="AO49" s="51">
        <v>996069</v>
      </c>
      <c r="AP49" s="50">
        <f t="shared" si="9"/>
        <v>996069</v>
      </c>
      <c r="AQ49" s="11">
        <v>0</v>
      </c>
      <c r="AR49" s="50">
        <f t="shared" si="16"/>
        <v>996069</v>
      </c>
      <c r="AS49" s="50">
        <f t="shared" si="17"/>
        <v>158767</v>
      </c>
      <c r="AT49" s="55">
        <f t="shared" si="10"/>
        <v>15.94</v>
      </c>
      <c r="AU49" s="27">
        <f t="shared" si="18"/>
        <v>0</v>
      </c>
    </row>
    <row r="50" spans="1:47" ht="14.5" x14ac:dyDescent="0.35">
      <c r="A50" s="27" t="s">
        <v>396</v>
      </c>
      <c r="B50" s="27" t="s">
        <v>42</v>
      </c>
      <c r="C50" s="27">
        <v>2025</v>
      </c>
      <c r="D50" s="43">
        <v>580648205</v>
      </c>
      <c r="E50" s="44">
        <v>8210365.6200000001</v>
      </c>
      <c r="F50" s="43">
        <v>494642000</v>
      </c>
      <c r="G50" s="45">
        <f t="shared" si="11"/>
        <v>6994237.881107443</v>
      </c>
      <c r="H50" s="45">
        <f t="shared" si="0"/>
        <v>5119272.9634976219</v>
      </c>
      <c r="I50" s="45">
        <f t="shared" si="12"/>
        <v>86006205</v>
      </c>
      <c r="J50" s="45">
        <f t="shared" si="1"/>
        <v>184167</v>
      </c>
      <c r="K50" s="45">
        <f t="shared" si="13"/>
        <v>555788.08038014336</v>
      </c>
      <c r="L50" s="46">
        <v>0</v>
      </c>
      <c r="M50" s="46">
        <v>450348.9</v>
      </c>
      <c r="N50" s="46">
        <v>235631.79</v>
      </c>
      <c r="O50" s="46">
        <v>320371.11</v>
      </c>
      <c r="P50" s="45">
        <f t="shared" si="14"/>
        <v>9216717.4199999999</v>
      </c>
      <c r="Q50" s="47">
        <v>0</v>
      </c>
      <c r="R50" s="10" t="s">
        <v>797</v>
      </c>
      <c r="S50" s="10"/>
      <c r="T50" s="10" t="b">
        <v>1</v>
      </c>
      <c r="U50" s="10" t="s">
        <v>797</v>
      </c>
      <c r="V50" s="10" t="s">
        <v>797</v>
      </c>
      <c r="W50" s="10" t="b">
        <v>1</v>
      </c>
      <c r="X50" s="48">
        <v>373033</v>
      </c>
      <c r="Y50" s="49">
        <v>14.14</v>
      </c>
      <c r="Z50" s="48">
        <v>1326</v>
      </c>
      <c r="AA50" s="26">
        <v>1793</v>
      </c>
      <c r="AB50" s="11">
        <v>2201</v>
      </c>
      <c r="AC50" s="50">
        <f t="shared" si="15"/>
        <v>0</v>
      </c>
      <c r="AD50" s="50">
        <f t="shared" si="2"/>
        <v>0</v>
      </c>
      <c r="AE50" s="50">
        <f t="shared" si="3"/>
        <v>0</v>
      </c>
      <c r="AF50" s="50">
        <f t="shared" si="4"/>
        <v>0</v>
      </c>
      <c r="AG50" s="50">
        <f t="shared" si="19"/>
        <v>0</v>
      </c>
      <c r="AH50" s="51" t="str">
        <f t="shared" si="5"/>
        <v/>
      </c>
      <c r="AI50" s="52" t="str">
        <f t="shared" si="6"/>
        <v/>
      </c>
      <c r="AJ50" s="76" t="s">
        <v>797</v>
      </c>
      <c r="AK50" s="30">
        <v>0</v>
      </c>
      <c r="AL50" s="53">
        <v>0</v>
      </c>
      <c r="AM50" s="54">
        <f t="shared" si="7"/>
        <v>0</v>
      </c>
      <c r="AN50" s="50">
        <f t="shared" si="8"/>
        <v>0</v>
      </c>
      <c r="AO50" s="51">
        <v>0</v>
      </c>
      <c r="AP50" s="50">
        <f t="shared" si="9"/>
        <v>0</v>
      </c>
      <c r="AQ50" s="11">
        <v>0</v>
      </c>
      <c r="AR50" s="50">
        <f t="shared" si="16"/>
        <v>0</v>
      </c>
      <c r="AS50" s="50">
        <f t="shared" si="17"/>
        <v>0</v>
      </c>
      <c r="AT50" s="55">
        <f t="shared" si="10"/>
        <v>0</v>
      </c>
      <c r="AU50" s="27">
        <f>IF(AR50=AN50,1,0)</f>
        <v>1</v>
      </c>
    </row>
    <row r="51" spans="1:47" ht="14.5" x14ac:dyDescent="0.35">
      <c r="A51" s="27" t="s">
        <v>397</v>
      </c>
      <c r="B51" s="27" t="s">
        <v>43</v>
      </c>
      <c r="C51" s="27">
        <v>2025</v>
      </c>
      <c r="D51" s="43">
        <v>11139988461</v>
      </c>
      <c r="E51" s="44">
        <v>134905260.25999999</v>
      </c>
      <c r="F51" s="43">
        <v>7468296600</v>
      </c>
      <c r="G51" s="45">
        <f t="shared" si="11"/>
        <v>90441071.824183196</v>
      </c>
      <c r="H51" s="45">
        <f t="shared" si="0"/>
        <v>70089016.992161453</v>
      </c>
      <c r="I51" s="45">
        <f t="shared" si="12"/>
        <v>3671691861</v>
      </c>
      <c r="J51" s="45">
        <f t="shared" si="1"/>
        <v>491525</v>
      </c>
      <c r="K51" s="45">
        <f t="shared" si="13"/>
        <v>35418018.162521072</v>
      </c>
      <c r="L51" s="46">
        <v>0</v>
      </c>
      <c r="M51" s="46">
        <v>28703878.309999999</v>
      </c>
      <c r="N51" s="46">
        <v>5887396.3300000001</v>
      </c>
      <c r="O51" s="46">
        <v>10083184.83</v>
      </c>
      <c r="P51" s="45">
        <f t="shared" si="14"/>
        <v>179579719.72999999</v>
      </c>
      <c r="Q51" s="47">
        <v>0</v>
      </c>
      <c r="R51" s="10" t="s">
        <v>797</v>
      </c>
      <c r="S51" s="10"/>
      <c r="T51" s="10" t="b">
        <v>1</v>
      </c>
      <c r="U51" s="10" t="s">
        <v>797</v>
      </c>
      <c r="V51" s="10" t="s">
        <v>797</v>
      </c>
      <c r="W51" s="10" t="b">
        <v>1</v>
      </c>
      <c r="X51" s="48">
        <v>444383</v>
      </c>
      <c r="Y51" s="49">
        <v>12.11</v>
      </c>
      <c r="Z51" s="48">
        <v>16806</v>
      </c>
      <c r="AA51" s="26">
        <v>24276</v>
      </c>
      <c r="AB51" s="11">
        <v>25987</v>
      </c>
      <c r="AC51" s="50">
        <f t="shared" si="15"/>
        <v>0</v>
      </c>
      <c r="AD51" s="50">
        <f t="shared" si="2"/>
        <v>0</v>
      </c>
      <c r="AE51" s="50">
        <f t="shared" si="3"/>
        <v>0</v>
      </c>
      <c r="AF51" s="50">
        <f t="shared" si="4"/>
        <v>0</v>
      </c>
      <c r="AG51" s="50">
        <f t="shared" si="19"/>
        <v>0</v>
      </c>
      <c r="AH51" s="51" t="str">
        <f t="shared" si="5"/>
        <v/>
      </c>
      <c r="AI51" s="52" t="str">
        <f t="shared" si="6"/>
        <v/>
      </c>
      <c r="AJ51" s="76" t="s">
        <v>797</v>
      </c>
      <c r="AK51" s="30">
        <v>0</v>
      </c>
      <c r="AL51" s="53">
        <v>0</v>
      </c>
      <c r="AM51" s="54">
        <f t="shared" si="7"/>
        <v>0</v>
      </c>
      <c r="AN51" s="50">
        <f t="shared" si="8"/>
        <v>0</v>
      </c>
      <c r="AO51" s="51">
        <v>0</v>
      </c>
      <c r="AP51" s="50">
        <f t="shared" si="9"/>
        <v>0</v>
      </c>
      <c r="AQ51" s="11">
        <v>0</v>
      </c>
      <c r="AR51" s="50">
        <f t="shared" si="16"/>
        <v>0</v>
      </c>
      <c r="AS51" s="50">
        <f t="shared" si="17"/>
        <v>0</v>
      </c>
      <c r="AT51" s="55">
        <f t="shared" si="10"/>
        <v>0</v>
      </c>
      <c r="AU51" s="27">
        <f t="shared" si="18"/>
        <v>1</v>
      </c>
    </row>
    <row r="52" spans="1:47" ht="14.5" x14ac:dyDescent="0.35">
      <c r="A52" s="27" t="s">
        <v>398</v>
      </c>
      <c r="B52" s="27" t="s">
        <v>44</v>
      </c>
      <c r="C52" s="27">
        <v>2025</v>
      </c>
      <c r="D52" s="43">
        <v>404603793</v>
      </c>
      <c r="E52" s="44">
        <v>6263266.7199999997</v>
      </c>
      <c r="F52" s="43">
        <v>319931820</v>
      </c>
      <c r="G52" s="45">
        <f t="shared" si="11"/>
        <v>4952544.5770475771</v>
      </c>
      <c r="H52" s="45">
        <f t="shared" si="0"/>
        <v>3505164.2819782477</v>
      </c>
      <c r="I52" s="45">
        <f t="shared" si="12"/>
        <v>84671973</v>
      </c>
      <c r="J52" s="45">
        <f t="shared" si="1"/>
        <v>213818</v>
      </c>
      <c r="K52" s="45">
        <f t="shared" si="13"/>
        <v>697713.81673460058</v>
      </c>
      <c r="L52" s="46">
        <v>0</v>
      </c>
      <c r="M52" s="46">
        <v>193306.22</v>
      </c>
      <c r="N52" s="46">
        <v>57127.39</v>
      </c>
      <c r="O52" s="46">
        <v>260051.91</v>
      </c>
      <c r="P52" s="45">
        <f t="shared" si="14"/>
        <v>6773752.2400000002</v>
      </c>
      <c r="Q52" s="47">
        <v>0</v>
      </c>
      <c r="R52" s="10" t="s">
        <v>797</v>
      </c>
      <c r="S52" s="10"/>
      <c r="T52" s="10" t="b">
        <v>1</v>
      </c>
      <c r="U52" s="10" t="s">
        <v>797</v>
      </c>
      <c r="V52" s="10" t="s">
        <v>797</v>
      </c>
      <c r="W52" s="10" t="b">
        <v>1</v>
      </c>
      <c r="X52" s="48">
        <v>342173</v>
      </c>
      <c r="Y52" s="49">
        <v>15.48</v>
      </c>
      <c r="Z52" s="48">
        <v>935</v>
      </c>
      <c r="AA52" s="26">
        <v>1331</v>
      </c>
      <c r="AB52" s="11">
        <v>1443</v>
      </c>
      <c r="AC52" s="50">
        <f t="shared" si="15"/>
        <v>0</v>
      </c>
      <c r="AD52" s="50">
        <f t="shared" si="2"/>
        <v>0</v>
      </c>
      <c r="AE52" s="50">
        <f t="shared" si="3"/>
        <v>0</v>
      </c>
      <c r="AF52" s="50">
        <f t="shared" si="4"/>
        <v>0</v>
      </c>
      <c r="AG52" s="50">
        <f t="shared" si="19"/>
        <v>0</v>
      </c>
      <c r="AH52" s="51" t="str">
        <f t="shared" si="5"/>
        <v/>
      </c>
      <c r="AI52" s="52" t="str">
        <f t="shared" si="6"/>
        <v/>
      </c>
      <c r="AJ52" s="76" t="s">
        <v>797</v>
      </c>
      <c r="AK52" s="30">
        <v>0</v>
      </c>
      <c r="AL52" s="53">
        <v>0</v>
      </c>
      <c r="AM52" s="54">
        <f t="shared" si="7"/>
        <v>0</v>
      </c>
      <c r="AN52" s="50">
        <f t="shared" si="8"/>
        <v>0</v>
      </c>
      <c r="AO52" s="51">
        <v>0</v>
      </c>
      <c r="AP52" s="50">
        <f t="shared" si="9"/>
        <v>0</v>
      </c>
      <c r="AQ52" s="11">
        <v>0</v>
      </c>
      <c r="AR52" s="50">
        <f t="shared" si="16"/>
        <v>0</v>
      </c>
      <c r="AS52" s="50">
        <f t="shared" si="17"/>
        <v>0</v>
      </c>
      <c r="AT52" s="55">
        <f t="shared" si="10"/>
        <v>0</v>
      </c>
      <c r="AU52" s="27">
        <f t="shared" si="18"/>
        <v>1</v>
      </c>
    </row>
    <row r="53" spans="1:47" ht="14.5" x14ac:dyDescent="0.35">
      <c r="A53" s="27" t="s">
        <v>399</v>
      </c>
      <c r="B53" s="27" t="s">
        <v>45</v>
      </c>
      <c r="C53" s="27">
        <v>2025</v>
      </c>
      <c r="D53" s="43">
        <v>29951077622</v>
      </c>
      <c r="E53" s="44">
        <v>262218627.71000001</v>
      </c>
      <c r="F53" s="43">
        <v>11484990652</v>
      </c>
      <c r="G53" s="45">
        <f t="shared" si="11"/>
        <v>100549920.97571541</v>
      </c>
      <c r="H53" s="45">
        <f t="shared" si="0"/>
        <v>96536676.220848218</v>
      </c>
      <c r="I53" s="45">
        <f t="shared" si="12"/>
        <v>18466086970</v>
      </c>
      <c r="J53" s="45">
        <f t="shared" si="1"/>
        <v>1452879</v>
      </c>
      <c r="K53" s="45">
        <f t="shared" si="13"/>
        <v>150541234.5405035</v>
      </c>
      <c r="L53" s="46">
        <v>0</v>
      </c>
      <c r="M53" s="46">
        <v>43210523.600000001</v>
      </c>
      <c r="N53" s="46">
        <v>346368.96</v>
      </c>
      <c r="O53" s="46">
        <v>6792852.6699999999</v>
      </c>
      <c r="P53" s="45">
        <f t="shared" si="14"/>
        <v>312568372.94</v>
      </c>
      <c r="Q53" s="47">
        <v>0.01</v>
      </c>
      <c r="R53" s="10" t="s">
        <v>797</v>
      </c>
      <c r="S53" s="10"/>
      <c r="T53" s="10" t="b">
        <v>1</v>
      </c>
      <c r="U53" s="10" t="s">
        <v>797</v>
      </c>
      <c r="V53" s="10" t="s">
        <v>797</v>
      </c>
      <c r="W53" s="10" t="b">
        <v>1</v>
      </c>
      <c r="X53" s="48">
        <v>2505452</v>
      </c>
      <c r="Y53" s="49">
        <v>9.8699999999999992</v>
      </c>
      <c r="Z53" s="48">
        <v>4584</v>
      </c>
      <c r="AA53" s="26">
        <v>17294</v>
      </c>
      <c r="AB53" s="11">
        <v>17752</v>
      </c>
      <c r="AC53" s="50">
        <f t="shared" si="15"/>
        <v>2470779</v>
      </c>
      <c r="AD53" s="50">
        <f t="shared" si="2"/>
        <v>2622186</v>
      </c>
      <c r="AE53" s="50">
        <f t="shared" si="3"/>
        <v>435569</v>
      </c>
      <c r="AF53" s="50">
        <f t="shared" si="4"/>
        <v>435569</v>
      </c>
      <c r="AG53" s="50">
        <f t="shared" si="19"/>
        <v>3057755</v>
      </c>
      <c r="AH53" s="51" t="str">
        <f t="shared" si="5"/>
        <v/>
      </c>
      <c r="AI53" s="52" t="str">
        <f t="shared" si="6"/>
        <v/>
      </c>
      <c r="AJ53" s="76">
        <v>2021</v>
      </c>
      <c r="AK53" s="30">
        <v>3041236</v>
      </c>
      <c r="AL53" s="53">
        <v>130619.87000000011</v>
      </c>
      <c r="AM53" s="54">
        <f t="shared" si="7"/>
        <v>0</v>
      </c>
      <c r="AN53" s="50">
        <f t="shared" si="8"/>
        <v>3057755</v>
      </c>
      <c r="AO53" s="51">
        <v>3041236</v>
      </c>
      <c r="AP53" s="50">
        <f t="shared" si="9"/>
        <v>3041236</v>
      </c>
      <c r="AQ53" s="11">
        <v>0</v>
      </c>
      <c r="AR53" s="50">
        <f t="shared" si="16"/>
        <v>3057755</v>
      </c>
      <c r="AS53" s="50">
        <f t="shared" si="17"/>
        <v>487386</v>
      </c>
      <c r="AT53" s="55">
        <f t="shared" si="10"/>
        <v>15.94</v>
      </c>
      <c r="AU53" s="27">
        <f t="shared" si="18"/>
        <v>1</v>
      </c>
    </row>
    <row r="54" spans="1:47" ht="14.5" x14ac:dyDescent="0.35">
      <c r="A54" s="27" t="s">
        <v>400</v>
      </c>
      <c r="B54" s="27" t="s">
        <v>46</v>
      </c>
      <c r="C54" s="27">
        <v>2025</v>
      </c>
      <c r="D54" s="43">
        <v>259994735</v>
      </c>
      <c r="E54" s="44">
        <v>4404310.8099999996</v>
      </c>
      <c r="F54" s="43">
        <v>192827500</v>
      </c>
      <c r="G54" s="45">
        <f t="shared" si="11"/>
        <v>3266497.8493325063</v>
      </c>
      <c r="H54" s="45">
        <f t="shared" si="0"/>
        <v>2263649.4542801282</v>
      </c>
      <c r="I54" s="45">
        <f t="shared" si="12"/>
        <v>67167235</v>
      </c>
      <c r="J54" s="45">
        <f t="shared" si="1"/>
        <v>240743</v>
      </c>
      <c r="K54" s="45">
        <f t="shared" si="13"/>
        <v>665187.39703013166</v>
      </c>
      <c r="L54" s="46">
        <v>0</v>
      </c>
      <c r="M54" s="46">
        <v>182747.4</v>
      </c>
      <c r="N54" s="46">
        <v>443490.89</v>
      </c>
      <c r="O54" s="46">
        <v>143163.97</v>
      </c>
      <c r="P54" s="45">
        <f t="shared" si="14"/>
        <v>5173713.0699999994</v>
      </c>
      <c r="Q54" s="47">
        <v>0</v>
      </c>
      <c r="R54" s="10" t="s">
        <v>797</v>
      </c>
      <c r="S54" s="10"/>
      <c r="T54" s="10" t="b">
        <v>1</v>
      </c>
      <c r="U54" s="10" t="s">
        <v>797</v>
      </c>
      <c r="V54" s="10" t="s">
        <v>797</v>
      </c>
      <c r="W54" s="10" t="b">
        <v>1</v>
      </c>
      <c r="X54" s="48">
        <v>325722</v>
      </c>
      <c r="Y54" s="49">
        <v>16.940000000000001</v>
      </c>
      <c r="Z54" s="48">
        <v>592</v>
      </c>
      <c r="AA54" s="26">
        <v>871</v>
      </c>
      <c r="AB54" s="11">
        <v>1084</v>
      </c>
      <c r="AC54" s="50">
        <f t="shared" si="15"/>
        <v>0</v>
      </c>
      <c r="AD54" s="50">
        <f t="shared" si="2"/>
        <v>0</v>
      </c>
      <c r="AE54" s="50">
        <f t="shared" si="3"/>
        <v>0</v>
      </c>
      <c r="AF54" s="50">
        <f t="shared" si="4"/>
        <v>0</v>
      </c>
      <c r="AG54" s="50">
        <f t="shared" si="19"/>
        <v>0</v>
      </c>
      <c r="AH54" s="51" t="str">
        <f t="shared" si="5"/>
        <v/>
      </c>
      <c r="AI54" s="52" t="str">
        <f t="shared" si="6"/>
        <v/>
      </c>
      <c r="AJ54" s="76" t="s">
        <v>797</v>
      </c>
      <c r="AK54" s="30">
        <v>0</v>
      </c>
      <c r="AL54" s="53">
        <v>0</v>
      </c>
      <c r="AM54" s="54">
        <f t="shared" si="7"/>
        <v>0</v>
      </c>
      <c r="AN54" s="50">
        <f t="shared" si="8"/>
        <v>0</v>
      </c>
      <c r="AO54" s="51">
        <v>0</v>
      </c>
      <c r="AP54" s="50">
        <f t="shared" si="9"/>
        <v>0</v>
      </c>
      <c r="AQ54" s="11">
        <v>0</v>
      </c>
      <c r="AR54" s="50">
        <f t="shared" si="16"/>
        <v>0</v>
      </c>
      <c r="AS54" s="50">
        <f t="shared" si="17"/>
        <v>0</v>
      </c>
      <c r="AT54" s="55">
        <f t="shared" si="10"/>
        <v>0</v>
      </c>
      <c r="AU54" s="27">
        <f t="shared" si="18"/>
        <v>1</v>
      </c>
    </row>
    <row r="55" spans="1:47" ht="14.5" x14ac:dyDescent="0.35">
      <c r="A55" s="27" t="s">
        <v>401</v>
      </c>
      <c r="B55" s="27" t="s">
        <v>47</v>
      </c>
      <c r="C55" s="27">
        <v>2025</v>
      </c>
      <c r="D55" s="43">
        <v>6383275340</v>
      </c>
      <c r="E55" s="44">
        <v>55279164.439999998</v>
      </c>
      <c r="F55" s="43">
        <v>5156243300</v>
      </c>
      <c r="G55" s="45">
        <f t="shared" si="11"/>
        <v>44653066.97444579</v>
      </c>
      <c r="H55" s="45">
        <f t="shared" si="0"/>
        <v>38943525.602044851</v>
      </c>
      <c r="I55" s="45">
        <f t="shared" si="12"/>
        <v>1227032040</v>
      </c>
      <c r="J55" s="45">
        <f t="shared" si="1"/>
        <v>1309533</v>
      </c>
      <c r="K55" s="45">
        <f t="shared" si="13"/>
        <v>9814655.7175757904</v>
      </c>
      <c r="L55" s="46">
        <v>0</v>
      </c>
      <c r="M55" s="46">
        <v>77513263</v>
      </c>
      <c r="N55" s="46">
        <v>7471049.4900000002</v>
      </c>
      <c r="O55" s="46">
        <v>7529490.5599999996</v>
      </c>
      <c r="P55" s="45">
        <f t="shared" si="14"/>
        <v>147792967.49000001</v>
      </c>
      <c r="Q55" s="47">
        <v>0</v>
      </c>
      <c r="R55" s="10" t="s">
        <v>797</v>
      </c>
      <c r="S55" s="10"/>
      <c r="T55" s="10" t="b">
        <v>1</v>
      </c>
      <c r="U55" s="10" t="s">
        <v>797</v>
      </c>
      <c r="V55" s="10" t="s">
        <v>797</v>
      </c>
      <c r="W55" s="10" t="b">
        <v>1</v>
      </c>
      <c r="X55" s="48">
        <v>782078</v>
      </c>
      <c r="Y55" s="49">
        <v>8.66</v>
      </c>
      <c r="Z55" s="48">
        <v>6593</v>
      </c>
      <c r="AA55" s="26">
        <v>7530</v>
      </c>
      <c r="AB55" s="11">
        <v>8023</v>
      </c>
      <c r="AC55" s="50">
        <f t="shared" si="15"/>
        <v>0</v>
      </c>
      <c r="AD55" s="50">
        <f t="shared" si="2"/>
        <v>0</v>
      </c>
      <c r="AE55" s="50">
        <f t="shared" si="3"/>
        <v>0</v>
      </c>
      <c r="AF55" s="50">
        <f t="shared" si="4"/>
        <v>0</v>
      </c>
      <c r="AG55" s="50">
        <f t="shared" si="19"/>
        <v>0</v>
      </c>
      <c r="AH55" s="51" t="str">
        <f t="shared" si="5"/>
        <v/>
      </c>
      <c r="AI55" s="52" t="str">
        <f t="shared" si="6"/>
        <v/>
      </c>
      <c r="AJ55" s="76" t="s">
        <v>797</v>
      </c>
      <c r="AK55" s="30">
        <v>0</v>
      </c>
      <c r="AL55" s="53">
        <v>0</v>
      </c>
      <c r="AM55" s="54">
        <f t="shared" si="7"/>
        <v>0</v>
      </c>
      <c r="AN55" s="50">
        <f t="shared" si="8"/>
        <v>0</v>
      </c>
      <c r="AO55" s="51">
        <v>0</v>
      </c>
      <c r="AP55" s="50">
        <f t="shared" si="9"/>
        <v>0</v>
      </c>
      <c r="AQ55" s="11">
        <v>0</v>
      </c>
      <c r="AR55" s="50">
        <f t="shared" si="16"/>
        <v>0</v>
      </c>
      <c r="AS55" s="50">
        <f t="shared" si="17"/>
        <v>0</v>
      </c>
      <c r="AT55" s="55">
        <f t="shared" si="10"/>
        <v>0</v>
      </c>
      <c r="AU55" s="27">
        <f t="shared" si="18"/>
        <v>1</v>
      </c>
    </row>
    <row r="56" spans="1:47" ht="14.5" x14ac:dyDescent="0.35">
      <c r="A56" s="27" t="s">
        <v>402</v>
      </c>
      <c r="B56" s="27" t="s">
        <v>48</v>
      </c>
      <c r="C56" s="27">
        <v>2025</v>
      </c>
      <c r="D56" s="43">
        <v>40134122674</v>
      </c>
      <c r="E56" s="44">
        <v>212442137.78</v>
      </c>
      <c r="F56" s="43">
        <v>7749674278</v>
      </c>
      <c r="G56" s="45">
        <f t="shared" si="11"/>
        <v>41021386.815652356</v>
      </c>
      <c r="H56" s="45">
        <f t="shared" si="0"/>
        <v>38946411.686405689</v>
      </c>
      <c r="I56" s="45">
        <f t="shared" si="12"/>
        <v>32384448396</v>
      </c>
      <c r="J56" s="45">
        <f t="shared" si="1"/>
        <v>1603508</v>
      </c>
      <c r="K56" s="45">
        <f t="shared" si="13"/>
        <v>160730392.63970271</v>
      </c>
      <c r="L56" s="46">
        <v>0</v>
      </c>
      <c r="M56" s="46">
        <v>171372095.71000001</v>
      </c>
      <c r="N56" s="46">
        <v>215346179.38</v>
      </c>
      <c r="O56" s="46">
        <v>29228339.670000002</v>
      </c>
      <c r="P56" s="45">
        <f t="shared" si="14"/>
        <v>628388752.54000008</v>
      </c>
      <c r="Q56" s="47">
        <v>0.03</v>
      </c>
      <c r="R56" s="10" t="s">
        <v>803</v>
      </c>
      <c r="S56" s="10" t="s">
        <v>803</v>
      </c>
      <c r="T56" s="10" t="b">
        <v>1</v>
      </c>
      <c r="U56" s="10" t="s">
        <v>797</v>
      </c>
      <c r="V56" s="10" t="s">
        <v>797</v>
      </c>
      <c r="W56" s="10" t="b">
        <v>1</v>
      </c>
      <c r="X56" s="48">
        <v>1976958</v>
      </c>
      <c r="Y56" s="49">
        <v>6.35</v>
      </c>
      <c r="Z56" s="48">
        <v>3920</v>
      </c>
      <c r="AA56" s="26">
        <v>24116</v>
      </c>
      <c r="AB56" s="11">
        <v>25309</v>
      </c>
      <c r="AC56" s="50">
        <f t="shared" si="15"/>
        <v>5990304</v>
      </c>
      <c r="AD56" s="50">
        <f t="shared" si="2"/>
        <v>5990304</v>
      </c>
      <c r="AE56" s="50">
        <f t="shared" si="3"/>
        <v>11601548</v>
      </c>
      <c r="AF56" s="50">
        <f t="shared" si="4"/>
        <v>11601548</v>
      </c>
      <c r="AG56" s="50">
        <f t="shared" si="19"/>
        <v>17591852</v>
      </c>
      <c r="AH56" s="51">
        <f t="shared" si="5"/>
        <v>100000</v>
      </c>
      <c r="AI56" s="52" t="str">
        <f t="shared" si="6"/>
        <v/>
      </c>
      <c r="AJ56" s="76">
        <v>2002</v>
      </c>
      <c r="AK56" s="30">
        <v>17024500</v>
      </c>
      <c r="AL56" s="53">
        <v>888971.41999999993</v>
      </c>
      <c r="AM56" s="54">
        <f t="shared" si="7"/>
        <v>0</v>
      </c>
      <c r="AN56" s="50">
        <f t="shared" si="8"/>
        <v>17591852</v>
      </c>
      <c r="AO56" s="51">
        <v>17024500</v>
      </c>
      <c r="AP56" s="50">
        <f t="shared" si="9"/>
        <v>17024500</v>
      </c>
      <c r="AQ56" s="11">
        <v>0</v>
      </c>
      <c r="AR56" s="50">
        <f t="shared" si="16"/>
        <v>17591852</v>
      </c>
      <c r="AS56" s="50">
        <f t="shared" si="17"/>
        <v>2804023</v>
      </c>
      <c r="AT56" s="55">
        <f t="shared" si="10"/>
        <v>15.94</v>
      </c>
      <c r="AU56" s="27">
        <f t="shared" si="18"/>
        <v>1</v>
      </c>
    </row>
    <row r="57" spans="1:47" ht="14.5" x14ac:dyDescent="0.35">
      <c r="A57" s="27" t="s">
        <v>403</v>
      </c>
      <c r="B57" s="27" t="s">
        <v>49</v>
      </c>
      <c r="C57" s="27">
        <v>2025</v>
      </c>
      <c r="D57" s="43">
        <v>6053461536</v>
      </c>
      <c r="E57" s="44">
        <v>59868734.590000004</v>
      </c>
      <c r="F57" s="43">
        <v>4581013000</v>
      </c>
      <c r="G57" s="45">
        <f t="shared" si="11"/>
        <v>45306218.569212973</v>
      </c>
      <c r="H57" s="45">
        <f t="shared" si="0"/>
        <v>39829134.713728547</v>
      </c>
      <c r="I57" s="45">
        <f t="shared" si="12"/>
        <v>1472448536</v>
      </c>
      <c r="J57" s="45">
        <f t="shared" si="1"/>
        <v>581995</v>
      </c>
      <c r="K57" s="45">
        <f t="shared" si="13"/>
        <v>12060344.005428303</v>
      </c>
      <c r="L57" s="46">
        <v>0</v>
      </c>
      <c r="M57" s="46">
        <v>15415446.48</v>
      </c>
      <c r="N57" s="46">
        <v>17279856.129999999</v>
      </c>
      <c r="O57" s="46">
        <v>6439969.0099999998</v>
      </c>
      <c r="P57" s="45">
        <f t="shared" si="14"/>
        <v>99004006.210000008</v>
      </c>
      <c r="Q57" s="47">
        <v>0.01</v>
      </c>
      <c r="R57" s="10" t="s">
        <v>803</v>
      </c>
      <c r="S57" s="10" t="s">
        <v>803</v>
      </c>
      <c r="T57" s="10" t="b">
        <v>1</v>
      </c>
      <c r="U57" s="10" t="s">
        <v>797</v>
      </c>
      <c r="V57" s="10" t="s">
        <v>797</v>
      </c>
      <c r="W57" s="10" t="b">
        <v>1</v>
      </c>
      <c r="X57" s="48">
        <v>827196</v>
      </c>
      <c r="Y57" s="49">
        <v>9.89</v>
      </c>
      <c r="Z57" s="48">
        <v>5538</v>
      </c>
      <c r="AA57" s="26">
        <v>8068</v>
      </c>
      <c r="AB57" s="11">
        <v>8528</v>
      </c>
      <c r="AC57" s="50">
        <f t="shared" si="15"/>
        <v>518895</v>
      </c>
      <c r="AD57" s="50">
        <f t="shared" si="2"/>
        <v>518895</v>
      </c>
      <c r="AE57" s="50">
        <f t="shared" si="3"/>
        <v>326953</v>
      </c>
      <c r="AF57" s="50">
        <f t="shared" si="4"/>
        <v>326953</v>
      </c>
      <c r="AG57" s="50">
        <f t="shared" si="19"/>
        <v>845848</v>
      </c>
      <c r="AH57" s="51">
        <f t="shared" si="5"/>
        <v>100000</v>
      </c>
      <c r="AI57" s="52" t="str">
        <f t="shared" si="6"/>
        <v/>
      </c>
      <c r="AJ57" s="76">
        <v>2013</v>
      </c>
      <c r="AK57" s="30">
        <v>857884</v>
      </c>
      <c r="AL57" s="53">
        <v>42917.010000000009</v>
      </c>
      <c r="AM57" s="54">
        <f t="shared" si="7"/>
        <v>0</v>
      </c>
      <c r="AN57" s="50">
        <f t="shared" si="8"/>
        <v>845848</v>
      </c>
      <c r="AO57" s="51">
        <v>857884</v>
      </c>
      <c r="AP57" s="50">
        <f t="shared" si="9"/>
        <v>857884</v>
      </c>
      <c r="AQ57" s="11">
        <v>0</v>
      </c>
      <c r="AR57" s="50">
        <f t="shared" si="16"/>
        <v>857884</v>
      </c>
      <c r="AS57" s="50">
        <f t="shared" si="17"/>
        <v>136741</v>
      </c>
      <c r="AT57" s="55">
        <f t="shared" si="10"/>
        <v>15.94</v>
      </c>
      <c r="AU57" s="27">
        <f t="shared" si="18"/>
        <v>0</v>
      </c>
    </row>
    <row r="58" spans="1:47" ht="14.5" x14ac:dyDescent="0.35">
      <c r="A58" s="27" t="s">
        <v>404</v>
      </c>
      <c r="B58" s="27" t="s">
        <v>50</v>
      </c>
      <c r="C58" s="27">
        <v>2025</v>
      </c>
      <c r="D58" s="43">
        <v>2360020004</v>
      </c>
      <c r="E58" s="44">
        <v>31105063.649999999</v>
      </c>
      <c r="F58" s="43">
        <v>2241441500</v>
      </c>
      <c r="G58" s="45">
        <f t="shared" si="11"/>
        <v>29542198.967416666</v>
      </c>
      <c r="H58" s="45">
        <f t="shared" si="0"/>
        <v>27215929.834220767</v>
      </c>
      <c r="I58" s="45">
        <f t="shared" si="12"/>
        <v>118578504</v>
      </c>
      <c r="J58" s="45">
        <f t="shared" si="1"/>
        <v>489994</v>
      </c>
      <c r="K58" s="45">
        <f t="shared" si="13"/>
        <v>1243908.8009636933</v>
      </c>
      <c r="L58" s="46">
        <v>0</v>
      </c>
      <c r="M58" s="46">
        <v>152497.89000000001</v>
      </c>
      <c r="N58" s="46">
        <v>31721.62</v>
      </c>
      <c r="O58" s="46">
        <v>398445.61</v>
      </c>
      <c r="P58" s="45">
        <f t="shared" si="14"/>
        <v>31687728.77</v>
      </c>
      <c r="Q58" s="47">
        <v>0.02</v>
      </c>
      <c r="R58" s="10" t="s">
        <v>803</v>
      </c>
      <c r="S58" s="10" t="s">
        <v>803</v>
      </c>
      <c r="T58" s="10" t="b">
        <v>1</v>
      </c>
      <c r="U58" s="10" t="s">
        <v>797</v>
      </c>
      <c r="V58" s="10" t="s">
        <v>797</v>
      </c>
      <c r="W58" s="10" t="b">
        <v>1</v>
      </c>
      <c r="X58" s="48">
        <v>1269939</v>
      </c>
      <c r="Y58" s="49">
        <v>13.18</v>
      </c>
      <c r="Z58" s="48">
        <v>1765</v>
      </c>
      <c r="AA58" s="26">
        <v>2007</v>
      </c>
      <c r="AB58" s="11">
        <v>2045</v>
      </c>
      <c r="AC58" s="50">
        <f t="shared" si="15"/>
        <v>569197</v>
      </c>
      <c r="AD58" s="50">
        <f t="shared" si="2"/>
        <v>569197</v>
      </c>
      <c r="AE58" s="50">
        <f t="shared" si="3"/>
        <v>3684</v>
      </c>
      <c r="AF58" s="50">
        <f t="shared" si="4"/>
        <v>3684</v>
      </c>
      <c r="AG58" s="50">
        <f t="shared" si="19"/>
        <v>572881</v>
      </c>
      <c r="AH58" s="51">
        <f t="shared" si="5"/>
        <v>100000</v>
      </c>
      <c r="AI58" s="52" t="str">
        <f t="shared" si="6"/>
        <v/>
      </c>
      <c r="AJ58" s="76">
        <v>2002</v>
      </c>
      <c r="AK58" s="30">
        <v>569260</v>
      </c>
      <c r="AL58" s="53">
        <v>21407.100000000093</v>
      </c>
      <c r="AM58" s="54">
        <f t="shared" si="7"/>
        <v>0</v>
      </c>
      <c r="AN58" s="50">
        <f t="shared" si="8"/>
        <v>572881</v>
      </c>
      <c r="AO58" s="51">
        <v>569260</v>
      </c>
      <c r="AP58" s="50">
        <f t="shared" si="9"/>
        <v>569260</v>
      </c>
      <c r="AQ58" s="11">
        <v>0</v>
      </c>
      <c r="AR58" s="50">
        <f t="shared" si="16"/>
        <v>572881</v>
      </c>
      <c r="AS58" s="50">
        <f t="shared" si="17"/>
        <v>91313</v>
      </c>
      <c r="AT58" s="55">
        <f t="shared" si="10"/>
        <v>15.94</v>
      </c>
      <c r="AU58" s="27">
        <f t="shared" si="18"/>
        <v>1</v>
      </c>
    </row>
    <row r="59" spans="1:47" ht="14.5" x14ac:dyDescent="0.35">
      <c r="A59" s="27" t="s">
        <v>405</v>
      </c>
      <c r="B59" s="27" t="s">
        <v>51</v>
      </c>
      <c r="C59" s="27">
        <v>2025</v>
      </c>
      <c r="D59" s="43">
        <v>1867973759</v>
      </c>
      <c r="E59" s="44">
        <v>25908796.039999999</v>
      </c>
      <c r="F59" s="43">
        <v>1647286600</v>
      </c>
      <c r="G59" s="45">
        <f t="shared" si="11"/>
        <v>22847865.144354559</v>
      </c>
      <c r="H59" s="45">
        <f t="shared" si="0"/>
        <v>18431658.151917018</v>
      </c>
      <c r="I59" s="45">
        <f t="shared" si="12"/>
        <v>220687159</v>
      </c>
      <c r="J59" s="45">
        <f t="shared" si="1"/>
        <v>389907</v>
      </c>
      <c r="K59" s="45">
        <f t="shared" si="13"/>
        <v>2275889.6176880193</v>
      </c>
      <c r="L59" s="46">
        <v>0</v>
      </c>
      <c r="M59" s="46">
        <v>3263794.31</v>
      </c>
      <c r="N59" s="46">
        <v>1152767.1200000001</v>
      </c>
      <c r="O59" s="46">
        <v>3803081.65</v>
      </c>
      <c r="P59" s="45">
        <f t="shared" si="14"/>
        <v>34128439.119999997</v>
      </c>
      <c r="Q59" s="47">
        <v>0.03</v>
      </c>
      <c r="R59" s="10" t="s">
        <v>803</v>
      </c>
      <c r="S59" s="10" t="s">
        <v>803</v>
      </c>
      <c r="T59" s="10" t="b">
        <v>1</v>
      </c>
      <c r="U59" s="10" t="s">
        <v>797</v>
      </c>
      <c r="V59" s="10" t="s">
        <v>797</v>
      </c>
      <c r="W59" s="10" t="b">
        <v>1</v>
      </c>
      <c r="X59" s="48">
        <v>517364</v>
      </c>
      <c r="Y59" s="49">
        <v>13.87</v>
      </c>
      <c r="Z59" s="48">
        <v>3184</v>
      </c>
      <c r="AA59" s="26">
        <v>3750</v>
      </c>
      <c r="AB59" s="11">
        <v>4387</v>
      </c>
      <c r="AC59" s="50">
        <f t="shared" si="15"/>
        <v>621226</v>
      </c>
      <c r="AD59" s="50">
        <f t="shared" si="2"/>
        <v>621226</v>
      </c>
      <c r="AE59" s="50">
        <f t="shared" si="3"/>
        <v>132497</v>
      </c>
      <c r="AF59" s="50">
        <f t="shared" si="4"/>
        <v>132497</v>
      </c>
      <c r="AG59" s="50">
        <f t="shared" si="19"/>
        <v>753723</v>
      </c>
      <c r="AH59" s="51">
        <f t="shared" si="5"/>
        <v>100000</v>
      </c>
      <c r="AI59" s="52" t="str">
        <f t="shared" si="6"/>
        <v/>
      </c>
      <c r="AJ59" s="76">
        <v>2007</v>
      </c>
      <c r="AK59" s="30">
        <v>720909</v>
      </c>
      <c r="AL59" s="53">
        <v>31383.150000000023</v>
      </c>
      <c r="AM59" s="54">
        <f t="shared" si="7"/>
        <v>0</v>
      </c>
      <c r="AN59" s="50">
        <f t="shared" si="8"/>
        <v>753723</v>
      </c>
      <c r="AO59" s="51">
        <v>720909</v>
      </c>
      <c r="AP59" s="50">
        <f t="shared" si="9"/>
        <v>720909</v>
      </c>
      <c r="AQ59" s="11">
        <v>0</v>
      </c>
      <c r="AR59" s="50">
        <f t="shared" si="16"/>
        <v>753723</v>
      </c>
      <c r="AS59" s="50">
        <f t="shared" si="17"/>
        <v>120138</v>
      </c>
      <c r="AT59" s="55">
        <f t="shared" si="10"/>
        <v>15.94</v>
      </c>
      <c r="AU59" s="27">
        <f t="shared" si="18"/>
        <v>1</v>
      </c>
    </row>
    <row r="60" spans="1:47" ht="14.5" x14ac:dyDescent="0.35">
      <c r="A60" s="27" t="s">
        <v>406</v>
      </c>
      <c r="B60" s="27" t="s">
        <v>52</v>
      </c>
      <c r="C60" s="27">
        <v>2025</v>
      </c>
      <c r="D60" s="43">
        <v>156277001</v>
      </c>
      <c r="E60" s="44">
        <v>2859869.12</v>
      </c>
      <c r="F60" s="43">
        <v>107338700</v>
      </c>
      <c r="G60" s="45">
        <f t="shared" si="11"/>
        <v>1964298.2111676433</v>
      </c>
      <c r="H60" s="45">
        <f t="shared" si="0"/>
        <v>1230469.4276413007</v>
      </c>
      <c r="I60" s="45">
        <f t="shared" si="12"/>
        <v>48938301</v>
      </c>
      <c r="J60" s="45">
        <f t="shared" si="1"/>
        <v>130155</v>
      </c>
      <c r="K60" s="45">
        <f t="shared" si="13"/>
        <v>207490.61315999937</v>
      </c>
      <c r="L60" s="46">
        <v>0</v>
      </c>
      <c r="M60" s="46">
        <v>261889.51</v>
      </c>
      <c r="N60" s="46">
        <v>52290.42</v>
      </c>
      <c r="O60" s="46">
        <v>374170.82</v>
      </c>
      <c r="P60" s="45">
        <f t="shared" si="14"/>
        <v>3548219.87</v>
      </c>
      <c r="Q60" s="47">
        <v>0</v>
      </c>
      <c r="R60" s="10" t="s">
        <v>797</v>
      </c>
      <c r="S60" s="10"/>
      <c r="T60" s="10" t="b">
        <v>1</v>
      </c>
      <c r="U60" s="10" t="s">
        <v>797</v>
      </c>
      <c r="V60" s="10" t="s">
        <v>797</v>
      </c>
      <c r="W60" s="10" t="b">
        <v>1</v>
      </c>
      <c r="X60" s="48">
        <v>267678</v>
      </c>
      <c r="Y60" s="49">
        <v>18.3</v>
      </c>
      <c r="Z60" s="48">
        <v>401</v>
      </c>
      <c r="AA60" s="26">
        <v>777</v>
      </c>
      <c r="AB60" s="11">
        <v>927</v>
      </c>
      <c r="AC60" s="50">
        <f t="shared" si="15"/>
        <v>0</v>
      </c>
      <c r="AD60" s="50">
        <f t="shared" si="2"/>
        <v>0</v>
      </c>
      <c r="AE60" s="50">
        <f t="shared" si="3"/>
        <v>0</v>
      </c>
      <c r="AF60" s="50">
        <f t="shared" si="4"/>
        <v>0</v>
      </c>
      <c r="AG60" s="50">
        <f t="shared" si="19"/>
        <v>0</v>
      </c>
      <c r="AH60" s="51" t="str">
        <f t="shared" si="5"/>
        <v/>
      </c>
      <c r="AI60" s="52" t="str">
        <f t="shared" si="6"/>
        <v/>
      </c>
      <c r="AJ60" s="76" t="s">
        <v>797</v>
      </c>
      <c r="AK60" s="30">
        <v>0</v>
      </c>
      <c r="AL60" s="53">
        <v>0</v>
      </c>
      <c r="AM60" s="54">
        <f t="shared" si="7"/>
        <v>0</v>
      </c>
      <c r="AN60" s="50">
        <f t="shared" si="8"/>
        <v>0</v>
      </c>
      <c r="AO60" s="51">
        <v>0</v>
      </c>
      <c r="AP60" s="50">
        <f t="shared" si="9"/>
        <v>0</v>
      </c>
      <c r="AQ60" s="11">
        <v>0</v>
      </c>
      <c r="AR60" s="50">
        <f t="shared" si="16"/>
        <v>0</v>
      </c>
      <c r="AS60" s="50">
        <f t="shared" si="17"/>
        <v>0</v>
      </c>
      <c r="AT60" s="55">
        <f t="shared" si="10"/>
        <v>0</v>
      </c>
      <c r="AU60" s="27">
        <f t="shared" si="18"/>
        <v>1</v>
      </c>
    </row>
    <row r="61" spans="1:47" ht="14.5" x14ac:dyDescent="0.35">
      <c r="A61" s="27" t="s">
        <v>407</v>
      </c>
      <c r="B61" s="27" t="s">
        <v>53</v>
      </c>
      <c r="C61" s="27">
        <v>2025</v>
      </c>
      <c r="D61" s="43">
        <v>2251536825</v>
      </c>
      <c r="E61" s="44">
        <v>25059604.859999999</v>
      </c>
      <c r="F61" s="43">
        <v>1990186400</v>
      </c>
      <c r="G61" s="45">
        <f t="shared" si="11"/>
        <v>22150774.630011171</v>
      </c>
      <c r="H61" s="45">
        <f t="shared" si="0"/>
        <v>17373781.328348409</v>
      </c>
      <c r="I61" s="45">
        <f t="shared" si="12"/>
        <v>261350425</v>
      </c>
      <c r="J61" s="45">
        <f t="shared" si="1"/>
        <v>172395</v>
      </c>
      <c r="K61" s="45">
        <f t="shared" si="13"/>
        <v>1221524.780301292</v>
      </c>
      <c r="L61" s="46">
        <v>0</v>
      </c>
      <c r="M61" s="46">
        <v>1329107.29</v>
      </c>
      <c r="N61" s="46">
        <v>4433018.68</v>
      </c>
      <c r="O61" s="46">
        <v>4294256.29</v>
      </c>
      <c r="P61" s="45">
        <f t="shared" si="14"/>
        <v>35115987.119999997</v>
      </c>
      <c r="Q61" s="47">
        <v>0</v>
      </c>
      <c r="R61" s="10" t="s">
        <v>797</v>
      </c>
      <c r="S61" s="10"/>
      <c r="T61" s="10" t="b">
        <v>1</v>
      </c>
      <c r="U61" s="10" t="s">
        <v>797</v>
      </c>
      <c r="V61" s="10" t="s">
        <v>797</v>
      </c>
      <c r="W61" s="10" t="b">
        <v>1</v>
      </c>
      <c r="X61" s="48">
        <v>463697</v>
      </c>
      <c r="Y61" s="49">
        <v>11.13</v>
      </c>
      <c r="Z61" s="48">
        <v>4292</v>
      </c>
      <c r="AA61" s="26">
        <v>5808</v>
      </c>
      <c r="AB61" s="11">
        <v>6234</v>
      </c>
      <c r="AC61" s="50">
        <f t="shared" si="15"/>
        <v>0</v>
      </c>
      <c r="AD61" s="50">
        <f t="shared" si="2"/>
        <v>0</v>
      </c>
      <c r="AE61" s="50">
        <f t="shared" si="3"/>
        <v>0</v>
      </c>
      <c r="AF61" s="50">
        <f t="shared" si="4"/>
        <v>0</v>
      </c>
      <c r="AG61" s="50">
        <f t="shared" si="19"/>
        <v>0</v>
      </c>
      <c r="AH61" s="51" t="str">
        <f t="shared" si="5"/>
        <v/>
      </c>
      <c r="AI61" s="52" t="str">
        <f t="shared" si="6"/>
        <v/>
      </c>
      <c r="AJ61" s="76" t="s">
        <v>797</v>
      </c>
      <c r="AK61" s="30">
        <v>0</v>
      </c>
      <c r="AL61" s="53">
        <v>0</v>
      </c>
      <c r="AM61" s="54">
        <f t="shared" si="7"/>
        <v>0</v>
      </c>
      <c r="AN61" s="50">
        <f t="shared" si="8"/>
        <v>0</v>
      </c>
      <c r="AO61" s="51">
        <v>0</v>
      </c>
      <c r="AP61" s="50">
        <f t="shared" si="9"/>
        <v>0</v>
      </c>
      <c r="AQ61" s="11">
        <v>0</v>
      </c>
      <c r="AR61" s="50">
        <f t="shared" si="16"/>
        <v>0</v>
      </c>
      <c r="AS61" s="50">
        <f t="shared" si="17"/>
        <v>0</v>
      </c>
      <c r="AT61" s="55">
        <f t="shared" si="10"/>
        <v>0</v>
      </c>
      <c r="AU61" s="27">
        <f t="shared" si="18"/>
        <v>1</v>
      </c>
    </row>
    <row r="62" spans="1:47" ht="14.5" x14ac:dyDescent="0.35">
      <c r="A62" s="27" t="s">
        <v>408</v>
      </c>
      <c r="B62" s="27" t="s">
        <v>54</v>
      </c>
      <c r="C62" s="27">
        <v>2025</v>
      </c>
      <c r="D62" s="43">
        <v>11661871494</v>
      </c>
      <c r="E62" s="44">
        <v>40466694.079999998</v>
      </c>
      <c r="F62" s="43">
        <v>9839798000</v>
      </c>
      <c r="G62" s="45">
        <f t="shared" si="11"/>
        <v>34144099.056473091</v>
      </c>
      <c r="H62" s="45">
        <f t="shared" si="0"/>
        <v>32104779.736064661</v>
      </c>
      <c r="I62" s="45">
        <f t="shared" si="12"/>
        <v>1822073494</v>
      </c>
      <c r="J62" s="45">
        <f t="shared" si="1"/>
        <v>1193237</v>
      </c>
      <c r="K62" s="45">
        <f t="shared" si="13"/>
        <v>5792725.8505523084</v>
      </c>
      <c r="L62" s="46">
        <v>0</v>
      </c>
      <c r="M62" s="46">
        <v>1773369.77</v>
      </c>
      <c r="N62" s="46">
        <v>149213.79999999999</v>
      </c>
      <c r="O62" s="46">
        <v>434942.19</v>
      </c>
      <c r="P62" s="45">
        <f t="shared" si="14"/>
        <v>42824219.839999996</v>
      </c>
      <c r="Q62" s="47">
        <v>0.03</v>
      </c>
      <c r="R62" s="10" t="s">
        <v>803</v>
      </c>
      <c r="S62" s="10" t="s">
        <v>803</v>
      </c>
      <c r="T62" s="10" t="b">
        <v>1</v>
      </c>
      <c r="U62" s="10" t="s">
        <v>797</v>
      </c>
      <c r="V62" s="10" t="s">
        <v>797</v>
      </c>
      <c r="W62" s="10" t="b">
        <v>1</v>
      </c>
      <c r="X62" s="48">
        <v>1674289</v>
      </c>
      <c r="Y62" s="49">
        <v>3.47</v>
      </c>
      <c r="Z62" s="48">
        <v>5877</v>
      </c>
      <c r="AA62" s="26">
        <v>7404</v>
      </c>
      <c r="AB62" s="11">
        <v>7859</v>
      </c>
      <c r="AC62" s="50">
        <f t="shared" si="15"/>
        <v>1136925</v>
      </c>
      <c r="AD62" s="50">
        <f t="shared" si="2"/>
        <v>1136925</v>
      </c>
      <c r="AE62" s="50">
        <f t="shared" si="3"/>
        <v>57678</v>
      </c>
      <c r="AF62" s="50">
        <f t="shared" si="4"/>
        <v>57678</v>
      </c>
      <c r="AG62" s="50">
        <f t="shared" si="19"/>
        <v>1194603</v>
      </c>
      <c r="AH62" s="51">
        <f t="shared" si="5"/>
        <v>100000</v>
      </c>
      <c r="AI62" s="52" t="str">
        <f t="shared" si="6"/>
        <v/>
      </c>
      <c r="AJ62" s="76">
        <v>2003</v>
      </c>
      <c r="AK62" s="30">
        <v>1200666</v>
      </c>
      <c r="AL62" s="53">
        <v>49082.260000000009</v>
      </c>
      <c r="AM62" s="54">
        <f t="shared" si="7"/>
        <v>0</v>
      </c>
      <c r="AN62" s="50">
        <f t="shared" si="8"/>
        <v>1194603</v>
      </c>
      <c r="AO62" s="51">
        <v>1200666</v>
      </c>
      <c r="AP62" s="50">
        <f t="shared" si="9"/>
        <v>1200666</v>
      </c>
      <c r="AQ62" s="11">
        <v>0</v>
      </c>
      <c r="AR62" s="50">
        <f t="shared" si="16"/>
        <v>1200666</v>
      </c>
      <c r="AS62" s="50">
        <f t="shared" si="17"/>
        <v>191378</v>
      </c>
      <c r="AT62" s="55">
        <f t="shared" si="10"/>
        <v>15.94</v>
      </c>
      <c r="AU62" s="27">
        <f t="shared" si="18"/>
        <v>0</v>
      </c>
    </row>
    <row r="63" spans="1:47" ht="14.5" x14ac:dyDescent="0.35">
      <c r="A63" s="27" t="s">
        <v>409</v>
      </c>
      <c r="B63" s="27" t="s">
        <v>55</v>
      </c>
      <c r="C63" s="27">
        <v>2025</v>
      </c>
      <c r="D63" s="43">
        <v>7387480005</v>
      </c>
      <c r="E63" s="44">
        <v>102685972.06999999</v>
      </c>
      <c r="F63" s="43">
        <v>5749290704</v>
      </c>
      <c r="G63" s="45">
        <f t="shared" si="11"/>
        <v>79915140.785989121</v>
      </c>
      <c r="H63" s="45">
        <f t="shared" si="0"/>
        <v>67320360.438005775</v>
      </c>
      <c r="I63" s="45">
        <f t="shared" si="12"/>
        <v>1638189301</v>
      </c>
      <c r="J63" s="45">
        <f t="shared" si="1"/>
        <v>432925</v>
      </c>
      <c r="K63" s="45">
        <f t="shared" si="13"/>
        <v>17511067.748984974</v>
      </c>
      <c r="L63" s="46">
        <v>0</v>
      </c>
      <c r="M63" s="46">
        <v>9053190.2400000002</v>
      </c>
      <c r="N63" s="46">
        <v>8724516.5800000001</v>
      </c>
      <c r="O63" s="46">
        <v>4106187.83</v>
      </c>
      <c r="P63" s="45">
        <f t="shared" si="14"/>
        <v>124569866.72</v>
      </c>
      <c r="Q63" s="47">
        <v>1.4999999999999999E-2</v>
      </c>
      <c r="R63" s="10" t="s">
        <v>803</v>
      </c>
      <c r="S63" s="10" t="s">
        <v>803</v>
      </c>
      <c r="T63" s="10" t="b">
        <v>1</v>
      </c>
      <c r="U63" s="10" t="s">
        <v>797</v>
      </c>
      <c r="V63" s="10" t="s">
        <v>797</v>
      </c>
      <c r="W63" s="10" t="b">
        <v>1</v>
      </c>
      <c r="X63" s="48">
        <v>634510</v>
      </c>
      <c r="Y63" s="49">
        <v>13.9</v>
      </c>
      <c r="Z63" s="48">
        <v>9061</v>
      </c>
      <c r="AA63" s="26">
        <v>12845</v>
      </c>
      <c r="AB63" s="11">
        <v>13500</v>
      </c>
      <c r="AC63" s="50">
        <f t="shared" si="15"/>
        <v>1272471</v>
      </c>
      <c r="AD63" s="50">
        <f t="shared" si="2"/>
        <v>1272471</v>
      </c>
      <c r="AE63" s="50">
        <f t="shared" si="3"/>
        <v>266666</v>
      </c>
      <c r="AF63" s="50">
        <f t="shared" si="4"/>
        <v>266666</v>
      </c>
      <c r="AG63" s="50">
        <f t="shared" si="19"/>
        <v>1539137</v>
      </c>
      <c r="AH63" s="51">
        <f t="shared" si="5"/>
        <v>100000</v>
      </c>
      <c r="AI63" s="52" t="str">
        <f t="shared" si="6"/>
        <v/>
      </c>
      <c r="AJ63" s="76">
        <v>2008</v>
      </c>
      <c r="AK63" s="30">
        <v>1700926</v>
      </c>
      <c r="AL63" s="53">
        <v>225520.88000000012</v>
      </c>
      <c r="AM63" s="54">
        <f t="shared" si="7"/>
        <v>0</v>
      </c>
      <c r="AN63" s="50">
        <f t="shared" si="8"/>
        <v>1539137</v>
      </c>
      <c r="AO63" s="51">
        <v>1700926</v>
      </c>
      <c r="AP63" s="50">
        <f t="shared" si="9"/>
        <v>1700926</v>
      </c>
      <c r="AQ63" s="11">
        <v>0</v>
      </c>
      <c r="AR63" s="50">
        <f t="shared" si="16"/>
        <v>1700926</v>
      </c>
      <c r="AS63" s="50">
        <f t="shared" si="17"/>
        <v>271116</v>
      </c>
      <c r="AT63" s="55">
        <f t="shared" si="10"/>
        <v>15.94</v>
      </c>
      <c r="AU63" s="27">
        <f t="shared" si="18"/>
        <v>0</v>
      </c>
    </row>
    <row r="64" spans="1:47" ht="14.5" x14ac:dyDescent="0.35">
      <c r="A64" s="27" t="s">
        <v>410</v>
      </c>
      <c r="B64" s="27" t="s">
        <v>56</v>
      </c>
      <c r="C64" s="27">
        <v>2025</v>
      </c>
      <c r="D64" s="43">
        <v>4442835672</v>
      </c>
      <c r="E64" s="44">
        <v>43313551.450000003</v>
      </c>
      <c r="F64" s="43">
        <v>289355240</v>
      </c>
      <c r="G64" s="45">
        <f t="shared" si="11"/>
        <v>2820946.8007231532</v>
      </c>
      <c r="H64" s="45">
        <f t="shared" si="0"/>
        <v>2010797.8348318567</v>
      </c>
      <c r="I64" s="45">
        <f t="shared" si="12"/>
        <v>4153480432</v>
      </c>
      <c r="J64" s="45">
        <f t="shared" si="1"/>
        <v>824594</v>
      </c>
      <c r="K64" s="45">
        <f t="shared" si="13"/>
        <v>35581993.530438147</v>
      </c>
      <c r="L64" s="46">
        <v>0</v>
      </c>
      <c r="M64" s="46">
        <v>25952449.620000001</v>
      </c>
      <c r="N64" s="46">
        <v>8338415.4299999997</v>
      </c>
      <c r="O64" s="46">
        <v>6980896.6699999999</v>
      </c>
      <c r="P64" s="45">
        <f t="shared" si="14"/>
        <v>84585313.170000002</v>
      </c>
      <c r="Q64" s="47">
        <v>1.4999999999999999E-2</v>
      </c>
      <c r="R64" s="10" t="s">
        <v>803</v>
      </c>
      <c r="S64" s="10"/>
      <c r="T64" s="10" t="b">
        <v>0</v>
      </c>
      <c r="U64" s="10" t="s">
        <v>797</v>
      </c>
      <c r="V64" s="10" t="s">
        <v>797</v>
      </c>
      <c r="W64" s="10" t="b">
        <v>1</v>
      </c>
      <c r="X64" s="48">
        <v>348201</v>
      </c>
      <c r="Y64" s="49">
        <v>11.51</v>
      </c>
      <c r="Z64" s="48">
        <v>831</v>
      </c>
      <c r="AA64" s="26">
        <v>5868</v>
      </c>
      <c r="AB64" s="11">
        <v>6402</v>
      </c>
      <c r="AC64" s="50">
        <f t="shared" si="15"/>
        <v>563892</v>
      </c>
      <c r="AD64" s="50">
        <f t="shared" si="2"/>
        <v>563892</v>
      </c>
      <c r="AE64" s="50">
        <f t="shared" si="3"/>
        <v>514363</v>
      </c>
      <c r="AF64" s="50">
        <f t="shared" si="4"/>
        <v>514363</v>
      </c>
      <c r="AG64" s="50">
        <f t="shared" si="19"/>
        <v>1078255</v>
      </c>
      <c r="AH64" s="51">
        <f t="shared" si="5"/>
        <v>100000</v>
      </c>
      <c r="AI64" s="52" t="str">
        <f t="shared" si="6"/>
        <v/>
      </c>
      <c r="AJ64" s="76">
        <v>2017</v>
      </c>
      <c r="AK64" s="30">
        <v>1030646</v>
      </c>
      <c r="AL64" s="53">
        <v>64326.769999999902</v>
      </c>
      <c r="AM64" s="54">
        <f t="shared" si="7"/>
        <v>0</v>
      </c>
      <c r="AN64" s="50">
        <f t="shared" si="8"/>
        <v>1078255</v>
      </c>
      <c r="AO64" s="51">
        <v>1030646</v>
      </c>
      <c r="AP64" s="50">
        <f t="shared" si="9"/>
        <v>1030646</v>
      </c>
      <c r="AQ64" s="11">
        <v>0</v>
      </c>
      <c r="AR64" s="50">
        <f t="shared" si="16"/>
        <v>1078255</v>
      </c>
      <c r="AS64" s="50">
        <f t="shared" si="17"/>
        <v>171867</v>
      </c>
      <c r="AT64" s="55">
        <f t="shared" si="10"/>
        <v>15.94</v>
      </c>
      <c r="AU64" s="27">
        <f t="shared" si="18"/>
        <v>1</v>
      </c>
    </row>
    <row r="65" spans="1:47" ht="14.5" x14ac:dyDescent="0.35">
      <c r="A65" s="27" t="s">
        <v>411</v>
      </c>
      <c r="B65" s="27" t="s">
        <v>57</v>
      </c>
      <c r="C65" s="27">
        <v>2025</v>
      </c>
      <c r="D65" s="43">
        <v>409273249</v>
      </c>
      <c r="E65" s="44">
        <v>4555211.26</v>
      </c>
      <c r="F65" s="43">
        <v>356862800</v>
      </c>
      <c r="G65" s="45">
        <f t="shared" si="11"/>
        <v>3971882.9628054388</v>
      </c>
      <c r="H65" s="45">
        <f t="shared" si="0"/>
        <v>2698610.9346447047</v>
      </c>
      <c r="I65" s="45">
        <f t="shared" si="12"/>
        <v>52410449</v>
      </c>
      <c r="J65" s="45">
        <f t="shared" si="1"/>
        <v>154603</v>
      </c>
      <c r="K65" s="45">
        <f t="shared" si="13"/>
        <v>206021.06693734671</v>
      </c>
      <c r="L65" s="46">
        <v>0</v>
      </c>
      <c r="M65" s="46">
        <v>265946.48</v>
      </c>
      <c r="N65" s="46">
        <v>25926.78</v>
      </c>
      <c r="O65" s="46">
        <v>154664.07</v>
      </c>
      <c r="P65" s="45">
        <f t="shared" si="14"/>
        <v>5001748.59</v>
      </c>
      <c r="Q65" s="47">
        <v>0</v>
      </c>
      <c r="R65" s="10" t="s">
        <v>797</v>
      </c>
      <c r="S65" s="10"/>
      <c r="T65" s="10" t="b">
        <v>1</v>
      </c>
      <c r="U65" s="10" t="s">
        <v>797</v>
      </c>
      <c r="V65" s="10" t="s">
        <v>797</v>
      </c>
      <c r="W65" s="10" t="b">
        <v>1</v>
      </c>
      <c r="X65" s="48">
        <v>311943</v>
      </c>
      <c r="Y65" s="49">
        <v>11.13</v>
      </c>
      <c r="Z65" s="48">
        <v>1144</v>
      </c>
      <c r="AA65" s="26">
        <v>1483</v>
      </c>
      <c r="AB65" s="11">
        <v>1624</v>
      </c>
      <c r="AC65" s="50">
        <f t="shared" si="15"/>
        <v>0</v>
      </c>
      <c r="AD65" s="50">
        <f t="shared" si="2"/>
        <v>0</v>
      </c>
      <c r="AE65" s="50">
        <f t="shared" si="3"/>
        <v>0</v>
      </c>
      <c r="AF65" s="50">
        <f t="shared" si="4"/>
        <v>0</v>
      </c>
      <c r="AG65" s="50">
        <f t="shared" si="19"/>
        <v>0</v>
      </c>
      <c r="AH65" s="51" t="str">
        <f t="shared" si="5"/>
        <v/>
      </c>
      <c r="AI65" s="52" t="str">
        <f t="shared" si="6"/>
        <v/>
      </c>
      <c r="AJ65" s="76" t="s">
        <v>797</v>
      </c>
      <c r="AK65" s="30">
        <v>0</v>
      </c>
      <c r="AL65" s="53">
        <v>0</v>
      </c>
      <c r="AM65" s="54">
        <f t="shared" si="7"/>
        <v>0</v>
      </c>
      <c r="AN65" s="50">
        <f t="shared" si="8"/>
        <v>0</v>
      </c>
      <c r="AO65" s="51">
        <v>0</v>
      </c>
      <c r="AP65" s="50">
        <f t="shared" si="9"/>
        <v>0</v>
      </c>
      <c r="AQ65" s="11">
        <v>0</v>
      </c>
      <c r="AR65" s="50">
        <f t="shared" si="16"/>
        <v>0</v>
      </c>
      <c r="AS65" s="50">
        <f t="shared" si="17"/>
        <v>0</v>
      </c>
      <c r="AT65" s="55">
        <f t="shared" si="10"/>
        <v>0</v>
      </c>
      <c r="AU65" s="27">
        <f t="shared" si="18"/>
        <v>1</v>
      </c>
    </row>
    <row r="66" spans="1:47" ht="14.5" x14ac:dyDescent="0.35">
      <c r="A66" s="27" t="s">
        <v>412</v>
      </c>
      <c r="B66" s="27" t="s">
        <v>58</v>
      </c>
      <c r="C66" s="27">
        <v>2025</v>
      </c>
      <c r="D66" s="43">
        <v>160557124</v>
      </c>
      <c r="E66" s="44">
        <v>2899661.66</v>
      </c>
      <c r="F66" s="43">
        <v>117097900</v>
      </c>
      <c r="G66" s="45">
        <f t="shared" si="11"/>
        <v>2114788.0744084204</v>
      </c>
      <c r="H66" s="45">
        <f t="shared" si="0"/>
        <v>1228043.5811997522</v>
      </c>
      <c r="I66" s="45">
        <f t="shared" si="12"/>
        <v>43459224</v>
      </c>
      <c r="J66" s="45">
        <f t="shared" si="1"/>
        <v>129729</v>
      </c>
      <c r="K66" s="45">
        <f t="shared" si="13"/>
        <v>179863.46018278156</v>
      </c>
      <c r="L66" s="46">
        <v>0</v>
      </c>
      <c r="M66" s="46">
        <v>111358.32</v>
      </c>
      <c r="N66" s="46">
        <v>38774.71</v>
      </c>
      <c r="O66" s="46">
        <v>99584.74</v>
      </c>
      <c r="P66" s="45">
        <f t="shared" si="14"/>
        <v>3149379.43</v>
      </c>
      <c r="Q66" s="47">
        <v>0</v>
      </c>
      <c r="R66" s="10" t="s">
        <v>797</v>
      </c>
      <c r="S66" s="10"/>
      <c r="T66" s="10" t="b">
        <v>1</v>
      </c>
      <c r="U66" s="10" t="s">
        <v>797</v>
      </c>
      <c r="V66" s="10" t="s">
        <v>797</v>
      </c>
      <c r="W66" s="10" t="b">
        <v>1</v>
      </c>
      <c r="X66" s="48">
        <v>238489</v>
      </c>
      <c r="Y66" s="49">
        <v>18.059999999999999</v>
      </c>
      <c r="Z66" s="48">
        <v>491</v>
      </c>
      <c r="AA66" s="26">
        <v>826</v>
      </c>
      <c r="AB66" s="11">
        <v>1045</v>
      </c>
      <c r="AC66" s="50">
        <f t="shared" si="15"/>
        <v>0</v>
      </c>
      <c r="AD66" s="50">
        <f t="shared" si="2"/>
        <v>0</v>
      </c>
      <c r="AE66" s="50">
        <f t="shared" si="3"/>
        <v>0</v>
      </c>
      <c r="AF66" s="50">
        <f t="shared" si="4"/>
        <v>0</v>
      </c>
      <c r="AG66" s="50">
        <f t="shared" si="19"/>
        <v>0</v>
      </c>
      <c r="AH66" s="51" t="str">
        <f t="shared" si="5"/>
        <v/>
      </c>
      <c r="AI66" s="52" t="str">
        <f t="shared" si="6"/>
        <v/>
      </c>
      <c r="AJ66" s="76" t="s">
        <v>797</v>
      </c>
      <c r="AK66" s="30">
        <v>0</v>
      </c>
      <c r="AL66" s="53">
        <v>0</v>
      </c>
      <c r="AM66" s="54">
        <f t="shared" si="7"/>
        <v>0</v>
      </c>
      <c r="AN66" s="50">
        <f t="shared" si="8"/>
        <v>0</v>
      </c>
      <c r="AO66" s="51">
        <v>0</v>
      </c>
      <c r="AP66" s="50">
        <f t="shared" si="9"/>
        <v>0</v>
      </c>
      <c r="AQ66" s="11">
        <v>0</v>
      </c>
      <c r="AR66" s="50">
        <f t="shared" si="16"/>
        <v>0</v>
      </c>
      <c r="AS66" s="50">
        <f t="shared" si="17"/>
        <v>0</v>
      </c>
      <c r="AT66" s="55">
        <f t="shared" si="10"/>
        <v>0</v>
      </c>
      <c r="AU66" s="27">
        <f t="shared" si="18"/>
        <v>1</v>
      </c>
    </row>
    <row r="67" spans="1:47" ht="14.5" x14ac:dyDescent="0.35">
      <c r="A67" s="27" t="s">
        <v>413</v>
      </c>
      <c r="B67" s="27" t="s">
        <v>59</v>
      </c>
      <c r="C67" s="27">
        <v>2025</v>
      </c>
      <c r="D67" s="43">
        <v>235343125</v>
      </c>
      <c r="E67" s="44">
        <v>3652525.3</v>
      </c>
      <c r="F67" s="43">
        <v>196039300</v>
      </c>
      <c r="G67" s="45">
        <f t="shared" si="11"/>
        <v>3042529.9359999998</v>
      </c>
      <c r="H67" s="45">
        <f t="shared" si="0"/>
        <v>2219968.8870253186</v>
      </c>
      <c r="I67" s="45">
        <f t="shared" si="12"/>
        <v>39303825</v>
      </c>
      <c r="J67" s="45">
        <f t="shared" si="1"/>
        <v>233951</v>
      </c>
      <c r="K67" s="45">
        <f t="shared" si="13"/>
        <v>349258.98586953682</v>
      </c>
      <c r="L67" s="46">
        <v>0</v>
      </c>
      <c r="M67" s="46">
        <v>56524.85</v>
      </c>
      <c r="N67" s="46">
        <v>16576.91</v>
      </c>
      <c r="O67" s="46">
        <v>129206.17</v>
      </c>
      <c r="P67" s="45">
        <f t="shared" si="14"/>
        <v>3854833.23</v>
      </c>
      <c r="Q67" s="47">
        <v>0</v>
      </c>
      <c r="R67" s="10" t="s">
        <v>797</v>
      </c>
      <c r="S67" s="10"/>
      <c r="T67" s="10" t="b">
        <v>1</v>
      </c>
      <c r="U67" s="10" t="s">
        <v>797</v>
      </c>
      <c r="V67" s="10" t="s">
        <v>797</v>
      </c>
      <c r="W67" s="10" t="b">
        <v>1</v>
      </c>
      <c r="X67" s="48">
        <v>369885</v>
      </c>
      <c r="Y67" s="49">
        <v>15.52</v>
      </c>
      <c r="Z67" s="48">
        <v>530</v>
      </c>
      <c r="AA67" s="26">
        <v>698</v>
      </c>
      <c r="AB67" s="11">
        <v>857</v>
      </c>
      <c r="AC67" s="50">
        <f t="shared" si="15"/>
        <v>0</v>
      </c>
      <c r="AD67" s="50">
        <f t="shared" si="2"/>
        <v>0</v>
      </c>
      <c r="AE67" s="50">
        <f t="shared" si="3"/>
        <v>0</v>
      </c>
      <c r="AF67" s="50">
        <f t="shared" si="4"/>
        <v>0</v>
      </c>
      <c r="AG67" s="50">
        <f t="shared" si="19"/>
        <v>0</v>
      </c>
      <c r="AH67" s="51" t="str">
        <f t="shared" si="5"/>
        <v/>
      </c>
      <c r="AI67" s="52" t="str">
        <f t="shared" si="6"/>
        <v/>
      </c>
      <c r="AJ67" s="76" t="s">
        <v>797</v>
      </c>
      <c r="AK67" s="30">
        <v>0</v>
      </c>
      <c r="AL67" s="53">
        <v>0</v>
      </c>
      <c r="AM67" s="54">
        <f t="shared" si="7"/>
        <v>0</v>
      </c>
      <c r="AN67" s="50">
        <f t="shared" si="8"/>
        <v>0</v>
      </c>
      <c r="AO67" s="51">
        <v>0</v>
      </c>
      <c r="AP67" s="50">
        <f t="shared" si="9"/>
        <v>0</v>
      </c>
      <c r="AQ67" s="11">
        <v>0</v>
      </c>
      <c r="AR67" s="50">
        <f t="shared" si="16"/>
        <v>0</v>
      </c>
      <c r="AS67" s="50">
        <f t="shared" si="17"/>
        <v>0</v>
      </c>
      <c r="AT67" s="55">
        <f t="shared" si="10"/>
        <v>0</v>
      </c>
      <c r="AU67" s="27">
        <f t="shared" si="18"/>
        <v>1</v>
      </c>
    </row>
    <row r="68" spans="1:47" ht="14.5" x14ac:dyDescent="0.35">
      <c r="A68" s="27" t="s">
        <v>414</v>
      </c>
      <c r="B68" s="27" t="s">
        <v>60</v>
      </c>
      <c r="C68" s="27">
        <v>2025</v>
      </c>
      <c r="D68" s="43">
        <v>4643153251</v>
      </c>
      <c r="E68" s="44">
        <v>70390203.290000007</v>
      </c>
      <c r="F68" s="43">
        <v>3184450400</v>
      </c>
      <c r="G68" s="45">
        <f t="shared" si="11"/>
        <v>48276268.06731946</v>
      </c>
      <c r="H68" s="45">
        <f t="shared" si="0"/>
        <v>31275846.1695484</v>
      </c>
      <c r="I68" s="45">
        <f t="shared" si="12"/>
        <v>1458702851</v>
      </c>
      <c r="J68" s="45">
        <f t="shared" si="1"/>
        <v>256453</v>
      </c>
      <c r="K68" s="45">
        <f t="shared" si="13"/>
        <v>13490937.939482242</v>
      </c>
      <c r="L68" s="46">
        <v>0</v>
      </c>
      <c r="M68" s="46">
        <v>16320388.390000001</v>
      </c>
      <c r="N68" s="46">
        <v>9636633.0199999996</v>
      </c>
      <c r="O68" s="46">
        <v>11742517.26</v>
      </c>
      <c r="P68" s="45">
        <f t="shared" si="14"/>
        <v>108089741.96000001</v>
      </c>
      <c r="Q68" s="47">
        <v>0</v>
      </c>
      <c r="R68" s="10" t="s">
        <v>797</v>
      </c>
      <c r="S68" s="10"/>
      <c r="T68" s="10" t="b">
        <v>1</v>
      </c>
      <c r="U68" s="10" t="s">
        <v>797</v>
      </c>
      <c r="V68" s="10" t="s">
        <v>797</v>
      </c>
      <c r="W68" s="10" t="b">
        <v>1</v>
      </c>
      <c r="X68" s="48">
        <v>283971</v>
      </c>
      <c r="Y68" s="49">
        <v>15.16</v>
      </c>
      <c r="Z68" s="48">
        <v>11214</v>
      </c>
      <c r="AA68" s="26">
        <v>16902</v>
      </c>
      <c r="AB68" s="11">
        <v>17894</v>
      </c>
      <c r="AC68" s="50">
        <f t="shared" si="15"/>
        <v>0</v>
      </c>
      <c r="AD68" s="50">
        <f t="shared" si="2"/>
        <v>0</v>
      </c>
      <c r="AE68" s="50">
        <f t="shared" si="3"/>
        <v>0</v>
      </c>
      <c r="AF68" s="50">
        <f t="shared" si="4"/>
        <v>0</v>
      </c>
      <c r="AG68" s="50">
        <f t="shared" si="19"/>
        <v>0</v>
      </c>
      <c r="AH68" s="51" t="str">
        <f t="shared" si="5"/>
        <v/>
      </c>
      <c r="AI68" s="52" t="str">
        <f t="shared" si="6"/>
        <v/>
      </c>
      <c r="AJ68" s="76" t="s">
        <v>797</v>
      </c>
      <c r="AK68" s="30">
        <v>0</v>
      </c>
      <c r="AL68" s="53">
        <v>0</v>
      </c>
      <c r="AM68" s="54">
        <f t="shared" si="7"/>
        <v>0</v>
      </c>
      <c r="AN68" s="50">
        <f t="shared" si="8"/>
        <v>0</v>
      </c>
      <c r="AO68" s="51">
        <v>0</v>
      </c>
      <c r="AP68" s="50">
        <f t="shared" si="9"/>
        <v>0</v>
      </c>
      <c r="AQ68" s="11">
        <v>0</v>
      </c>
      <c r="AR68" s="50">
        <f t="shared" si="16"/>
        <v>0</v>
      </c>
      <c r="AS68" s="50">
        <f t="shared" si="17"/>
        <v>0</v>
      </c>
      <c r="AT68" s="55">
        <f t="shared" si="10"/>
        <v>0</v>
      </c>
      <c r="AU68" s="27">
        <f t="shared" si="18"/>
        <v>1</v>
      </c>
    </row>
    <row r="69" spans="1:47" ht="14.5" x14ac:dyDescent="0.35">
      <c r="A69" s="27" t="s">
        <v>415</v>
      </c>
      <c r="B69" s="27" t="s">
        <v>61</v>
      </c>
      <c r="C69" s="27">
        <v>2025</v>
      </c>
      <c r="D69" s="43">
        <v>5697423547</v>
      </c>
      <c r="E69" s="44">
        <v>0</v>
      </c>
      <c r="F69" s="43">
        <v>0</v>
      </c>
      <c r="G69" s="45">
        <f t="shared" si="11"/>
        <v>0</v>
      </c>
      <c r="H69" s="45">
        <f t="shared" si="0"/>
        <v>0</v>
      </c>
      <c r="I69" s="45">
        <f t="shared" si="12"/>
        <v>5697423547</v>
      </c>
      <c r="J69" s="45">
        <f>IF(AND(I69&gt;0,AA69&lt;&gt;Z69),ROUND(I69/(AA69-Z69),0),0)</f>
        <v>2583866</v>
      </c>
      <c r="K69" s="45">
        <f t="shared" si="13"/>
        <v>0</v>
      </c>
      <c r="L69" s="46" t="s">
        <v>797</v>
      </c>
      <c r="M69" s="46" t="s">
        <v>797</v>
      </c>
      <c r="N69" s="46" t="s">
        <v>797</v>
      </c>
      <c r="O69" s="46" t="s">
        <v>797</v>
      </c>
      <c r="P69" s="45">
        <f t="shared" si="14"/>
        <v>0</v>
      </c>
      <c r="Q69" s="47">
        <v>0.03</v>
      </c>
      <c r="R69" s="10" t="s">
        <v>803</v>
      </c>
      <c r="S69" s="10" t="s">
        <v>803</v>
      </c>
      <c r="T69" s="10" t="b">
        <v>1</v>
      </c>
      <c r="U69" s="10" t="s">
        <v>797</v>
      </c>
      <c r="V69" s="10" t="s">
        <v>797</v>
      </c>
      <c r="W69" s="10" t="b">
        <v>1</v>
      </c>
      <c r="X69" s="48" t="s">
        <v>797</v>
      </c>
      <c r="Y69" s="49" t="s">
        <v>797</v>
      </c>
      <c r="Z69" s="48">
        <v>0</v>
      </c>
      <c r="AA69" s="26">
        <v>2205</v>
      </c>
      <c r="AB69" s="11">
        <v>2237</v>
      </c>
      <c r="AC69" s="50">
        <f t="shared" si="15"/>
        <v>0</v>
      </c>
      <c r="AD69" s="50">
        <f t="shared" si="2"/>
        <v>0</v>
      </c>
      <c r="AE69" s="50">
        <f t="shared" si="3"/>
        <v>0</v>
      </c>
      <c r="AF69" s="50">
        <f t="shared" si="4"/>
        <v>0</v>
      </c>
      <c r="AG69" s="50">
        <f t="shared" si="19"/>
        <v>0</v>
      </c>
      <c r="AH69" s="51">
        <f t="shared" si="5"/>
        <v>100000</v>
      </c>
      <c r="AI69" s="52" t="str">
        <f t="shared" si="6"/>
        <v/>
      </c>
      <c r="AJ69" s="76">
        <v>2002</v>
      </c>
      <c r="AK69" s="30">
        <v>351238</v>
      </c>
      <c r="AL69" s="53">
        <v>17252.47000000003</v>
      </c>
      <c r="AM69" s="54">
        <f t="shared" si="7"/>
        <v>0</v>
      </c>
      <c r="AN69" s="50">
        <f t="shared" si="8"/>
        <v>0</v>
      </c>
      <c r="AO69" s="51">
        <v>351238</v>
      </c>
      <c r="AP69" s="50">
        <f t="shared" si="9"/>
        <v>351238</v>
      </c>
      <c r="AQ69" s="11">
        <v>0</v>
      </c>
      <c r="AR69" s="50">
        <f t="shared" si="16"/>
        <v>351238</v>
      </c>
      <c r="AS69" s="50">
        <f t="shared" si="17"/>
        <v>55985</v>
      </c>
      <c r="AT69" s="55">
        <f t="shared" si="10"/>
        <v>15.94</v>
      </c>
      <c r="AU69" s="27">
        <f t="shared" si="18"/>
        <v>0</v>
      </c>
    </row>
    <row r="70" spans="1:47" ht="14.5" x14ac:dyDescent="0.35">
      <c r="A70" s="27" t="s">
        <v>416</v>
      </c>
      <c r="B70" s="27" t="s">
        <v>62</v>
      </c>
      <c r="C70" s="27">
        <v>2025</v>
      </c>
      <c r="D70" s="43">
        <v>160076000</v>
      </c>
      <c r="E70" s="44">
        <v>2173832.08</v>
      </c>
      <c r="F70" s="43">
        <v>144204000</v>
      </c>
      <c r="G70" s="45">
        <f t="shared" si="11"/>
        <v>1958290.32</v>
      </c>
      <c r="H70" s="45">
        <f t="shared" si="0"/>
        <v>1125836.0833170805</v>
      </c>
      <c r="I70" s="45">
        <f t="shared" si="12"/>
        <v>15872000</v>
      </c>
      <c r="J70" s="45">
        <f t="shared" si="1"/>
        <v>84877</v>
      </c>
      <c r="K70" s="45">
        <f t="shared" si="13"/>
        <v>0</v>
      </c>
      <c r="L70" s="46">
        <v>0</v>
      </c>
      <c r="M70" s="46">
        <v>21093.73</v>
      </c>
      <c r="N70" s="46">
        <v>18906.080000000002</v>
      </c>
      <c r="O70" s="46">
        <v>57550.37</v>
      </c>
      <c r="P70" s="45">
        <f t="shared" si="14"/>
        <v>2271382.2600000002</v>
      </c>
      <c r="Q70" s="47">
        <v>0</v>
      </c>
      <c r="R70" s="10" t="s">
        <v>797</v>
      </c>
      <c r="S70" s="10"/>
      <c r="T70" s="10" t="b">
        <v>1</v>
      </c>
      <c r="U70" s="10" t="s">
        <v>797</v>
      </c>
      <c r="V70" s="10" t="s">
        <v>797</v>
      </c>
      <c r="W70" s="10" t="b">
        <v>1</v>
      </c>
      <c r="X70" s="48">
        <v>235243</v>
      </c>
      <c r="Y70" s="49">
        <v>13.58</v>
      </c>
      <c r="Z70" s="48">
        <v>613</v>
      </c>
      <c r="AA70" s="26">
        <v>800</v>
      </c>
      <c r="AB70" s="11">
        <v>819</v>
      </c>
      <c r="AC70" s="50">
        <f t="shared" si="15"/>
        <v>0</v>
      </c>
      <c r="AD70" s="50">
        <f t="shared" si="2"/>
        <v>0</v>
      </c>
      <c r="AE70" s="50">
        <f t="shared" si="3"/>
        <v>0</v>
      </c>
      <c r="AF70" s="50">
        <f t="shared" si="4"/>
        <v>0</v>
      </c>
      <c r="AG70" s="50">
        <f t="shared" si="19"/>
        <v>0</v>
      </c>
      <c r="AH70" s="51" t="str">
        <f t="shared" si="5"/>
        <v/>
      </c>
      <c r="AI70" s="52" t="str">
        <f t="shared" si="6"/>
        <v/>
      </c>
      <c r="AJ70" s="76" t="s">
        <v>797</v>
      </c>
      <c r="AK70" s="30">
        <v>0</v>
      </c>
      <c r="AL70" s="53">
        <v>0</v>
      </c>
      <c r="AM70" s="54">
        <f t="shared" si="7"/>
        <v>0</v>
      </c>
      <c r="AN70" s="50">
        <f t="shared" si="8"/>
        <v>0</v>
      </c>
      <c r="AO70" s="51">
        <v>0</v>
      </c>
      <c r="AP70" s="50">
        <f t="shared" si="9"/>
        <v>0</v>
      </c>
      <c r="AQ70" s="11">
        <v>0</v>
      </c>
      <c r="AR70" s="50">
        <f t="shared" si="16"/>
        <v>0</v>
      </c>
      <c r="AS70" s="50">
        <f t="shared" si="17"/>
        <v>0</v>
      </c>
      <c r="AT70" s="55">
        <f t="shared" si="10"/>
        <v>0</v>
      </c>
      <c r="AU70" s="27">
        <f t="shared" si="18"/>
        <v>1</v>
      </c>
    </row>
    <row r="71" spans="1:47" ht="14.5" x14ac:dyDescent="0.35">
      <c r="A71" s="27" t="s">
        <v>417</v>
      </c>
      <c r="B71" s="27" t="s">
        <v>63</v>
      </c>
      <c r="C71" s="27">
        <v>2025</v>
      </c>
      <c r="D71" s="43">
        <v>1920414461</v>
      </c>
      <c r="E71" s="44">
        <v>25541512.329999998</v>
      </c>
      <c r="F71" s="43">
        <v>1014706470</v>
      </c>
      <c r="G71" s="45">
        <f t="shared" si="11"/>
        <v>13495596.050313108</v>
      </c>
      <c r="H71" s="45">
        <f t="shared" si="0"/>
        <v>10246408.961183354</v>
      </c>
      <c r="I71" s="45">
        <f t="shared" si="12"/>
        <v>905707991</v>
      </c>
      <c r="J71" s="45">
        <f t="shared" si="1"/>
        <v>419115</v>
      </c>
      <c r="K71" s="45">
        <f t="shared" si="13"/>
        <v>9171784.7693169713</v>
      </c>
      <c r="L71" s="46">
        <v>0</v>
      </c>
      <c r="M71" s="46">
        <v>2040946.2</v>
      </c>
      <c r="N71" s="46">
        <v>2781626.43</v>
      </c>
      <c r="O71" s="46">
        <v>3155960.28</v>
      </c>
      <c r="P71" s="45">
        <f t="shared" si="14"/>
        <v>33520045.239999998</v>
      </c>
      <c r="Q71" s="47">
        <v>0</v>
      </c>
      <c r="R71" s="10" t="s">
        <v>797</v>
      </c>
      <c r="S71" s="10"/>
      <c r="T71" s="10" t="b">
        <v>1</v>
      </c>
      <c r="U71" s="10" t="s">
        <v>797</v>
      </c>
      <c r="V71" s="10" t="s">
        <v>797</v>
      </c>
      <c r="W71" s="10" t="b">
        <v>1</v>
      </c>
      <c r="X71" s="48">
        <v>415353</v>
      </c>
      <c r="Y71" s="49">
        <v>13.3</v>
      </c>
      <c r="Z71" s="48">
        <v>2443</v>
      </c>
      <c r="AA71" s="26">
        <v>4604</v>
      </c>
      <c r="AB71" s="11">
        <v>4829</v>
      </c>
      <c r="AC71" s="50">
        <f t="shared" si="15"/>
        <v>0</v>
      </c>
      <c r="AD71" s="50">
        <f t="shared" si="2"/>
        <v>0</v>
      </c>
      <c r="AE71" s="50">
        <f t="shared" si="3"/>
        <v>0</v>
      </c>
      <c r="AF71" s="50">
        <f t="shared" si="4"/>
        <v>0</v>
      </c>
      <c r="AG71" s="50">
        <f t="shared" si="19"/>
        <v>0</v>
      </c>
      <c r="AH71" s="51" t="str">
        <f t="shared" si="5"/>
        <v/>
      </c>
      <c r="AI71" s="52" t="str">
        <f t="shared" si="6"/>
        <v/>
      </c>
      <c r="AJ71" s="76" t="s">
        <v>797</v>
      </c>
      <c r="AK71" s="30">
        <v>0</v>
      </c>
      <c r="AL71" s="53">
        <v>0</v>
      </c>
      <c r="AM71" s="54">
        <f t="shared" si="7"/>
        <v>0</v>
      </c>
      <c r="AN71" s="50">
        <f t="shared" si="8"/>
        <v>0</v>
      </c>
      <c r="AO71" s="51">
        <v>0</v>
      </c>
      <c r="AP71" s="50">
        <f t="shared" si="9"/>
        <v>0</v>
      </c>
      <c r="AQ71" s="11">
        <v>0</v>
      </c>
      <c r="AR71" s="50">
        <f t="shared" si="16"/>
        <v>0</v>
      </c>
      <c r="AS71" s="50">
        <f t="shared" si="17"/>
        <v>0</v>
      </c>
      <c r="AT71" s="55">
        <f t="shared" si="10"/>
        <v>0</v>
      </c>
      <c r="AU71" s="27">
        <f t="shared" si="18"/>
        <v>1</v>
      </c>
    </row>
    <row r="72" spans="1:47" ht="14.5" x14ac:dyDescent="0.35">
      <c r="A72" s="27" t="s">
        <v>418</v>
      </c>
      <c r="B72" s="27" t="s">
        <v>64</v>
      </c>
      <c r="C72" s="27">
        <v>2025</v>
      </c>
      <c r="D72" s="43">
        <v>4022923683</v>
      </c>
      <c r="E72" s="44">
        <v>46585456.25</v>
      </c>
      <c r="F72" s="43">
        <v>3410994400</v>
      </c>
      <c r="G72" s="45">
        <f t="shared" ref="G72:G135" si="20">IF(F72&gt;0,F72/D72*E72,0)</f>
        <v>39499315.152729183</v>
      </c>
      <c r="H72" s="45">
        <f t="shared" ref="H72:H135" si="21">IF(AND(G72&gt;0,G72&gt;100000),G72-100000/X72*G72,0)</f>
        <v>36683059.073415682</v>
      </c>
      <c r="I72" s="45">
        <f t="shared" ref="I72:I135" si="22">D72-F72</f>
        <v>611929283</v>
      </c>
      <c r="J72" s="45">
        <f t="shared" ref="J72:J135" si="23">IF(AND(I72&gt;0,AA72&lt;&gt;Z72),ROUND(I72/(AA72-Z72),0),0)</f>
        <v>953161</v>
      </c>
      <c r="K72" s="45">
        <f t="shared" ref="K72:K135" si="24">IF(J72&gt;100000,(E72-G72)-100000/J72*(E72-G72),0)</f>
        <v>6342705.1932345815</v>
      </c>
      <c r="L72" s="46">
        <v>0</v>
      </c>
      <c r="M72" s="46">
        <v>2505687.12</v>
      </c>
      <c r="N72" s="46">
        <v>20551.03</v>
      </c>
      <c r="O72" s="46">
        <v>494670.62</v>
      </c>
      <c r="P72" s="45">
        <f t="shared" ref="P72:P135" si="25">SUM(L72:O72)+E72</f>
        <v>49606365.020000003</v>
      </c>
      <c r="Q72" s="47">
        <v>1.4999999999999999E-2</v>
      </c>
      <c r="R72" s="10" t="s">
        <v>803</v>
      </c>
      <c r="S72" s="10" t="s">
        <v>803</v>
      </c>
      <c r="T72" s="10" t="b">
        <v>1</v>
      </c>
      <c r="U72" s="10" t="s">
        <v>797</v>
      </c>
      <c r="V72" s="10" t="s">
        <v>797</v>
      </c>
      <c r="W72" s="10" t="b">
        <v>1</v>
      </c>
      <c r="X72" s="48">
        <v>1402547</v>
      </c>
      <c r="Y72" s="49">
        <v>11.58</v>
      </c>
      <c r="Z72" s="48">
        <v>2432</v>
      </c>
      <c r="AA72" s="26">
        <v>3074</v>
      </c>
      <c r="AB72" s="11">
        <v>3207</v>
      </c>
      <c r="AC72" s="50">
        <f t="shared" ref="AC72:AC135" si="26">ROUND(IF(Q72&gt;0,Q72*(H72+K72),0),0)</f>
        <v>645386</v>
      </c>
      <c r="AD72" s="50">
        <f t="shared" ref="AD72:AD135" si="27">ROUND(IF(R72="*",AC72,E72*Q72),0)</f>
        <v>645386</v>
      </c>
      <c r="AE72" s="50">
        <f t="shared" ref="AE72:AE135" si="28">ROUND(IF(Q72&gt;0,Q72*SUM(L72:N72),0),0)</f>
        <v>37894</v>
      </c>
      <c r="AF72" s="50">
        <f t="shared" ref="AF72:AF135" si="29">ROUND(IF(U72="*",L72*Q72,AE72),0)</f>
        <v>37894</v>
      </c>
      <c r="AG72" s="50">
        <f t="shared" ref="AG72:AG135" si="30">ROUND(AD72+AF72,0)</f>
        <v>683280</v>
      </c>
      <c r="AH72" s="51">
        <f t="shared" ref="AH72:AH135" si="31">IF(R72="*",100000,"")</f>
        <v>100000</v>
      </c>
      <c r="AI72" s="52" t="str">
        <f t="shared" ref="AI72:AI135" si="32">IF(U72="*",2,"")</f>
        <v/>
      </c>
      <c r="AJ72" s="76">
        <v>2002</v>
      </c>
      <c r="AK72" s="30">
        <v>691292</v>
      </c>
      <c r="AL72" s="53">
        <v>32207.119999999995</v>
      </c>
      <c r="AM72" s="54">
        <f t="shared" ref="AM72:AM135" si="33">IF(AL72&lt;0,1,0)</f>
        <v>0</v>
      </c>
      <c r="AN72" s="50">
        <f t="shared" ref="AN72:AN135" si="34">AG72</f>
        <v>683280</v>
      </c>
      <c r="AO72" s="51">
        <v>691292</v>
      </c>
      <c r="AP72" s="50">
        <f t="shared" ref="AP72:AP135" si="35">IF(AJ72&gt;=2023,AN72,AO72)</f>
        <v>691292</v>
      </c>
      <c r="AQ72" s="11">
        <v>0</v>
      </c>
      <c r="AR72" s="50">
        <f t="shared" ref="AR72:AR135" si="36">MAX(AO72,AN72)</f>
        <v>691292</v>
      </c>
      <c r="AS72" s="50">
        <f t="shared" ref="AS72:AS135" si="37">ROUND(($AO$365/$AR$360)*AR72,0)</f>
        <v>110187</v>
      </c>
      <c r="AT72" s="55">
        <f t="shared" ref="AT72:AT135" si="38">ROUND(IF(AS72&gt;0,(AS72/AR72)*100,0),2)</f>
        <v>15.94</v>
      </c>
      <c r="AU72" s="27">
        <f t="shared" si="18"/>
        <v>0</v>
      </c>
    </row>
    <row r="73" spans="1:47" ht="14.5" x14ac:dyDescent="0.35">
      <c r="A73" s="27" t="s">
        <v>419</v>
      </c>
      <c r="B73" s="27" t="s">
        <v>65</v>
      </c>
      <c r="C73" s="27">
        <v>2025</v>
      </c>
      <c r="D73" s="43">
        <v>192322800</v>
      </c>
      <c r="E73" s="44">
        <v>3511814.33</v>
      </c>
      <c r="F73" s="43">
        <v>145270300</v>
      </c>
      <c r="G73" s="45">
        <f t="shared" si="20"/>
        <v>2652635.6795106926</v>
      </c>
      <c r="H73" s="45">
        <f t="shared" si="21"/>
        <v>1557034.9247059112</v>
      </c>
      <c r="I73" s="45">
        <f t="shared" si="22"/>
        <v>47052500</v>
      </c>
      <c r="J73" s="45">
        <f t="shared" si="23"/>
        <v>93358</v>
      </c>
      <c r="K73" s="45">
        <f t="shared" si="24"/>
        <v>0</v>
      </c>
      <c r="L73" s="46">
        <v>0</v>
      </c>
      <c r="M73" s="46">
        <v>110484.39</v>
      </c>
      <c r="N73" s="46">
        <v>78194.8</v>
      </c>
      <c r="O73" s="46">
        <v>471890.44</v>
      </c>
      <c r="P73" s="45">
        <f t="shared" si="25"/>
        <v>4172383.96</v>
      </c>
      <c r="Q73" s="47">
        <v>0</v>
      </c>
      <c r="R73" s="10" t="s">
        <v>797</v>
      </c>
      <c r="S73" s="10"/>
      <c r="T73" s="10" t="b">
        <v>1</v>
      </c>
      <c r="U73" s="10" t="s">
        <v>797</v>
      </c>
      <c r="V73" s="10" t="s">
        <v>797</v>
      </c>
      <c r="W73" s="10" t="b">
        <v>1</v>
      </c>
      <c r="X73" s="48">
        <v>242117</v>
      </c>
      <c r="Y73" s="49">
        <v>18.260000000000002</v>
      </c>
      <c r="Z73" s="48">
        <v>600</v>
      </c>
      <c r="AA73" s="26">
        <v>1104</v>
      </c>
      <c r="AB73" s="11">
        <v>1409</v>
      </c>
      <c r="AC73" s="50">
        <f t="shared" si="26"/>
        <v>0</v>
      </c>
      <c r="AD73" s="50">
        <f t="shared" si="27"/>
        <v>0</v>
      </c>
      <c r="AE73" s="50">
        <f t="shared" si="28"/>
        <v>0</v>
      </c>
      <c r="AF73" s="50">
        <f t="shared" si="29"/>
        <v>0</v>
      </c>
      <c r="AG73" s="50">
        <f t="shared" si="30"/>
        <v>0</v>
      </c>
      <c r="AH73" s="51" t="str">
        <f t="shared" si="31"/>
        <v/>
      </c>
      <c r="AI73" s="52" t="str">
        <f t="shared" si="32"/>
        <v/>
      </c>
      <c r="AJ73" s="76" t="s">
        <v>797</v>
      </c>
      <c r="AK73" s="30">
        <v>0</v>
      </c>
      <c r="AL73" s="53">
        <v>0</v>
      </c>
      <c r="AM73" s="54">
        <f t="shared" si="33"/>
        <v>0</v>
      </c>
      <c r="AN73" s="50">
        <f t="shared" si="34"/>
        <v>0</v>
      </c>
      <c r="AO73" s="51">
        <v>0</v>
      </c>
      <c r="AP73" s="50">
        <f t="shared" si="35"/>
        <v>0</v>
      </c>
      <c r="AQ73" s="11">
        <v>0</v>
      </c>
      <c r="AR73" s="50">
        <f t="shared" si="36"/>
        <v>0</v>
      </c>
      <c r="AS73" s="50">
        <f t="shared" si="37"/>
        <v>0</v>
      </c>
      <c r="AT73" s="55">
        <f t="shared" si="38"/>
        <v>0</v>
      </c>
      <c r="AU73" s="27">
        <f t="shared" ref="AU73:AU136" si="39">IF(AR73=AN73,1,0)</f>
        <v>1</v>
      </c>
    </row>
    <row r="74" spans="1:47" ht="14.5" x14ac:dyDescent="0.35">
      <c r="A74" s="27" t="s">
        <v>420</v>
      </c>
      <c r="B74" s="27" t="s">
        <v>66</v>
      </c>
      <c r="C74" s="27">
        <v>2025</v>
      </c>
      <c r="D74" s="43">
        <v>8741097979</v>
      </c>
      <c r="E74" s="44">
        <v>108445891.62</v>
      </c>
      <c r="F74" s="43">
        <v>6835684114</v>
      </c>
      <c r="G74" s="45">
        <f t="shared" si="20"/>
        <v>84806492.314390719</v>
      </c>
      <c r="H74" s="45">
        <f t="shared" si="21"/>
        <v>79064793.9637575</v>
      </c>
      <c r="I74" s="45">
        <f t="shared" si="22"/>
        <v>1905413865</v>
      </c>
      <c r="J74" s="45">
        <f t="shared" si="23"/>
        <v>1376744</v>
      </c>
      <c r="K74" s="45">
        <f t="shared" si="24"/>
        <v>21922348.110498991</v>
      </c>
      <c r="L74" s="46">
        <v>0</v>
      </c>
      <c r="M74" s="46">
        <v>6615876.6900000004</v>
      </c>
      <c r="N74" s="46">
        <v>371516.68</v>
      </c>
      <c r="O74" s="46">
        <v>925091.79</v>
      </c>
      <c r="P74" s="45">
        <f t="shared" si="25"/>
        <v>116358376.78</v>
      </c>
      <c r="Q74" s="47">
        <v>1.4999999999999999E-2</v>
      </c>
      <c r="R74" s="10" t="s">
        <v>803</v>
      </c>
      <c r="S74" s="10" t="s">
        <v>803</v>
      </c>
      <c r="T74" s="10" t="b">
        <v>1</v>
      </c>
      <c r="U74" s="10" t="s">
        <v>797</v>
      </c>
      <c r="V74" s="10" t="s">
        <v>797</v>
      </c>
      <c r="W74" s="10" t="b">
        <v>1</v>
      </c>
      <c r="X74" s="48">
        <v>1477028</v>
      </c>
      <c r="Y74" s="49">
        <v>13.26</v>
      </c>
      <c r="Z74" s="48">
        <v>4628</v>
      </c>
      <c r="AA74" s="26">
        <v>6012</v>
      </c>
      <c r="AB74" s="11">
        <v>6456</v>
      </c>
      <c r="AC74" s="50">
        <f t="shared" si="26"/>
        <v>1514807</v>
      </c>
      <c r="AD74" s="50">
        <f t="shared" si="27"/>
        <v>1514807</v>
      </c>
      <c r="AE74" s="50">
        <f t="shared" si="28"/>
        <v>104811</v>
      </c>
      <c r="AF74" s="50">
        <f t="shared" si="29"/>
        <v>104811</v>
      </c>
      <c r="AG74" s="50">
        <f t="shared" si="30"/>
        <v>1619618</v>
      </c>
      <c r="AH74" s="51">
        <f t="shared" si="31"/>
        <v>100000</v>
      </c>
      <c r="AI74" s="52" t="str">
        <f t="shared" si="32"/>
        <v/>
      </c>
      <c r="AJ74" s="76">
        <v>2005</v>
      </c>
      <c r="AK74" s="30">
        <v>1742742</v>
      </c>
      <c r="AL74" s="53">
        <v>84108.030000000028</v>
      </c>
      <c r="AM74" s="54">
        <f t="shared" si="33"/>
        <v>0</v>
      </c>
      <c r="AN74" s="50">
        <f t="shared" si="34"/>
        <v>1619618</v>
      </c>
      <c r="AO74" s="51">
        <v>1742742</v>
      </c>
      <c r="AP74" s="50">
        <f t="shared" si="35"/>
        <v>1742742</v>
      </c>
      <c r="AQ74" s="11">
        <v>0</v>
      </c>
      <c r="AR74" s="50">
        <f t="shared" si="36"/>
        <v>1742742</v>
      </c>
      <c r="AS74" s="50">
        <f t="shared" si="37"/>
        <v>277781</v>
      </c>
      <c r="AT74" s="55">
        <f t="shared" si="38"/>
        <v>15.94</v>
      </c>
      <c r="AU74" s="27">
        <f t="shared" si="39"/>
        <v>0</v>
      </c>
    </row>
    <row r="75" spans="1:47" ht="14.5" x14ac:dyDescent="0.35">
      <c r="A75" s="27" t="s">
        <v>421</v>
      </c>
      <c r="B75" s="27" t="s">
        <v>67</v>
      </c>
      <c r="C75" s="27">
        <v>2025</v>
      </c>
      <c r="D75" s="43">
        <v>337473477</v>
      </c>
      <c r="E75" s="44">
        <v>4873117.01</v>
      </c>
      <c r="F75" s="43">
        <v>249846100</v>
      </c>
      <c r="G75" s="45">
        <f t="shared" si="20"/>
        <v>3607777.6855695266</v>
      </c>
      <c r="H75" s="45">
        <f t="shared" si="21"/>
        <v>2744266.0100742509</v>
      </c>
      <c r="I75" s="45">
        <f t="shared" si="22"/>
        <v>87627377</v>
      </c>
      <c r="J75" s="45">
        <f t="shared" si="23"/>
        <v>234298</v>
      </c>
      <c r="K75" s="45">
        <f t="shared" si="24"/>
        <v>725283.78642738599</v>
      </c>
      <c r="L75" s="46">
        <v>0</v>
      </c>
      <c r="M75" s="46">
        <v>113675.9</v>
      </c>
      <c r="N75" s="46">
        <v>165124.62</v>
      </c>
      <c r="O75" s="46">
        <v>789476.88</v>
      </c>
      <c r="P75" s="45">
        <f t="shared" si="25"/>
        <v>5941394.4100000001</v>
      </c>
      <c r="Q75" s="47">
        <v>0.03</v>
      </c>
      <c r="R75" s="10" t="s">
        <v>803</v>
      </c>
      <c r="S75" s="10" t="s">
        <v>803</v>
      </c>
      <c r="T75" s="10" t="b">
        <v>1</v>
      </c>
      <c r="U75" s="10" t="s">
        <v>797</v>
      </c>
      <c r="V75" s="10" t="s">
        <v>797</v>
      </c>
      <c r="W75" s="10" t="b">
        <v>1</v>
      </c>
      <c r="X75" s="48">
        <v>417803</v>
      </c>
      <c r="Y75" s="49">
        <v>14.44</v>
      </c>
      <c r="Z75" s="48">
        <v>598</v>
      </c>
      <c r="AA75" s="26">
        <v>972</v>
      </c>
      <c r="AB75" s="11">
        <v>1282</v>
      </c>
      <c r="AC75" s="50">
        <f t="shared" si="26"/>
        <v>104086</v>
      </c>
      <c r="AD75" s="50">
        <f t="shared" si="27"/>
        <v>104086</v>
      </c>
      <c r="AE75" s="50">
        <f t="shared" si="28"/>
        <v>8364</v>
      </c>
      <c r="AF75" s="50">
        <f t="shared" si="29"/>
        <v>8364</v>
      </c>
      <c r="AG75" s="50">
        <f t="shared" si="30"/>
        <v>112450</v>
      </c>
      <c r="AH75" s="51">
        <f t="shared" si="31"/>
        <v>100000</v>
      </c>
      <c r="AI75" s="52" t="str">
        <f t="shared" si="32"/>
        <v/>
      </c>
      <c r="AJ75" s="76">
        <v>2004</v>
      </c>
      <c r="AK75" s="30">
        <v>117273</v>
      </c>
      <c r="AL75" s="53">
        <v>5892.9000000000087</v>
      </c>
      <c r="AM75" s="54">
        <f t="shared" si="33"/>
        <v>0</v>
      </c>
      <c r="AN75" s="50">
        <f t="shared" si="34"/>
        <v>112450</v>
      </c>
      <c r="AO75" s="51">
        <v>117273</v>
      </c>
      <c r="AP75" s="50">
        <f t="shared" si="35"/>
        <v>117273</v>
      </c>
      <c r="AQ75" s="11">
        <v>0</v>
      </c>
      <c r="AR75" s="50">
        <f t="shared" si="36"/>
        <v>117273</v>
      </c>
      <c r="AS75" s="50">
        <f t="shared" si="37"/>
        <v>18693</v>
      </c>
      <c r="AT75" s="55">
        <f t="shared" si="38"/>
        <v>15.94</v>
      </c>
      <c r="AU75" s="27">
        <f t="shared" si="39"/>
        <v>0</v>
      </c>
    </row>
    <row r="76" spans="1:47" ht="14.5" x14ac:dyDescent="0.35">
      <c r="A76" s="27" t="s">
        <v>422</v>
      </c>
      <c r="B76" s="27" t="s">
        <v>68</v>
      </c>
      <c r="C76" s="27">
        <v>2025</v>
      </c>
      <c r="D76" s="43">
        <v>158025639</v>
      </c>
      <c r="E76" s="44">
        <v>2016407.15</v>
      </c>
      <c r="F76" s="43">
        <v>113393300</v>
      </c>
      <c r="G76" s="45">
        <f t="shared" si="20"/>
        <v>1446898.5053880718</v>
      </c>
      <c r="H76" s="45">
        <f t="shared" si="21"/>
        <v>1015610.3312069443</v>
      </c>
      <c r="I76" s="45">
        <f t="shared" si="22"/>
        <v>44632339</v>
      </c>
      <c r="J76" s="45">
        <f t="shared" si="23"/>
        <v>177112</v>
      </c>
      <c r="K76" s="45">
        <f t="shared" si="24"/>
        <v>247955.81667710259</v>
      </c>
      <c r="L76" s="46">
        <v>0</v>
      </c>
      <c r="M76" s="46">
        <v>149020.71</v>
      </c>
      <c r="N76" s="46">
        <v>21712.42</v>
      </c>
      <c r="O76" s="46">
        <v>110350.14</v>
      </c>
      <c r="P76" s="45">
        <f t="shared" si="25"/>
        <v>2297490.42</v>
      </c>
      <c r="Q76" s="47">
        <v>0</v>
      </c>
      <c r="R76" s="10" t="s">
        <v>797</v>
      </c>
      <c r="S76" s="10"/>
      <c r="T76" s="10" t="b">
        <v>1</v>
      </c>
      <c r="U76" s="10" t="s">
        <v>797</v>
      </c>
      <c r="V76" s="10" t="s">
        <v>797</v>
      </c>
      <c r="W76" s="10" t="b">
        <v>1</v>
      </c>
      <c r="X76" s="48">
        <v>335483</v>
      </c>
      <c r="Y76" s="49">
        <v>12.76</v>
      </c>
      <c r="Z76" s="48">
        <v>338</v>
      </c>
      <c r="AA76" s="26">
        <v>590</v>
      </c>
      <c r="AB76" s="11">
        <v>745</v>
      </c>
      <c r="AC76" s="50">
        <f t="shared" si="26"/>
        <v>0</v>
      </c>
      <c r="AD76" s="50">
        <f t="shared" si="27"/>
        <v>0</v>
      </c>
      <c r="AE76" s="50">
        <f t="shared" si="28"/>
        <v>0</v>
      </c>
      <c r="AF76" s="50">
        <f t="shared" si="29"/>
        <v>0</v>
      </c>
      <c r="AG76" s="50">
        <f t="shared" si="30"/>
        <v>0</v>
      </c>
      <c r="AH76" s="51" t="str">
        <f t="shared" si="31"/>
        <v/>
      </c>
      <c r="AI76" s="52" t="str">
        <f t="shared" si="32"/>
        <v/>
      </c>
      <c r="AJ76" s="76" t="s">
        <v>797</v>
      </c>
      <c r="AK76" s="30">
        <v>0</v>
      </c>
      <c r="AL76" s="53">
        <v>0</v>
      </c>
      <c r="AM76" s="54">
        <f t="shared" si="33"/>
        <v>0</v>
      </c>
      <c r="AN76" s="50">
        <f t="shared" si="34"/>
        <v>0</v>
      </c>
      <c r="AO76" s="51">
        <v>0</v>
      </c>
      <c r="AP76" s="50">
        <f t="shared" si="35"/>
        <v>0</v>
      </c>
      <c r="AQ76" s="11">
        <v>0</v>
      </c>
      <c r="AR76" s="50">
        <f t="shared" si="36"/>
        <v>0</v>
      </c>
      <c r="AS76" s="50">
        <f t="shared" si="37"/>
        <v>0</v>
      </c>
      <c r="AT76" s="55">
        <f t="shared" si="38"/>
        <v>0</v>
      </c>
      <c r="AU76" s="27">
        <f t="shared" si="39"/>
        <v>1</v>
      </c>
    </row>
    <row r="77" spans="1:47" ht="14.5" x14ac:dyDescent="0.35">
      <c r="A77" s="27" t="s">
        <v>423</v>
      </c>
      <c r="B77" s="27" t="s">
        <v>69</v>
      </c>
      <c r="C77" s="27">
        <v>2025</v>
      </c>
      <c r="D77" s="43">
        <v>824386725</v>
      </c>
      <c r="E77" s="44">
        <v>13577649.359999999</v>
      </c>
      <c r="F77" s="43">
        <v>670569100</v>
      </c>
      <c r="G77" s="45">
        <f t="shared" si="20"/>
        <v>11044273.076389939</v>
      </c>
      <c r="H77" s="45">
        <f t="shared" si="21"/>
        <v>7773330.2375785317</v>
      </c>
      <c r="I77" s="45">
        <f t="shared" si="22"/>
        <v>153817625</v>
      </c>
      <c r="J77" s="45">
        <f t="shared" si="23"/>
        <v>284321</v>
      </c>
      <c r="K77" s="45">
        <f t="shared" si="24"/>
        <v>1642349.4921982195</v>
      </c>
      <c r="L77" s="46">
        <v>0</v>
      </c>
      <c r="M77" s="46">
        <v>604847.41</v>
      </c>
      <c r="N77" s="46">
        <v>937067.24</v>
      </c>
      <c r="O77" s="46">
        <v>678076.65</v>
      </c>
      <c r="P77" s="45">
        <f t="shared" si="25"/>
        <v>15797640.66</v>
      </c>
      <c r="Q77" s="47">
        <v>0</v>
      </c>
      <c r="R77" s="10" t="s">
        <v>797</v>
      </c>
      <c r="S77" s="10"/>
      <c r="T77" s="10" t="b">
        <v>1</v>
      </c>
      <c r="U77" s="10" t="s">
        <v>797</v>
      </c>
      <c r="V77" s="10" t="s">
        <v>797</v>
      </c>
      <c r="W77" s="10" t="b">
        <v>1</v>
      </c>
      <c r="X77" s="48">
        <v>337648</v>
      </c>
      <c r="Y77" s="49">
        <v>16.47</v>
      </c>
      <c r="Z77" s="48">
        <v>1986</v>
      </c>
      <c r="AA77" s="26">
        <v>2527</v>
      </c>
      <c r="AB77" s="11">
        <v>2677</v>
      </c>
      <c r="AC77" s="50">
        <f t="shared" si="26"/>
        <v>0</v>
      </c>
      <c r="AD77" s="50">
        <f t="shared" si="27"/>
        <v>0</v>
      </c>
      <c r="AE77" s="50">
        <f t="shared" si="28"/>
        <v>0</v>
      </c>
      <c r="AF77" s="50">
        <f t="shared" si="29"/>
        <v>0</v>
      </c>
      <c r="AG77" s="50">
        <f t="shared" si="30"/>
        <v>0</v>
      </c>
      <c r="AH77" s="51" t="str">
        <f t="shared" si="31"/>
        <v/>
      </c>
      <c r="AI77" s="52" t="str">
        <f t="shared" si="32"/>
        <v/>
      </c>
      <c r="AJ77" s="76" t="s">
        <v>797</v>
      </c>
      <c r="AK77" s="30">
        <v>0</v>
      </c>
      <c r="AL77" s="53">
        <v>0</v>
      </c>
      <c r="AM77" s="54">
        <f t="shared" si="33"/>
        <v>0</v>
      </c>
      <c r="AN77" s="50">
        <f t="shared" si="34"/>
        <v>0</v>
      </c>
      <c r="AO77" s="51">
        <v>0</v>
      </c>
      <c r="AP77" s="50">
        <f t="shared" si="35"/>
        <v>0</v>
      </c>
      <c r="AQ77" s="11">
        <v>0</v>
      </c>
      <c r="AR77" s="50">
        <f t="shared" si="36"/>
        <v>0</v>
      </c>
      <c r="AS77" s="50">
        <f t="shared" si="37"/>
        <v>0</v>
      </c>
      <c r="AT77" s="55">
        <f t="shared" si="38"/>
        <v>0</v>
      </c>
      <c r="AU77" s="27">
        <f t="shared" si="39"/>
        <v>1</v>
      </c>
    </row>
    <row r="78" spans="1:47" ht="14.5" x14ac:dyDescent="0.35">
      <c r="A78" s="27" t="s">
        <v>424</v>
      </c>
      <c r="B78" s="27" t="s">
        <v>70</v>
      </c>
      <c r="C78" s="27">
        <v>2025</v>
      </c>
      <c r="D78" s="43">
        <v>5964608530</v>
      </c>
      <c r="E78" s="44">
        <v>65551047.740000002</v>
      </c>
      <c r="F78" s="43">
        <v>4279760700</v>
      </c>
      <c r="G78" s="45">
        <f t="shared" si="20"/>
        <v>47034570.089627624</v>
      </c>
      <c r="H78" s="45">
        <f t="shared" si="21"/>
        <v>40250441.059517033</v>
      </c>
      <c r="I78" s="45">
        <f t="shared" si="22"/>
        <v>1684847830</v>
      </c>
      <c r="J78" s="45">
        <f t="shared" si="23"/>
        <v>645783</v>
      </c>
      <c r="K78" s="45">
        <f t="shared" si="24"/>
        <v>15649186.679508733</v>
      </c>
      <c r="L78" s="46">
        <v>0</v>
      </c>
      <c r="M78" s="46">
        <v>21936331.329999998</v>
      </c>
      <c r="N78" s="46">
        <v>5868135.79</v>
      </c>
      <c r="O78" s="46">
        <v>2373070.0699999998</v>
      </c>
      <c r="P78" s="45">
        <f t="shared" si="25"/>
        <v>95728584.930000007</v>
      </c>
      <c r="Q78" s="47">
        <v>0</v>
      </c>
      <c r="R78" s="10" t="s">
        <v>797</v>
      </c>
      <c r="S78" s="10"/>
      <c r="T78" s="10" t="b">
        <v>1</v>
      </c>
      <c r="U78" s="10" t="s">
        <v>797</v>
      </c>
      <c r="V78" s="10" t="s">
        <v>797</v>
      </c>
      <c r="W78" s="10" t="b">
        <v>1</v>
      </c>
      <c r="X78" s="48">
        <v>693303</v>
      </c>
      <c r="Y78" s="49">
        <v>10.99</v>
      </c>
      <c r="Z78" s="48">
        <v>6173</v>
      </c>
      <c r="AA78" s="26">
        <v>8782</v>
      </c>
      <c r="AB78" s="11">
        <v>9456</v>
      </c>
      <c r="AC78" s="50">
        <f t="shared" si="26"/>
        <v>0</v>
      </c>
      <c r="AD78" s="50">
        <f t="shared" si="27"/>
        <v>0</v>
      </c>
      <c r="AE78" s="50">
        <f t="shared" si="28"/>
        <v>0</v>
      </c>
      <c r="AF78" s="50">
        <f t="shared" si="29"/>
        <v>0</v>
      </c>
      <c r="AG78" s="50">
        <f t="shared" si="30"/>
        <v>0</v>
      </c>
      <c r="AH78" s="51" t="str">
        <f t="shared" si="31"/>
        <v/>
      </c>
      <c r="AI78" s="52" t="str">
        <f t="shared" si="32"/>
        <v/>
      </c>
      <c r="AJ78" s="76" t="s">
        <v>797</v>
      </c>
      <c r="AK78" s="30">
        <v>0</v>
      </c>
      <c r="AL78" s="53">
        <v>0</v>
      </c>
      <c r="AM78" s="54">
        <f t="shared" si="33"/>
        <v>0</v>
      </c>
      <c r="AN78" s="50">
        <f t="shared" si="34"/>
        <v>0</v>
      </c>
      <c r="AO78" s="51">
        <v>0</v>
      </c>
      <c r="AP78" s="50">
        <f t="shared" si="35"/>
        <v>0</v>
      </c>
      <c r="AQ78" s="11">
        <v>0</v>
      </c>
      <c r="AR78" s="50">
        <f t="shared" si="36"/>
        <v>0</v>
      </c>
      <c r="AS78" s="50">
        <f t="shared" si="37"/>
        <v>0</v>
      </c>
      <c r="AT78" s="55">
        <f t="shared" si="38"/>
        <v>0</v>
      </c>
      <c r="AU78" s="27">
        <f t="shared" si="39"/>
        <v>1</v>
      </c>
    </row>
    <row r="79" spans="1:47" ht="14.5" x14ac:dyDescent="0.35">
      <c r="A79" s="27" t="s">
        <v>425</v>
      </c>
      <c r="B79" s="27" t="s">
        <v>71</v>
      </c>
      <c r="C79" s="27">
        <v>2025</v>
      </c>
      <c r="D79" s="43">
        <v>7218942860</v>
      </c>
      <c r="E79" s="44">
        <v>59628468.020000003</v>
      </c>
      <c r="F79" s="43">
        <v>6183626000</v>
      </c>
      <c r="G79" s="45">
        <f t="shared" si="20"/>
        <v>51076750.756916299</v>
      </c>
      <c r="H79" s="45">
        <f t="shared" si="21"/>
        <v>42691195.784872726</v>
      </c>
      <c r="I79" s="45">
        <f t="shared" si="22"/>
        <v>1035316860</v>
      </c>
      <c r="J79" s="45">
        <f t="shared" si="23"/>
        <v>361746</v>
      </c>
      <c r="K79" s="45">
        <f t="shared" si="24"/>
        <v>6187705.7016334869</v>
      </c>
      <c r="L79" s="46">
        <v>0</v>
      </c>
      <c r="M79" s="46">
        <v>12087192.84</v>
      </c>
      <c r="N79" s="46">
        <v>1828417.46</v>
      </c>
      <c r="O79" s="46">
        <v>4867725.38</v>
      </c>
      <c r="P79" s="45">
        <f t="shared" si="25"/>
        <v>78411803.700000003</v>
      </c>
      <c r="Q79" s="47">
        <v>1.4999999999999999E-2</v>
      </c>
      <c r="R79" s="10" t="s">
        <v>803</v>
      </c>
      <c r="S79" s="10"/>
      <c r="T79" s="10" t="b">
        <v>0</v>
      </c>
      <c r="U79" s="10" t="s">
        <v>797</v>
      </c>
      <c r="V79" s="10" t="s">
        <v>797</v>
      </c>
      <c r="W79" s="10" t="b">
        <v>1</v>
      </c>
      <c r="X79" s="48">
        <v>609104</v>
      </c>
      <c r="Y79" s="49">
        <v>8.26</v>
      </c>
      <c r="Z79" s="48">
        <v>10152</v>
      </c>
      <c r="AA79" s="26">
        <v>13014</v>
      </c>
      <c r="AB79" s="11">
        <v>13930</v>
      </c>
      <c r="AC79" s="50">
        <f t="shared" si="26"/>
        <v>733184</v>
      </c>
      <c r="AD79" s="50">
        <f t="shared" si="27"/>
        <v>733184</v>
      </c>
      <c r="AE79" s="50">
        <f t="shared" si="28"/>
        <v>208734</v>
      </c>
      <c r="AF79" s="50">
        <f t="shared" si="29"/>
        <v>208734</v>
      </c>
      <c r="AG79" s="50">
        <f t="shared" si="30"/>
        <v>941918</v>
      </c>
      <c r="AH79" s="51">
        <f t="shared" si="31"/>
        <v>100000</v>
      </c>
      <c r="AI79" s="52" t="str">
        <f t="shared" si="32"/>
        <v/>
      </c>
      <c r="AJ79" s="76">
        <v>2003</v>
      </c>
      <c r="AK79" s="30">
        <v>939455</v>
      </c>
      <c r="AL79" s="53">
        <v>44221.130000000005</v>
      </c>
      <c r="AM79" s="54">
        <f t="shared" si="33"/>
        <v>0</v>
      </c>
      <c r="AN79" s="50">
        <f t="shared" si="34"/>
        <v>941918</v>
      </c>
      <c r="AO79" s="51">
        <v>939455</v>
      </c>
      <c r="AP79" s="50">
        <f t="shared" si="35"/>
        <v>939455</v>
      </c>
      <c r="AQ79" s="11">
        <v>0</v>
      </c>
      <c r="AR79" s="50">
        <f t="shared" si="36"/>
        <v>941918</v>
      </c>
      <c r="AS79" s="50">
        <f t="shared" si="37"/>
        <v>150135</v>
      </c>
      <c r="AT79" s="55">
        <f t="shared" si="38"/>
        <v>15.94</v>
      </c>
      <c r="AU79" s="27">
        <f t="shared" si="39"/>
        <v>1</v>
      </c>
    </row>
    <row r="80" spans="1:47" ht="14.5" x14ac:dyDescent="0.35">
      <c r="A80" s="27" t="s">
        <v>426</v>
      </c>
      <c r="B80" s="27" t="s">
        <v>72</v>
      </c>
      <c r="C80" s="27">
        <v>2025</v>
      </c>
      <c r="D80" s="43">
        <v>6371804025</v>
      </c>
      <c r="E80" s="44">
        <v>80412166.799999997</v>
      </c>
      <c r="F80" s="43">
        <v>5061900400</v>
      </c>
      <c r="G80" s="45">
        <f t="shared" si="20"/>
        <v>63881183.051574901</v>
      </c>
      <c r="H80" s="45">
        <f t="shared" si="21"/>
        <v>55497715.676468283</v>
      </c>
      <c r="I80" s="45">
        <f t="shared" si="22"/>
        <v>1309903625</v>
      </c>
      <c r="J80" s="45">
        <f t="shared" si="23"/>
        <v>777853</v>
      </c>
      <c r="K80" s="45">
        <f t="shared" si="24"/>
        <v>14405777.090042973</v>
      </c>
      <c r="L80" s="46">
        <v>0</v>
      </c>
      <c r="M80" s="46">
        <v>26836865.280000001</v>
      </c>
      <c r="N80" s="46">
        <v>1569170.14</v>
      </c>
      <c r="O80" s="46">
        <v>6539507.4199999999</v>
      </c>
      <c r="P80" s="45">
        <f t="shared" si="25"/>
        <v>115357709.64</v>
      </c>
      <c r="Q80" s="47">
        <v>0</v>
      </c>
      <c r="R80" s="10" t="s">
        <v>797</v>
      </c>
      <c r="S80" s="10"/>
      <c r="T80" s="10" t="b">
        <v>1</v>
      </c>
      <c r="U80" s="10" t="s">
        <v>797</v>
      </c>
      <c r="V80" s="10" t="s">
        <v>797</v>
      </c>
      <c r="W80" s="10" t="b">
        <v>1</v>
      </c>
      <c r="X80" s="48">
        <v>761990</v>
      </c>
      <c r="Y80" s="49">
        <v>12.62</v>
      </c>
      <c r="Z80" s="48">
        <v>6643</v>
      </c>
      <c r="AA80" s="26">
        <v>8327</v>
      </c>
      <c r="AB80" s="11">
        <v>8667</v>
      </c>
      <c r="AC80" s="50">
        <f t="shared" si="26"/>
        <v>0</v>
      </c>
      <c r="AD80" s="50">
        <f t="shared" si="27"/>
        <v>0</v>
      </c>
      <c r="AE80" s="50">
        <f t="shared" si="28"/>
        <v>0</v>
      </c>
      <c r="AF80" s="50">
        <f t="shared" si="29"/>
        <v>0</v>
      </c>
      <c r="AG80" s="50">
        <f t="shared" si="30"/>
        <v>0</v>
      </c>
      <c r="AH80" s="51" t="str">
        <f t="shared" si="31"/>
        <v/>
      </c>
      <c r="AI80" s="52" t="str">
        <f t="shared" si="32"/>
        <v/>
      </c>
      <c r="AJ80" s="76" t="s">
        <v>797</v>
      </c>
      <c r="AK80" s="30">
        <v>0</v>
      </c>
      <c r="AL80" s="53">
        <v>0</v>
      </c>
      <c r="AM80" s="54">
        <f t="shared" si="33"/>
        <v>0</v>
      </c>
      <c r="AN80" s="50">
        <f t="shared" si="34"/>
        <v>0</v>
      </c>
      <c r="AO80" s="51">
        <v>0</v>
      </c>
      <c r="AP80" s="50">
        <f t="shared" si="35"/>
        <v>0</v>
      </c>
      <c r="AQ80" s="11">
        <v>0</v>
      </c>
      <c r="AR80" s="50">
        <f t="shared" si="36"/>
        <v>0</v>
      </c>
      <c r="AS80" s="50">
        <f t="shared" si="37"/>
        <v>0</v>
      </c>
      <c r="AT80" s="55">
        <f t="shared" si="38"/>
        <v>0</v>
      </c>
      <c r="AU80" s="27">
        <f t="shared" si="39"/>
        <v>1</v>
      </c>
    </row>
    <row r="81" spans="1:47" ht="14.5" x14ac:dyDescent="0.35">
      <c r="A81" s="27" t="s">
        <v>427</v>
      </c>
      <c r="B81" s="27" t="s">
        <v>73</v>
      </c>
      <c r="C81" s="27">
        <v>2025</v>
      </c>
      <c r="D81" s="43">
        <v>828613633</v>
      </c>
      <c r="E81" s="44">
        <v>10979130.640000001</v>
      </c>
      <c r="F81" s="43">
        <v>634238780</v>
      </c>
      <c r="G81" s="45">
        <f t="shared" si="20"/>
        <v>8403663.8371049091</v>
      </c>
      <c r="H81" s="45">
        <f t="shared" si="21"/>
        <v>6516862.1349852234</v>
      </c>
      <c r="I81" s="45">
        <f t="shared" si="22"/>
        <v>194374853</v>
      </c>
      <c r="J81" s="45">
        <f t="shared" si="23"/>
        <v>210819</v>
      </c>
      <c r="K81" s="45">
        <f t="shared" si="24"/>
        <v>1353818.4681173477</v>
      </c>
      <c r="L81" s="46">
        <v>0</v>
      </c>
      <c r="M81" s="46">
        <v>1178553.6299999999</v>
      </c>
      <c r="N81" s="46">
        <v>1368287.51</v>
      </c>
      <c r="O81" s="46">
        <v>1014060.53</v>
      </c>
      <c r="P81" s="45">
        <f t="shared" si="25"/>
        <v>14540032.310000001</v>
      </c>
      <c r="Q81" s="47">
        <v>0.03</v>
      </c>
      <c r="R81" s="10" t="s">
        <v>803</v>
      </c>
      <c r="S81" s="10" t="s">
        <v>803</v>
      </c>
      <c r="T81" s="10" t="b">
        <v>1</v>
      </c>
      <c r="U81" s="10" t="s">
        <v>797</v>
      </c>
      <c r="V81" s="10" t="s">
        <v>797</v>
      </c>
      <c r="W81" s="10" t="b">
        <v>1</v>
      </c>
      <c r="X81" s="48">
        <v>445392</v>
      </c>
      <c r="Y81" s="49">
        <v>13.25</v>
      </c>
      <c r="Z81" s="48">
        <v>1424</v>
      </c>
      <c r="AA81" s="26">
        <v>2346</v>
      </c>
      <c r="AB81" s="11">
        <v>2964</v>
      </c>
      <c r="AC81" s="50">
        <f t="shared" si="26"/>
        <v>236120</v>
      </c>
      <c r="AD81" s="50">
        <f t="shared" si="27"/>
        <v>236120</v>
      </c>
      <c r="AE81" s="50">
        <f t="shared" si="28"/>
        <v>76405</v>
      </c>
      <c r="AF81" s="50">
        <f t="shared" si="29"/>
        <v>76405</v>
      </c>
      <c r="AG81" s="50">
        <f t="shared" si="30"/>
        <v>312525</v>
      </c>
      <c r="AH81" s="51">
        <f t="shared" si="31"/>
        <v>100000</v>
      </c>
      <c r="AI81" s="52" t="str">
        <f t="shared" si="32"/>
        <v/>
      </c>
      <c r="AJ81" s="76">
        <v>2008</v>
      </c>
      <c r="AK81" s="30">
        <v>318444</v>
      </c>
      <c r="AL81" s="53">
        <v>13535.539999999979</v>
      </c>
      <c r="AM81" s="54">
        <f t="shared" si="33"/>
        <v>0</v>
      </c>
      <c r="AN81" s="50">
        <f t="shared" si="34"/>
        <v>312525</v>
      </c>
      <c r="AO81" s="51">
        <v>318444</v>
      </c>
      <c r="AP81" s="50">
        <f t="shared" si="35"/>
        <v>318444</v>
      </c>
      <c r="AQ81" s="11">
        <v>0</v>
      </c>
      <c r="AR81" s="50">
        <f t="shared" si="36"/>
        <v>318444</v>
      </c>
      <c r="AS81" s="50">
        <f t="shared" si="37"/>
        <v>50758</v>
      </c>
      <c r="AT81" s="55">
        <f t="shared" si="38"/>
        <v>15.94</v>
      </c>
      <c r="AU81" s="27">
        <f t="shared" si="39"/>
        <v>0</v>
      </c>
    </row>
    <row r="82" spans="1:47" ht="14.5" x14ac:dyDescent="0.35">
      <c r="A82" s="27" t="s">
        <v>428</v>
      </c>
      <c r="B82" s="27" t="s">
        <v>74</v>
      </c>
      <c r="C82" s="27">
        <v>2025</v>
      </c>
      <c r="D82" s="43">
        <v>11974881499</v>
      </c>
      <c r="E82" s="44">
        <v>51851236.890000001</v>
      </c>
      <c r="F82" s="43">
        <v>10100295710</v>
      </c>
      <c r="G82" s="45">
        <f t="shared" si="20"/>
        <v>43734280.423734888</v>
      </c>
      <c r="H82" s="45">
        <f t="shared" si="21"/>
        <v>38645230.128901996</v>
      </c>
      <c r="I82" s="45">
        <f t="shared" si="22"/>
        <v>1874585789</v>
      </c>
      <c r="J82" s="45">
        <f t="shared" si="23"/>
        <v>463892</v>
      </c>
      <c r="K82" s="45">
        <f t="shared" si="24"/>
        <v>6367205.130552249</v>
      </c>
      <c r="L82" s="46">
        <v>3505.53</v>
      </c>
      <c r="M82" s="46">
        <v>2033731.59</v>
      </c>
      <c r="N82" s="46">
        <v>230605.41</v>
      </c>
      <c r="O82" s="46">
        <v>731240.83</v>
      </c>
      <c r="P82" s="45">
        <f t="shared" si="25"/>
        <v>54850320.25</v>
      </c>
      <c r="Q82" s="47">
        <v>0.03</v>
      </c>
      <c r="R82" s="10" t="s">
        <v>797</v>
      </c>
      <c r="S82" s="10"/>
      <c r="T82" s="10" t="b">
        <v>1</v>
      </c>
      <c r="U82" s="10" t="s">
        <v>797</v>
      </c>
      <c r="V82" s="10" t="s">
        <v>797</v>
      </c>
      <c r="W82" s="10" t="b">
        <v>1</v>
      </c>
      <c r="X82" s="48">
        <v>859380</v>
      </c>
      <c r="Y82" s="49">
        <v>4.33</v>
      </c>
      <c r="Z82" s="48">
        <v>11753</v>
      </c>
      <c r="AA82" s="26">
        <v>15794</v>
      </c>
      <c r="AB82" s="11">
        <v>16575</v>
      </c>
      <c r="AC82" s="50">
        <f t="shared" si="26"/>
        <v>1350373</v>
      </c>
      <c r="AD82" s="50">
        <f t="shared" si="27"/>
        <v>1555537</v>
      </c>
      <c r="AE82" s="50">
        <f t="shared" si="28"/>
        <v>68035</v>
      </c>
      <c r="AF82" s="50">
        <f t="shared" si="29"/>
        <v>68035</v>
      </c>
      <c r="AG82" s="50">
        <f t="shared" si="30"/>
        <v>1623572</v>
      </c>
      <c r="AH82" s="51" t="str">
        <f t="shared" si="31"/>
        <v/>
      </c>
      <c r="AI82" s="52" t="str">
        <f t="shared" si="32"/>
        <v/>
      </c>
      <c r="AJ82" s="76">
        <v>2006</v>
      </c>
      <c r="AK82" s="30">
        <v>1622403</v>
      </c>
      <c r="AL82" s="53">
        <v>61268.219999999972</v>
      </c>
      <c r="AM82" s="54">
        <f t="shared" si="33"/>
        <v>0</v>
      </c>
      <c r="AN82" s="50">
        <f t="shared" si="34"/>
        <v>1623572</v>
      </c>
      <c r="AO82" s="51">
        <v>1622403</v>
      </c>
      <c r="AP82" s="50">
        <f t="shared" si="35"/>
        <v>1622403</v>
      </c>
      <c r="AQ82" s="11">
        <v>0</v>
      </c>
      <c r="AR82" s="50">
        <f t="shared" si="36"/>
        <v>1623572</v>
      </c>
      <c r="AS82" s="50">
        <f t="shared" si="37"/>
        <v>258786</v>
      </c>
      <c r="AT82" s="55">
        <f t="shared" si="38"/>
        <v>15.94</v>
      </c>
      <c r="AU82" s="27">
        <f t="shared" si="39"/>
        <v>1</v>
      </c>
    </row>
    <row r="83" spans="1:47" ht="14.5" x14ac:dyDescent="0.35">
      <c r="A83" s="27" t="s">
        <v>429</v>
      </c>
      <c r="B83" s="27" t="s">
        <v>75</v>
      </c>
      <c r="C83" s="27">
        <v>2025</v>
      </c>
      <c r="D83" s="43">
        <v>1444226922</v>
      </c>
      <c r="E83" s="44">
        <v>18139490.140000001</v>
      </c>
      <c r="F83" s="43">
        <v>1273432000</v>
      </c>
      <c r="G83" s="45">
        <f t="shared" si="20"/>
        <v>15994305.919717845</v>
      </c>
      <c r="H83" s="45">
        <f t="shared" si="21"/>
        <v>12853049.103274219</v>
      </c>
      <c r="I83" s="45">
        <f t="shared" si="22"/>
        <v>170794922</v>
      </c>
      <c r="J83" s="45">
        <f t="shared" si="23"/>
        <v>231743</v>
      </c>
      <c r="K83" s="45">
        <f t="shared" si="24"/>
        <v>1219510.4263457023</v>
      </c>
      <c r="L83" s="46">
        <v>0</v>
      </c>
      <c r="M83" s="46">
        <v>898846.26</v>
      </c>
      <c r="N83" s="46">
        <v>896543.05</v>
      </c>
      <c r="O83" s="46">
        <v>3071845.9</v>
      </c>
      <c r="P83" s="45">
        <f t="shared" si="25"/>
        <v>23006725.350000001</v>
      </c>
      <c r="Q83" s="47">
        <v>0.01</v>
      </c>
      <c r="R83" s="10" t="s">
        <v>803</v>
      </c>
      <c r="S83" s="10" t="s">
        <v>803</v>
      </c>
      <c r="T83" s="10" t="b">
        <v>1</v>
      </c>
      <c r="U83" s="10" t="s">
        <v>797</v>
      </c>
      <c r="V83" s="10" t="s">
        <v>797</v>
      </c>
      <c r="W83" s="10" t="b">
        <v>1</v>
      </c>
      <c r="X83" s="48">
        <v>509169</v>
      </c>
      <c r="Y83" s="49">
        <v>12.56</v>
      </c>
      <c r="Z83" s="48">
        <v>2501</v>
      </c>
      <c r="AA83" s="26">
        <v>3238</v>
      </c>
      <c r="AB83" s="11">
        <v>3434</v>
      </c>
      <c r="AC83" s="50">
        <f t="shared" si="26"/>
        <v>140726</v>
      </c>
      <c r="AD83" s="50">
        <f t="shared" si="27"/>
        <v>140726</v>
      </c>
      <c r="AE83" s="50">
        <f t="shared" si="28"/>
        <v>17954</v>
      </c>
      <c r="AF83" s="50">
        <f t="shared" si="29"/>
        <v>17954</v>
      </c>
      <c r="AG83" s="50">
        <f t="shared" si="30"/>
        <v>158680</v>
      </c>
      <c r="AH83" s="51">
        <f t="shared" si="31"/>
        <v>100000</v>
      </c>
      <c r="AI83" s="52" t="str">
        <f t="shared" si="32"/>
        <v/>
      </c>
      <c r="AJ83" s="76">
        <v>2011</v>
      </c>
      <c r="AK83" s="30">
        <v>160195</v>
      </c>
      <c r="AL83" s="53">
        <v>8043.1699999999837</v>
      </c>
      <c r="AM83" s="54">
        <f t="shared" si="33"/>
        <v>0</v>
      </c>
      <c r="AN83" s="50">
        <f t="shared" si="34"/>
        <v>158680</v>
      </c>
      <c r="AO83" s="51">
        <v>160195</v>
      </c>
      <c r="AP83" s="50">
        <f t="shared" si="35"/>
        <v>160195</v>
      </c>
      <c r="AQ83" s="11">
        <v>0</v>
      </c>
      <c r="AR83" s="50">
        <f t="shared" si="36"/>
        <v>160195</v>
      </c>
      <c r="AS83" s="50">
        <f t="shared" si="37"/>
        <v>25534</v>
      </c>
      <c r="AT83" s="55">
        <f t="shared" si="38"/>
        <v>15.94</v>
      </c>
      <c r="AU83" s="27">
        <f t="shared" si="39"/>
        <v>0</v>
      </c>
    </row>
    <row r="84" spans="1:47" ht="14.5" x14ac:dyDescent="0.35">
      <c r="A84" s="27" t="s">
        <v>430</v>
      </c>
      <c r="B84" s="27" t="s">
        <v>76</v>
      </c>
      <c r="C84" s="27">
        <v>2025</v>
      </c>
      <c r="D84" s="43">
        <v>1565549213</v>
      </c>
      <c r="E84" s="44">
        <v>20618283.140000001</v>
      </c>
      <c r="F84" s="43">
        <v>1342537600</v>
      </c>
      <c r="G84" s="45">
        <f t="shared" si="20"/>
        <v>17681220.196107667</v>
      </c>
      <c r="H84" s="45">
        <f t="shared" si="21"/>
        <v>13921186.469548803</v>
      </c>
      <c r="I84" s="45">
        <f t="shared" si="22"/>
        <v>223011613</v>
      </c>
      <c r="J84" s="45">
        <f t="shared" si="23"/>
        <v>186621</v>
      </c>
      <c r="K84" s="45">
        <f t="shared" si="24"/>
        <v>1363251.3450410075</v>
      </c>
      <c r="L84" s="46">
        <v>0</v>
      </c>
      <c r="M84" s="46">
        <v>408925.97</v>
      </c>
      <c r="N84" s="46">
        <v>2582816.11</v>
      </c>
      <c r="O84" s="46">
        <v>558726.86</v>
      </c>
      <c r="P84" s="45">
        <f t="shared" si="25"/>
        <v>24168752.080000002</v>
      </c>
      <c r="Q84" s="47">
        <v>0</v>
      </c>
      <c r="R84" s="10" t="s">
        <v>797</v>
      </c>
      <c r="S84" s="10"/>
      <c r="T84" s="10" t="b">
        <v>1</v>
      </c>
      <c r="U84" s="10" t="s">
        <v>797</v>
      </c>
      <c r="V84" s="10" t="s">
        <v>797</v>
      </c>
      <c r="W84" s="10" t="b">
        <v>1</v>
      </c>
      <c r="X84" s="48">
        <v>470241</v>
      </c>
      <c r="Y84" s="49">
        <v>13.17</v>
      </c>
      <c r="Z84" s="48">
        <v>2855</v>
      </c>
      <c r="AA84" s="26">
        <v>4050</v>
      </c>
      <c r="AB84" s="11">
        <v>4326</v>
      </c>
      <c r="AC84" s="50">
        <f t="shared" si="26"/>
        <v>0</v>
      </c>
      <c r="AD84" s="50">
        <f t="shared" si="27"/>
        <v>0</v>
      </c>
      <c r="AE84" s="50">
        <f t="shared" si="28"/>
        <v>0</v>
      </c>
      <c r="AF84" s="50">
        <f t="shared" si="29"/>
        <v>0</v>
      </c>
      <c r="AG84" s="50">
        <f t="shared" si="30"/>
        <v>0</v>
      </c>
      <c r="AH84" s="51" t="str">
        <f t="shared" si="31"/>
        <v/>
      </c>
      <c r="AI84" s="52" t="str">
        <f t="shared" si="32"/>
        <v/>
      </c>
      <c r="AJ84" s="76" t="s">
        <v>797</v>
      </c>
      <c r="AK84" s="30">
        <v>0</v>
      </c>
      <c r="AL84" s="53">
        <v>0</v>
      </c>
      <c r="AM84" s="54">
        <f t="shared" si="33"/>
        <v>0</v>
      </c>
      <c r="AN84" s="50">
        <f t="shared" si="34"/>
        <v>0</v>
      </c>
      <c r="AO84" s="51">
        <v>0</v>
      </c>
      <c r="AP84" s="50">
        <f t="shared" si="35"/>
        <v>0</v>
      </c>
      <c r="AQ84" s="11">
        <v>0</v>
      </c>
      <c r="AR84" s="50">
        <f t="shared" si="36"/>
        <v>0</v>
      </c>
      <c r="AS84" s="50">
        <f t="shared" si="37"/>
        <v>0</v>
      </c>
      <c r="AT84" s="55">
        <f t="shared" si="38"/>
        <v>0</v>
      </c>
      <c r="AU84" s="27">
        <f t="shared" si="39"/>
        <v>1</v>
      </c>
    </row>
    <row r="85" spans="1:47" ht="14.5" x14ac:dyDescent="0.35">
      <c r="A85" s="27" t="s">
        <v>431</v>
      </c>
      <c r="B85" s="27" t="s">
        <v>77</v>
      </c>
      <c r="C85" s="27">
        <v>2025</v>
      </c>
      <c r="D85" s="43">
        <v>3477052734</v>
      </c>
      <c r="E85" s="44">
        <v>39186384.310000002</v>
      </c>
      <c r="F85" s="43">
        <v>3042145000</v>
      </c>
      <c r="G85" s="45">
        <f t="shared" si="20"/>
        <v>34284974.14809268</v>
      </c>
      <c r="H85" s="45">
        <f t="shared" si="21"/>
        <v>32203405.612125706</v>
      </c>
      <c r="I85" s="45">
        <f t="shared" si="22"/>
        <v>434907734</v>
      </c>
      <c r="J85" s="45">
        <f t="shared" si="23"/>
        <v>992940</v>
      </c>
      <c r="K85" s="45">
        <f t="shared" si="24"/>
        <v>4407784.1460445998</v>
      </c>
      <c r="L85" s="46">
        <v>0</v>
      </c>
      <c r="M85" s="46">
        <v>231064.28</v>
      </c>
      <c r="N85" s="46">
        <v>101369.59</v>
      </c>
      <c r="O85" s="46">
        <v>846403.41</v>
      </c>
      <c r="P85" s="45">
        <f t="shared" si="25"/>
        <v>40365221.590000004</v>
      </c>
      <c r="Q85" s="47">
        <v>0</v>
      </c>
      <c r="R85" s="10" t="s">
        <v>797</v>
      </c>
      <c r="S85" s="10"/>
      <c r="T85" s="10" t="b">
        <v>1</v>
      </c>
      <c r="U85" s="10" t="s">
        <v>797</v>
      </c>
      <c r="V85" s="10" t="s">
        <v>797</v>
      </c>
      <c r="W85" s="10" t="b">
        <v>1</v>
      </c>
      <c r="X85" s="48">
        <v>1647074</v>
      </c>
      <c r="Y85" s="49">
        <v>11.27</v>
      </c>
      <c r="Z85" s="48">
        <v>1847</v>
      </c>
      <c r="AA85" s="26">
        <v>2285</v>
      </c>
      <c r="AB85" s="11">
        <v>2356</v>
      </c>
      <c r="AC85" s="50">
        <f t="shared" si="26"/>
        <v>0</v>
      </c>
      <c r="AD85" s="50">
        <f t="shared" si="27"/>
        <v>0</v>
      </c>
      <c r="AE85" s="50">
        <f t="shared" si="28"/>
        <v>0</v>
      </c>
      <c r="AF85" s="50">
        <f t="shared" si="29"/>
        <v>0</v>
      </c>
      <c r="AG85" s="50">
        <f t="shared" si="30"/>
        <v>0</v>
      </c>
      <c r="AH85" s="51" t="str">
        <f t="shared" si="31"/>
        <v/>
      </c>
      <c r="AI85" s="52" t="str">
        <f t="shared" si="32"/>
        <v/>
      </c>
      <c r="AJ85" s="76" t="s">
        <v>797</v>
      </c>
      <c r="AK85" s="30">
        <v>0</v>
      </c>
      <c r="AL85" s="53">
        <v>0</v>
      </c>
      <c r="AM85" s="54">
        <f t="shared" si="33"/>
        <v>0</v>
      </c>
      <c r="AN85" s="50">
        <f t="shared" si="34"/>
        <v>0</v>
      </c>
      <c r="AO85" s="51">
        <v>0</v>
      </c>
      <c r="AP85" s="50">
        <f t="shared" si="35"/>
        <v>0</v>
      </c>
      <c r="AQ85" s="11">
        <v>0</v>
      </c>
      <c r="AR85" s="50">
        <f t="shared" si="36"/>
        <v>0</v>
      </c>
      <c r="AS85" s="50">
        <f t="shared" si="37"/>
        <v>0</v>
      </c>
      <c r="AT85" s="55">
        <f t="shared" si="38"/>
        <v>0</v>
      </c>
      <c r="AU85" s="27">
        <f t="shared" si="39"/>
        <v>1</v>
      </c>
    </row>
    <row r="86" spans="1:47" ht="14.5" x14ac:dyDescent="0.35">
      <c r="A86" s="27" t="s">
        <v>432</v>
      </c>
      <c r="B86" s="27" t="s">
        <v>78</v>
      </c>
      <c r="C86" s="27">
        <v>2025</v>
      </c>
      <c r="D86" s="43">
        <v>5478573554</v>
      </c>
      <c r="E86" s="44">
        <v>55443164.369999997</v>
      </c>
      <c r="F86" s="43">
        <v>4371438900</v>
      </c>
      <c r="G86" s="45">
        <f t="shared" si="20"/>
        <v>44238961.670808658</v>
      </c>
      <c r="H86" s="45">
        <f t="shared" si="21"/>
        <v>36232011.230215386</v>
      </c>
      <c r="I86" s="45">
        <f t="shared" si="22"/>
        <v>1107134654</v>
      </c>
      <c r="J86" s="45">
        <f t="shared" si="23"/>
        <v>334886</v>
      </c>
      <c r="K86" s="45">
        <f t="shared" si="24"/>
        <v>7858526.051260002</v>
      </c>
      <c r="L86" s="46">
        <v>0</v>
      </c>
      <c r="M86" s="46">
        <v>2611195.5099999998</v>
      </c>
      <c r="N86" s="46">
        <v>756333.23</v>
      </c>
      <c r="O86" s="46">
        <v>1297173</v>
      </c>
      <c r="P86" s="45">
        <f t="shared" si="25"/>
        <v>60107866.109999999</v>
      </c>
      <c r="Q86" s="47">
        <v>0.02</v>
      </c>
      <c r="R86" s="10" t="s">
        <v>797</v>
      </c>
      <c r="S86" s="10" t="s">
        <v>803</v>
      </c>
      <c r="T86" s="10" t="b">
        <v>0</v>
      </c>
      <c r="U86" s="10" t="s">
        <v>797</v>
      </c>
      <c r="V86" s="10" t="s">
        <v>797</v>
      </c>
      <c r="W86" s="10" t="b">
        <v>1</v>
      </c>
      <c r="X86" s="48">
        <v>552507</v>
      </c>
      <c r="Y86" s="49">
        <v>10.119999999999999</v>
      </c>
      <c r="Z86" s="48">
        <v>7912</v>
      </c>
      <c r="AA86" s="26">
        <v>11218</v>
      </c>
      <c r="AB86" s="11">
        <v>11733</v>
      </c>
      <c r="AC86" s="50">
        <f t="shared" si="26"/>
        <v>881811</v>
      </c>
      <c r="AD86" s="50">
        <f t="shared" si="27"/>
        <v>1108863</v>
      </c>
      <c r="AE86" s="50">
        <f t="shared" si="28"/>
        <v>67351</v>
      </c>
      <c r="AF86" s="50">
        <f t="shared" si="29"/>
        <v>67351</v>
      </c>
      <c r="AG86" s="50">
        <f t="shared" si="30"/>
        <v>1176214</v>
      </c>
      <c r="AH86" s="51" t="str">
        <f t="shared" si="31"/>
        <v/>
      </c>
      <c r="AI86" s="52" t="str">
        <f t="shared" si="32"/>
        <v/>
      </c>
      <c r="AJ86" s="76">
        <v>2002</v>
      </c>
      <c r="AK86" s="30">
        <v>1183895</v>
      </c>
      <c r="AL86" s="53">
        <v>47444</v>
      </c>
      <c r="AM86" s="54">
        <f t="shared" si="33"/>
        <v>0</v>
      </c>
      <c r="AN86" s="50">
        <f t="shared" si="34"/>
        <v>1176214</v>
      </c>
      <c r="AO86" s="51">
        <v>1183895</v>
      </c>
      <c r="AP86" s="50">
        <f t="shared" si="35"/>
        <v>1183895</v>
      </c>
      <c r="AQ86" s="11">
        <v>0</v>
      </c>
      <c r="AR86" s="50">
        <f t="shared" si="36"/>
        <v>1183895</v>
      </c>
      <c r="AS86" s="50">
        <f t="shared" si="37"/>
        <v>188705</v>
      </c>
      <c r="AT86" s="55">
        <f t="shared" si="38"/>
        <v>15.94</v>
      </c>
      <c r="AU86" s="27">
        <f t="shared" si="39"/>
        <v>0</v>
      </c>
    </row>
    <row r="87" spans="1:47" ht="14.5" x14ac:dyDescent="0.35">
      <c r="A87" s="27" t="s">
        <v>433</v>
      </c>
      <c r="B87" s="27" t="s">
        <v>79</v>
      </c>
      <c r="C87" s="27">
        <v>2025</v>
      </c>
      <c r="D87" s="43">
        <v>1578667586</v>
      </c>
      <c r="E87" s="44">
        <v>16686516.380000001</v>
      </c>
      <c r="F87" s="43">
        <v>1353497600</v>
      </c>
      <c r="G87" s="45">
        <f t="shared" si="20"/>
        <v>14306469.628553385</v>
      </c>
      <c r="H87" s="45">
        <f t="shared" si="21"/>
        <v>10878620.858054683</v>
      </c>
      <c r="I87" s="45">
        <f t="shared" si="22"/>
        <v>225169986</v>
      </c>
      <c r="J87" s="45">
        <f t="shared" si="23"/>
        <v>153386</v>
      </c>
      <c r="K87" s="45">
        <f t="shared" si="24"/>
        <v>828375.3137361235</v>
      </c>
      <c r="L87" s="46">
        <v>0</v>
      </c>
      <c r="M87" s="46">
        <v>404512.46</v>
      </c>
      <c r="N87" s="46">
        <v>330399.7</v>
      </c>
      <c r="O87" s="46">
        <v>428985.67</v>
      </c>
      <c r="P87" s="45">
        <f t="shared" si="25"/>
        <v>17850414.210000001</v>
      </c>
      <c r="Q87" s="47">
        <v>0</v>
      </c>
      <c r="R87" s="10" t="s">
        <v>797</v>
      </c>
      <c r="S87" s="10"/>
      <c r="T87" s="10" t="b">
        <v>1</v>
      </c>
      <c r="U87" s="10" t="s">
        <v>797</v>
      </c>
      <c r="V87" s="10" t="s">
        <v>797</v>
      </c>
      <c r="W87" s="10" t="b">
        <v>1</v>
      </c>
      <c r="X87" s="48">
        <v>417360</v>
      </c>
      <c r="Y87" s="49">
        <v>10.57</v>
      </c>
      <c r="Z87" s="48">
        <v>3243</v>
      </c>
      <c r="AA87" s="26">
        <v>4711</v>
      </c>
      <c r="AB87" s="11">
        <v>5002</v>
      </c>
      <c r="AC87" s="50">
        <f t="shared" si="26"/>
        <v>0</v>
      </c>
      <c r="AD87" s="50">
        <f t="shared" si="27"/>
        <v>0</v>
      </c>
      <c r="AE87" s="50">
        <f t="shared" si="28"/>
        <v>0</v>
      </c>
      <c r="AF87" s="50">
        <f t="shared" si="29"/>
        <v>0</v>
      </c>
      <c r="AG87" s="50">
        <f t="shared" si="30"/>
        <v>0</v>
      </c>
      <c r="AH87" s="51" t="str">
        <f t="shared" si="31"/>
        <v/>
      </c>
      <c r="AI87" s="52" t="str">
        <f t="shared" si="32"/>
        <v/>
      </c>
      <c r="AJ87" s="76" t="s">
        <v>797</v>
      </c>
      <c r="AK87" s="30">
        <v>0</v>
      </c>
      <c r="AL87" s="53">
        <v>0</v>
      </c>
      <c r="AM87" s="54">
        <f t="shared" si="33"/>
        <v>0</v>
      </c>
      <c r="AN87" s="50">
        <f t="shared" si="34"/>
        <v>0</v>
      </c>
      <c r="AO87" s="51">
        <v>0</v>
      </c>
      <c r="AP87" s="50">
        <f t="shared" si="35"/>
        <v>0</v>
      </c>
      <c r="AQ87" s="11">
        <v>0</v>
      </c>
      <c r="AR87" s="50">
        <f t="shared" si="36"/>
        <v>0</v>
      </c>
      <c r="AS87" s="50">
        <f t="shared" si="37"/>
        <v>0</v>
      </c>
      <c r="AT87" s="55">
        <f t="shared" si="38"/>
        <v>0</v>
      </c>
      <c r="AU87" s="27">
        <f t="shared" si="39"/>
        <v>1</v>
      </c>
    </row>
    <row r="88" spans="1:47" ht="14.5" x14ac:dyDescent="0.35">
      <c r="A88" s="27" t="s">
        <v>434</v>
      </c>
      <c r="B88" s="27" t="s">
        <v>80</v>
      </c>
      <c r="C88" s="27">
        <v>2025</v>
      </c>
      <c r="D88" s="43">
        <v>820144490</v>
      </c>
      <c r="E88" s="44">
        <v>11276986.74</v>
      </c>
      <c r="F88" s="43">
        <v>765545000</v>
      </c>
      <c r="G88" s="45">
        <f t="shared" si="20"/>
        <v>10526243.752333568</v>
      </c>
      <c r="H88" s="45">
        <f t="shared" si="21"/>
        <v>8990368.5232804939</v>
      </c>
      <c r="I88" s="45">
        <f t="shared" si="22"/>
        <v>54599490</v>
      </c>
      <c r="J88" s="45">
        <f t="shared" si="23"/>
        <v>491887</v>
      </c>
      <c r="K88" s="45">
        <f t="shared" si="24"/>
        <v>598117.89538579993</v>
      </c>
      <c r="L88" s="46">
        <v>0</v>
      </c>
      <c r="M88" s="46">
        <v>76279.67</v>
      </c>
      <c r="N88" s="46">
        <v>61954.75</v>
      </c>
      <c r="O88" s="46">
        <v>420600.58</v>
      </c>
      <c r="P88" s="45">
        <f t="shared" si="25"/>
        <v>11835821.74</v>
      </c>
      <c r="Q88" s="47">
        <v>0.03</v>
      </c>
      <c r="R88" s="10" t="s">
        <v>797</v>
      </c>
      <c r="S88" s="10" t="s">
        <v>803</v>
      </c>
      <c r="T88" s="10" t="b">
        <v>0</v>
      </c>
      <c r="U88" s="10" t="s">
        <v>797</v>
      </c>
      <c r="V88" s="10" t="s">
        <v>797</v>
      </c>
      <c r="W88" s="10" t="b">
        <v>1</v>
      </c>
      <c r="X88" s="48">
        <v>685358</v>
      </c>
      <c r="Y88" s="49">
        <v>13.75</v>
      </c>
      <c r="Z88" s="48">
        <v>1117</v>
      </c>
      <c r="AA88" s="26">
        <v>1228</v>
      </c>
      <c r="AB88" s="11">
        <v>1362</v>
      </c>
      <c r="AC88" s="50">
        <f t="shared" si="26"/>
        <v>287655</v>
      </c>
      <c r="AD88" s="50">
        <f t="shared" si="27"/>
        <v>338310</v>
      </c>
      <c r="AE88" s="50">
        <f t="shared" si="28"/>
        <v>4147</v>
      </c>
      <c r="AF88" s="50">
        <f t="shared" si="29"/>
        <v>4147</v>
      </c>
      <c r="AG88" s="50">
        <f t="shared" si="30"/>
        <v>342457</v>
      </c>
      <c r="AH88" s="51" t="str">
        <f t="shared" si="31"/>
        <v/>
      </c>
      <c r="AI88" s="52" t="str">
        <f t="shared" si="32"/>
        <v/>
      </c>
      <c r="AJ88" s="76">
        <v>2007</v>
      </c>
      <c r="AK88" s="30">
        <v>335576</v>
      </c>
      <c r="AL88" s="53">
        <v>12437.929999999993</v>
      </c>
      <c r="AM88" s="54">
        <f t="shared" si="33"/>
        <v>0</v>
      </c>
      <c r="AN88" s="50">
        <f t="shared" si="34"/>
        <v>342457</v>
      </c>
      <c r="AO88" s="51">
        <v>335576</v>
      </c>
      <c r="AP88" s="50">
        <f t="shared" si="35"/>
        <v>335576</v>
      </c>
      <c r="AQ88" s="11">
        <v>0</v>
      </c>
      <c r="AR88" s="50">
        <f t="shared" si="36"/>
        <v>342457</v>
      </c>
      <c r="AS88" s="50">
        <f t="shared" si="37"/>
        <v>54585</v>
      </c>
      <c r="AT88" s="55">
        <f t="shared" si="38"/>
        <v>15.94</v>
      </c>
      <c r="AU88" s="27">
        <f t="shared" si="39"/>
        <v>1</v>
      </c>
    </row>
    <row r="89" spans="1:47" ht="14.5" x14ac:dyDescent="0.35">
      <c r="A89" s="27" t="s">
        <v>435</v>
      </c>
      <c r="B89" s="27" t="s">
        <v>81</v>
      </c>
      <c r="C89" s="27">
        <v>2025</v>
      </c>
      <c r="D89" s="43">
        <v>7009810795</v>
      </c>
      <c r="E89" s="44">
        <v>71079481.459999993</v>
      </c>
      <c r="F89" s="43">
        <v>6178430000</v>
      </c>
      <c r="G89" s="45">
        <f t="shared" si="20"/>
        <v>62649280.198854178</v>
      </c>
      <c r="H89" s="45">
        <f t="shared" si="21"/>
        <v>57605643.570372462</v>
      </c>
      <c r="I89" s="45">
        <f t="shared" si="22"/>
        <v>831380795</v>
      </c>
      <c r="J89" s="45">
        <f t="shared" si="23"/>
        <v>799405</v>
      </c>
      <c r="K89" s="45">
        <f t="shared" si="24"/>
        <v>7375641.7748846812</v>
      </c>
      <c r="L89" s="46">
        <v>0</v>
      </c>
      <c r="M89" s="46">
        <v>1551347.65</v>
      </c>
      <c r="N89" s="46">
        <v>35216.769999999997</v>
      </c>
      <c r="O89" s="46">
        <v>988089.56</v>
      </c>
      <c r="P89" s="45">
        <f t="shared" si="25"/>
        <v>73654135.439999998</v>
      </c>
      <c r="Q89" s="47">
        <v>0.03</v>
      </c>
      <c r="R89" s="10" t="s">
        <v>803</v>
      </c>
      <c r="S89" s="10" t="s">
        <v>803</v>
      </c>
      <c r="T89" s="10" t="b">
        <v>1</v>
      </c>
      <c r="U89" s="10" t="s">
        <v>797</v>
      </c>
      <c r="V89" s="10" t="s">
        <v>797</v>
      </c>
      <c r="W89" s="10" t="b">
        <v>1</v>
      </c>
      <c r="X89" s="48">
        <v>1242145</v>
      </c>
      <c r="Y89" s="49">
        <v>10.14</v>
      </c>
      <c r="Z89" s="48">
        <v>4974</v>
      </c>
      <c r="AA89" s="26">
        <v>6014</v>
      </c>
      <c r="AB89" s="11">
        <v>6163</v>
      </c>
      <c r="AC89" s="50">
        <f t="shared" si="26"/>
        <v>1949439</v>
      </c>
      <c r="AD89" s="50">
        <f t="shared" si="27"/>
        <v>1949439</v>
      </c>
      <c r="AE89" s="50">
        <f t="shared" si="28"/>
        <v>47597</v>
      </c>
      <c r="AF89" s="50">
        <f t="shared" si="29"/>
        <v>47597</v>
      </c>
      <c r="AG89" s="50">
        <f t="shared" si="30"/>
        <v>1997036</v>
      </c>
      <c r="AH89" s="51">
        <f t="shared" si="31"/>
        <v>100000</v>
      </c>
      <c r="AI89" s="52" t="str">
        <f t="shared" si="32"/>
        <v/>
      </c>
      <c r="AJ89" s="76">
        <v>2002</v>
      </c>
      <c r="AK89" s="30">
        <v>2116563</v>
      </c>
      <c r="AL89" s="53">
        <v>208893.42000000016</v>
      </c>
      <c r="AM89" s="54">
        <f t="shared" si="33"/>
        <v>0</v>
      </c>
      <c r="AN89" s="50">
        <f t="shared" si="34"/>
        <v>1997036</v>
      </c>
      <c r="AO89" s="51">
        <v>2116563</v>
      </c>
      <c r="AP89" s="50">
        <f t="shared" si="35"/>
        <v>2116563</v>
      </c>
      <c r="AQ89" s="11">
        <v>0</v>
      </c>
      <c r="AR89" s="50">
        <f t="shared" si="36"/>
        <v>2116563</v>
      </c>
      <c r="AS89" s="50">
        <f t="shared" si="37"/>
        <v>337366</v>
      </c>
      <c r="AT89" s="55">
        <f t="shared" si="38"/>
        <v>15.94</v>
      </c>
      <c r="AU89" s="27">
        <f t="shared" si="39"/>
        <v>0</v>
      </c>
    </row>
    <row r="90" spans="1:47" ht="14.5" x14ac:dyDescent="0.35">
      <c r="A90" s="27" t="s">
        <v>436</v>
      </c>
      <c r="B90" s="27" t="s">
        <v>82</v>
      </c>
      <c r="C90" s="27">
        <v>2025</v>
      </c>
      <c r="D90" s="43">
        <v>2386880989</v>
      </c>
      <c r="E90" s="44">
        <v>32628663.120000001</v>
      </c>
      <c r="F90" s="43">
        <v>2040786400</v>
      </c>
      <c r="G90" s="45">
        <f t="shared" si="20"/>
        <v>27897550.088316351</v>
      </c>
      <c r="H90" s="45">
        <f t="shared" si="21"/>
        <v>22575814.308362484</v>
      </c>
      <c r="I90" s="45">
        <f t="shared" si="22"/>
        <v>346094589</v>
      </c>
      <c r="J90" s="45">
        <f t="shared" si="23"/>
        <v>301214</v>
      </c>
      <c r="K90" s="45">
        <f t="shared" si="24"/>
        <v>3160431.3795414353</v>
      </c>
      <c r="L90" s="46">
        <v>0</v>
      </c>
      <c r="M90" s="46">
        <v>2012258.05</v>
      </c>
      <c r="N90" s="46">
        <v>1712954.89</v>
      </c>
      <c r="O90" s="46">
        <v>793471.32</v>
      </c>
      <c r="P90" s="45">
        <f t="shared" si="25"/>
        <v>37147347.380000003</v>
      </c>
      <c r="Q90" s="47">
        <v>0</v>
      </c>
      <c r="R90" s="10" t="s">
        <v>797</v>
      </c>
      <c r="S90" s="10"/>
      <c r="T90" s="10" t="b">
        <v>1</v>
      </c>
      <c r="U90" s="10" t="s">
        <v>797</v>
      </c>
      <c r="V90" s="10" t="s">
        <v>797</v>
      </c>
      <c r="W90" s="10" t="b">
        <v>1</v>
      </c>
      <c r="X90" s="48">
        <v>524219</v>
      </c>
      <c r="Y90" s="49">
        <v>13.67</v>
      </c>
      <c r="Z90" s="48">
        <v>3893</v>
      </c>
      <c r="AA90" s="26">
        <v>5042</v>
      </c>
      <c r="AB90" s="11">
        <v>5426</v>
      </c>
      <c r="AC90" s="50">
        <f t="shared" si="26"/>
        <v>0</v>
      </c>
      <c r="AD90" s="50">
        <f t="shared" si="27"/>
        <v>0</v>
      </c>
      <c r="AE90" s="50">
        <f t="shared" si="28"/>
        <v>0</v>
      </c>
      <c r="AF90" s="50">
        <f t="shared" si="29"/>
        <v>0</v>
      </c>
      <c r="AG90" s="50">
        <f t="shared" si="30"/>
        <v>0</v>
      </c>
      <c r="AH90" s="51" t="str">
        <f t="shared" si="31"/>
        <v/>
      </c>
      <c r="AI90" s="52" t="str">
        <f t="shared" si="32"/>
        <v/>
      </c>
      <c r="AJ90" s="76" t="s">
        <v>797</v>
      </c>
      <c r="AK90" s="30">
        <v>0</v>
      </c>
      <c r="AL90" s="53">
        <v>0</v>
      </c>
      <c r="AM90" s="54">
        <f t="shared" si="33"/>
        <v>0</v>
      </c>
      <c r="AN90" s="50">
        <f t="shared" si="34"/>
        <v>0</v>
      </c>
      <c r="AO90" s="51">
        <v>0</v>
      </c>
      <c r="AP90" s="50">
        <f t="shared" si="35"/>
        <v>0</v>
      </c>
      <c r="AQ90" s="11">
        <v>0</v>
      </c>
      <c r="AR90" s="50">
        <f t="shared" si="36"/>
        <v>0</v>
      </c>
      <c r="AS90" s="50">
        <f t="shared" si="37"/>
        <v>0</v>
      </c>
      <c r="AT90" s="55">
        <f t="shared" si="38"/>
        <v>0</v>
      </c>
      <c r="AU90" s="27">
        <f t="shared" si="39"/>
        <v>1</v>
      </c>
    </row>
    <row r="91" spans="1:47" ht="14.5" x14ac:dyDescent="0.35">
      <c r="A91" s="27" t="s">
        <v>437</v>
      </c>
      <c r="B91" s="27" t="s">
        <v>83</v>
      </c>
      <c r="C91" s="27">
        <v>2025</v>
      </c>
      <c r="D91" s="43">
        <v>351134700</v>
      </c>
      <c r="E91" s="44">
        <v>4508569.55</v>
      </c>
      <c r="F91" s="43">
        <v>311136300</v>
      </c>
      <c r="G91" s="45">
        <f t="shared" si="20"/>
        <v>3994990.0937721762</v>
      </c>
      <c r="H91" s="45">
        <f t="shared" si="21"/>
        <v>2925418.1929890234</v>
      </c>
      <c r="I91" s="45">
        <f t="shared" si="22"/>
        <v>39998400</v>
      </c>
      <c r="J91" s="45">
        <f t="shared" si="23"/>
        <v>106379</v>
      </c>
      <c r="K91" s="45">
        <f t="shared" si="24"/>
        <v>30796.711299009039</v>
      </c>
      <c r="L91" s="46">
        <v>0</v>
      </c>
      <c r="M91" s="46">
        <v>276495.25</v>
      </c>
      <c r="N91" s="46">
        <v>63730.57</v>
      </c>
      <c r="O91" s="46">
        <v>237102.86</v>
      </c>
      <c r="P91" s="45">
        <f t="shared" si="25"/>
        <v>5085898.2299999995</v>
      </c>
      <c r="Q91" s="47">
        <v>0</v>
      </c>
      <c r="R91" s="10" t="s">
        <v>797</v>
      </c>
      <c r="S91" s="10"/>
      <c r="T91" s="10" t="b">
        <v>1</v>
      </c>
      <c r="U91" s="10" t="s">
        <v>797</v>
      </c>
      <c r="V91" s="10" t="s">
        <v>797</v>
      </c>
      <c r="W91" s="10" t="b">
        <v>1</v>
      </c>
      <c r="X91" s="48">
        <v>373513</v>
      </c>
      <c r="Y91" s="49">
        <v>12.84</v>
      </c>
      <c r="Z91" s="48">
        <v>833</v>
      </c>
      <c r="AA91" s="26">
        <v>1209</v>
      </c>
      <c r="AB91" s="11">
        <v>1290</v>
      </c>
      <c r="AC91" s="50">
        <f t="shared" si="26"/>
        <v>0</v>
      </c>
      <c r="AD91" s="50">
        <f t="shared" si="27"/>
        <v>0</v>
      </c>
      <c r="AE91" s="50">
        <f t="shared" si="28"/>
        <v>0</v>
      </c>
      <c r="AF91" s="50">
        <f t="shared" si="29"/>
        <v>0</v>
      </c>
      <c r="AG91" s="50">
        <f t="shared" si="30"/>
        <v>0</v>
      </c>
      <c r="AH91" s="51" t="str">
        <f t="shared" si="31"/>
        <v/>
      </c>
      <c r="AI91" s="52" t="str">
        <f t="shared" si="32"/>
        <v/>
      </c>
      <c r="AJ91" s="76" t="s">
        <v>797</v>
      </c>
      <c r="AK91" s="30">
        <v>0</v>
      </c>
      <c r="AL91" s="53">
        <v>0</v>
      </c>
      <c r="AM91" s="54">
        <f t="shared" si="33"/>
        <v>0</v>
      </c>
      <c r="AN91" s="50">
        <f t="shared" si="34"/>
        <v>0</v>
      </c>
      <c r="AO91" s="51">
        <v>0</v>
      </c>
      <c r="AP91" s="50">
        <f t="shared" si="35"/>
        <v>0</v>
      </c>
      <c r="AQ91" s="11">
        <v>0</v>
      </c>
      <c r="AR91" s="50">
        <f t="shared" si="36"/>
        <v>0</v>
      </c>
      <c r="AS91" s="50">
        <f t="shared" si="37"/>
        <v>0</v>
      </c>
      <c r="AT91" s="55">
        <f t="shared" si="38"/>
        <v>0</v>
      </c>
      <c r="AU91" s="27">
        <f t="shared" si="39"/>
        <v>1</v>
      </c>
    </row>
    <row r="92" spans="1:47" ht="14.5" x14ac:dyDescent="0.35">
      <c r="A92" s="27" t="s">
        <v>438</v>
      </c>
      <c r="B92" s="27" t="s">
        <v>84</v>
      </c>
      <c r="C92" s="27">
        <v>2025</v>
      </c>
      <c r="D92" s="43">
        <v>2379999637</v>
      </c>
      <c r="E92" s="44">
        <v>43982393.289999999</v>
      </c>
      <c r="F92" s="43">
        <v>2177900400</v>
      </c>
      <c r="G92" s="45">
        <f t="shared" si="20"/>
        <v>40247599.39038945</v>
      </c>
      <c r="H92" s="45">
        <f t="shared" si="21"/>
        <v>30004134.120890215</v>
      </c>
      <c r="I92" s="45">
        <f t="shared" si="22"/>
        <v>202099237</v>
      </c>
      <c r="J92" s="45">
        <f t="shared" si="23"/>
        <v>252624</v>
      </c>
      <c r="K92" s="45">
        <f t="shared" si="24"/>
        <v>2256393.6290065888</v>
      </c>
      <c r="L92" s="46">
        <v>0</v>
      </c>
      <c r="M92" s="46">
        <v>4429882.62</v>
      </c>
      <c r="N92" s="46">
        <v>2337585.1</v>
      </c>
      <c r="O92" s="46">
        <v>1846042.97</v>
      </c>
      <c r="P92" s="45">
        <f t="shared" si="25"/>
        <v>52595903.980000004</v>
      </c>
      <c r="Q92" s="47">
        <v>0.01</v>
      </c>
      <c r="R92" s="10" t="s">
        <v>803</v>
      </c>
      <c r="S92" s="10"/>
      <c r="T92" s="10" t="b">
        <v>0</v>
      </c>
      <c r="U92" s="10" t="s">
        <v>797</v>
      </c>
      <c r="V92" s="10" t="s">
        <v>797</v>
      </c>
      <c r="W92" s="10" t="b">
        <v>1</v>
      </c>
      <c r="X92" s="48">
        <v>392910</v>
      </c>
      <c r="Y92" s="49">
        <v>18.48</v>
      </c>
      <c r="Z92" s="48">
        <v>5543</v>
      </c>
      <c r="AA92" s="26">
        <v>6343</v>
      </c>
      <c r="AB92" s="11">
        <v>6738</v>
      </c>
      <c r="AC92" s="50">
        <f t="shared" si="26"/>
        <v>322605</v>
      </c>
      <c r="AD92" s="50">
        <f t="shared" si="27"/>
        <v>322605</v>
      </c>
      <c r="AE92" s="50">
        <f t="shared" si="28"/>
        <v>67675</v>
      </c>
      <c r="AF92" s="50">
        <f t="shared" si="29"/>
        <v>67675</v>
      </c>
      <c r="AG92" s="50">
        <f t="shared" si="30"/>
        <v>390280</v>
      </c>
      <c r="AH92" s="51">
        <f t="shared" si="31"/>
        <v>100000</v>
      </c>
      <c r="AI92" s="52" t="str">
        <f t="shared" si="32"/>
        <v/>
      </c>
      <c r="AJ92" s="76">
        <v>2007</v>
      </c>
      <c r="AK92" s="30">
        <v>383778</v>
      </c>
      <c r="AL92" s="53">
        <v>16103.440000000002</v>
      </c>
      <c r="AM92" s="54">
        <f t="shared" si="33"/>
        <v>0</v>
      </c>
      <c r="AN92" s="50">
        <f t="shared" si="34"/>
        <v>390280</v>
      </c>
      <c r="AO92" s="51">
        <v>383778</v>
      </c>
      <c r="AP92" s="50">
        <f t="shared" si="35"/>
        <v>383778</v>
      </c>
      <c r="AQ92" s="11">
        <v>0</v>
      </c>
      <c r="AR92" s="50">
        <f t="shared" si="36"/>
        <v>390280</v>
      </c>
      <c r="AS92" s="50">
        <f t="shared" si="37"/>
        <v>62208</v>
      </c>
      <c r="AT92" s="55">
        <f t="shared" si="38"/>
        <v>15.94</v>
      </c>
      <c r="AU92" s="27">
        <f t="shared" si="39"/>
        <v>1</v>
      </c>
    </row>
    <row r="93" spans="1:47" ht="14.5" x14ac:dyDescent="0.35">
      <c r="A93" s="27" t="s">
        <v>439</v>
      </c>
      <c r="B93" s="27" t="s">
        <v>85</v>
      </c>
      <c r="C93" s="27">
        <v>2025</v>
      </c>
      <c r="D93" s="43">
        <v>4855444002</v>
      </c>
      <c r="E93" s="44">
        <v>37435473.259999998</v>
      </c>
      <c r="F93" s="43">
        <v>4335356130</v>
      </c>
      <c r="G93" s="45">
        <f t="shared" si="20"/>
        <v>33425595.766389415</v>
      </c>
      <c r="H93" s="45">
        <f t="shared" si="21"/>
        <v>29444149.420393966</v>
      </c>
      <c r="I93" s="45">
        <f t="shared" si="22"/>
        <v>520087872</v>
      </c>
      <c r="J93" s="45">
        <f t="shared" si="23"/>
        <v>499125</v>
      </c>
      <c r="K93" s="45">
        <f t="shared" si="24"/>
        <v>3206496.0774101159</v>
      </c>
      <c r="L93" s="46">
        <v>0</v>
      </c>
      <c r="M93" s="46">
        <v>692000.32</v>
      </c>
      <c r="N93" s="46">
        <v>84922.57</v>
      </c>
      <c r="O93" s="46">
        <v>380078.79</v>
      </c>
      <c r="P93" s="45">
        <f t="shared" si="25"/>
        <v>38592474.939999998</v>
      </c>
      <c r="Q93" s="47">
        <v>0.03</v>
      </c>
      <c r="R93" s="10" t="s">
        <v>797</v>
      </c>
      <c r="S93" s="10"/>
      <c r="T93" s="10" t="b">
        <v>1</v>
      </c>
      <c r="U93" s="10" t="s">
        <v>797</v>
      </c>
      <c r="V93" s="10" t="s">
        <v>797</v>
      </c>
      <c r="W93" s="10" t="b">
        <v>1</v>
      </c>
      <c r="X93" s="48">
        <v>839534</v>
      </c>
      <c r="Y93" s="49">
        <v>7.71</v>
      </c>
      <c r="Z93" s="48">
        <v>5164</v>
      </c>
      <c r="AA93" s="26">
        <v>6206</v>
      </c>
      <c r="AB93" s="11">
        <v>6353</v>
      </c>
      <c r="AC93" s="50">
        <f t="shared" si="26"/>
        <v>979519</v>
      </c>
      <c r="AD93" s="50">
        <f t="shared" si="27"/>
        <v>1123064</v>
      </c>
      <c r="AE93" s="50">
        <f t="shared" si="28"/>
        <v>23308</v>
      </c>
      <c r="AF93" s="50">
        <f t="shared" si="29"/>
        <v>23308</v>
      </c>
      <c r="AG93" s="50">
        <f t="shared" si="30"/>
        <v>1146372</v>
      </c>
      <c r="AH93" s="51" t="str">
        <f t="shared" si="31"/>
        <v/>
      </c>
      <c r="AI93" s="52" t="str">
        <f t="shared" si="32"/>
        <v/>
      </c>
      <c r="AJ93" s="76">
        <v>2006</v>
      </c>
      <c r="AK93" s="30">
        <v>1045890</v>
      </c>
      <c r="AL93" s="53">
        <v>51435.790000000037</v>
      </c>
      <c r="AM93" s="54">
        <f t="shared" si="33"/>
        <v>0</v>
      </c>
      <c r="AN93" s="50">
        <f t="shared" si="34"/>
        <v>1146372</v>
      </c>
      <c r="AO93" s="51">
        <v>1045890</v>
      </c>
      <c r="AP93" s="50">
        <f t="shared" si="35"/>
        <v>1045890</v>
      </c>
      <c r="AQ93" s="11">
        <v>1320000</v>
      </c>
      <c r="AR93" s="50">
        <f t="shared" si="36"/>
        <v>1146372</v>
      </c>
      <c r="AS93" s="50">
        <f t="shared" si="37"/>
        <v>182724</v>
      </c>
      <c r="AT93" s="55">
        <f t="shared" si="38"/>
        <v>15.94</v>
      </c>
      <c r="AU93" s="27">
        <f t="shared" si="39"/>
        <v>1</v>
      </c>
    </row>
    <row r="94" spans="1:47" ht="14.5" x14ac:dyDescent="0.35">
      <c r="A94" s="27" t="s">
        <v>440</v>
      </c>
      <c r="B94" s="27" t="s">
        <v>86</v>
      </c>
      <c r="C94" s="27">
        <v>2025</v>
      </c>
      <c r="D94" s="43">
        <v>2154002049</v>
      </c>
      <c r="E94" s="44">
        <v>29445208.010000002</v>
      </c>
      <c r="F94" s="43">
        <v>1588388900</v>
      </c>
      <c r="G94" s="45">
        <f t="shared" si="20"/>
        <v>21713276.263125364</v>
      </c>
      <c r="H94" s="45">
        <f t="shared" si="21"/>
        <v>16168729.638730139</v>
      </c>
      <c r="I94" s="45">
        <f t="shared" si="22"/>
        <v>565613149</v>
      </c>
      <c r="J94" s="45">
        <f t="shared" si="23"/>
        <v>345941</v>
      </c>
      <c r="K94" s="45">
        <f t="shared" si="24"/>
        <v>5496888.2721565105</v>
      </c>
      <c r="L94" s="46">
        <v>0</v>
      </c>
      <c r="M94" s="46">
        <v>2006518.16</v>
      </c>
      <c r="N94" s="46">
        <v>843721.97</v>
      </c>
      <c r="O94" s="46">
        <v>1161100.1200000001</v>
      </c>
      <c r="P94" s="45">
        <f t="shared" si="25"/>
        <v>33456548.260000002</v>
      </c>
      <c r="Q94" s="47">
        <v>0.03</v>
      </c>
      <c r="R94" s="10" t="s">
        <v>803</v>
      </c>
      <c r="S94" s="10" t="s">
        <v>803</v>
      </c>
      <c r="T94" s="10" t="b">
        <v>1</v>
      </c>
      <c r="U94" s="10" t="s">
        <v>797</v>
      </c>
      <c r="V94" s="10" t="s">
        <v>797</v>
      </c>
      <c r="W94" s="10" t="b">
        <v>1</v>
      </c>
      <c r="X94" s="48">
        <v>391615</v>
      </c>
      <c r="Y94" s="49">
        <v>13.67</v>
      </c>
      <c r="Z94" s="48">
        <v>4056</v>
      </c>
      <c r="AA94" s="26">
        <v>5691</v>
      </c>
      <c r="AB94" s="11">
        <v>6037</v>
      </c>
      <c r="AC94" s="50">
        <f t="shared" si="26"/>
        <v>649969</v>
      </c>
      <c r="AD94" s="50">
        <f t="shared" si="27"/>
        <v>649969</v>
      </c>
      <c r="AE94" s="50">
        <f t="shared" si="28"/>
        <v>85507</v>
      </c>
      <c r="AF94" s="50">
        <f t="shared" si="29"/>
        <v>85507</v>
      </c>
      <c r="AG94" s="50">
        <f t="shared" si="30"/>
        <v>735476</v>
      </c>
      <c r="AH94" s="51">
        <f t="shared" si="31"/>
        <v>100000</v>
      </c>
      <c r="AI94" s="52" t="str">
        <f t="shared" si="32"/>
        <v/>
      </c>
      <c r="AJ94" s="76">
        <v>2003</v>
      </c>
      <c r="AK94" s="30">
        <v>742918</v>
      </c>
      <c r="AL94" s="53">
        <v>50382.25</v>
      </c>
      <c r="AM94" s="54">
        <f t="shared" si="33"/>
        <v>0</v>
      </c>
      <c r="AN94" s="50">
        <f t="shared" si="34"/>
        <v>735476</v>
      </c>
      <c r="AO94" s="51">
        <v>742918</v>
      </c>
      <c r="AP94" s="50">
        <f t="shared" si="35"/>
        <v>742918</v>
      </c>
      <c r="AQ94" s="11">
        <v>0</v>
      </c>
      <c r="AR94" s="50">
        <f t="shared" si="36"/>
        <v>742918</v>
      </c>
      <c r="AS94" s="50">
        <f t="shared" si="37"/>
        <v>118416</v>
      </c>
      <c r="AT94" s="55">
        <f t="shared" si="38"/>
        <v>15.94</v>
      </c>
      <c r="AU94" s="27">
        <f t="shared" si="39"/>
        <v>0</v>
      </c>
    </row>
    <row r="95" spans="1:47" ht="14.5" x14ac:dyDescent="0.35">
      <c r="A95" s="27" t="s">
        <v>441</v>
      </c>
      <c r="B95" s="27" t="s">
        <v>87</v>
      </c>
      <c r="C95" s="27">
        <v>2025</v>
      </c>
      <c r="D95" s="43">
        <v>5124782130</v>
      </c>
      <c r="E95" s="44">
        <v>63957280.979999997</v>
      </c>
      <c r="F95" s="43">
        <v>4108773321</v>
      </c>
      <c r="G95" s="45">
        <f t="shared" si="20"/>
        <v>51277491.044155806</v>
      </c>
      <c r="H95" s="45">
        <f t="shared" si="21"/>
        <v>44054067.999047235</v>
      </c>
      <c r="I95" s="45">
        <f t="shared" si="22"/>
        <v>1016008809</v>
      </c>
      <c r="J95" s="45">
        <f t="shared" si="23"/>
        <v>421056</v>
      </c>
      <c r="K95" s="45">
        <f t="shared" si="24"/>
        <v>9668363.9174893424</v>
      </c>
      <c r="L95" s="46">
        <v>0</v>
      </c>
      <c r="M95" s="46">
        <v>4928466.5</v>
      </c>
      <c r="N95" s="46">
        <v>2765097.8</v>
      </c>
      <c r="O95" s="46">
        <v>1863110.6</v>
      </c>
      <c r="P95" s="45">
        <f t="shared" si="25"/>
        <v>73513955.879999995</v>
      </c>
      <c r="Q95" s="47">
        <v>0.03</v>
      </c>
      <c r="R95" s="10" t="s">
        <v>803</v>
      </c>
      <c r="S95" s="10" t="s">
        <v>803</v>
      </c>
      <c r="T95" s="10" t="b">
        <v>1</v>
      </c>
      <c r="U95" s="10" t="s">
        <v>797</v>
      </c>
      <c r="V95" s="10" t="s">
        <v>797</v>
      </c>
      <c r="W95" s="10" t="b">
        <v>1</v>
      </c>
      <c r="X95" s="48">
        <v>709878</v>
      </c>
      <c r="Y95" s="49">
        <v>12.48</v>
      </c>
      <c r="Z95" s="48">
        <v>5788</v>
      </c>
      <c r="AA95" s="26">
        <v>8201</v>
      </c>
      <c r="AB95" s="11">
        <v>8624</v>
      </c>
      <c r="AC95" s="50">
        <f t="shared" si="26"/>
        <v>1611673</v>
      </c>
      <c r="AD95" s="50">
        <f t="shared" si="27"/>
        <v>1611673</v>
      </c>
      <c r="AE95" s="50">
        <f t="shared" si="28"/>
        <v>230807</v>
      </c>
      <c r="AF95" s="50">
        <f t="shared" si="29"/>
        <v>230807</v>
      </c>
      <c r="AG95" s="50">
        <f t="shared" si="30"/>
        <v>1842480</v>
      </c>
      <c r="AH95" s="51">
        <f t="shared" si="31"/>
        <v>100000</v>
      </c>
      <c r="AI95" s="52" t="str">
        <f t="shared" si="32"/>
        <v/>
      </c>
      <c r="AJ95" s="76">
        <v>2002</v>
      </c>
      <c r="AK95" s="30">
        <v>1807120</v>
      </c>
      <c r="AL95" s="53">
        <v>99016.869999999879</v>
      </c>
      <c r="AM95" s="54">
        <f t="shared" si="33"/>
        <v>0</v>
      </c>
      <c r="AN95" s="50">
        <f t="shared" si="34"/>
        <v>1842480</v>
      </c>
      <c r="AO95" s="51">
        <v>1807120</v>
      </c>
      <c r="AP95" s="50">
        <f t="shared" si="35"/>
        <v>1807120</v>
      </c>
      <c r="AQ95" s="11">
        <v>0</v>
      </c>
      <c r="AR95" s="50">
        <f t="shared" si="36"/>
        <v>1842480</v>
      </c>
      <c r="AS95" s="50">
        <f t="shared" si="37"/>
        <v>293679</v>
      </c>
      <c r="AT95" s="55">
        <f t="shared" si="38"/>
        <v>15.94</v>
      </c>
      <c r="AU95" s="27">
        <f t="shared" si="39"/>
        <v>1</v>
      </c>
    </row>
    <row r="96" spans="1:47" ht="14.5" x14ac:dyDescent="0.35">
      <c r="A96" s="27" t="s">
        <v>442</v>
      </c>
      <c r="B96" s="27" t="s">
        <v>88</v>
      </c>
      <c r="C96" s="27">
        <v>2025</v>
      </c>
      <c r="D96" s="43">
        <v>13456257503</v>
      </c>
      <c r="E96" s="44">
        <v>35659082.380000003</v>
      </c>
      <c r="F96" s="43">
        <v>9025298040</v>
      </c>
      <c r="G96" s="45">
        <f t="shared" si="20"/>
        <v>23917039.804021399</v>
      </c>
      <c r="H96" s="45">
        <f t="shared" si="21"/>
        <v>22961449.877792269</v>
      </c>
      <c r="I96" s="45">
        <f t="shared" si="22"/>
        <v>4430959463</v>
      </c>
      <c r="J96" s="45">
        <f t="shared" si="23"/>
        <v>2144704</v>
      </c>
      <c r="K96" s="45">
        <f t="shared" si="24"/>
        <v>11194552.452587282</v>
      </c>
      <c r="L96" s="46">
        <v>0</v>
      </c>
      <c r="M96" s="46">
        <v>1727180.93</v>
      </c>
      <c r="N96" s="46">
        <v>21188.34</v>
      </c>
      <c r="O96" s="46">
        <v>839090.38</v>
      </c>
      <c r="P96" s="45">
        <f t="shared" si="25"/>
        <v>38246542.030000001</v>
      </c>
      <c r="Q96" s="47">
        <v>0.03</v>
      </c>
      <c r="R96" s="10" t="s">
        <v>803</v>
      </c>
      <c r="S96" s="10" t="s">
        <v>803</v>
      </c>
      <c r="T96" s="10" t="b">
        <v>1</v>
      </c>
      <c r="U96" s="10" t="s">
        <v>797</v>
      </c>
      <c r="V96" s="10" t="s">
        <v>797</v>
      </c>
      <c r="W96" s="10" t="b">
        <v>1</v>
      </c>
      <c r="X96" s="48">
        <v>2502856</v>
      </c>
      <c r="Y96" s="49">
        <v>2.65</v>
      </c>
      <c r="Z96" s="48">
        <v>3606</v>
      </c>
      <c r="AA96" s="26">
        <v>5672</v>
      </c>
      <c r="AB96" s="11">
        <v>6086</v>
      </c>
      <c r="AC96" s="50">
        <f t="shared" si="26"/>
        <v>1024680</v>
      </c>
      <c r="AD96" s="50">
        <f t="shared" si="27"/>
        <v>1024680</v>
      </c>
      <c r="AE96" s="50">
        <f t="shared" si="28"/>
        <v>52451</v>
      </c>
      <c r="AF96" s="50">
        <f t="shared" si="29"/>
        <v>52451</v>
      </c>
      <c r="AG96" s="50">
        <f t="shared" si="30"/>
        <v>1077131</v>
      </c>
      <c r="AH96" s="51">
        <f t="shared" si="31"/>
        <v>100000</v>
      </c>
      <c r="AI96" s="52" t="str">
        <f t="shared" si="32"/>
        <v/>
      </c>
      <c r="AJ96" s="76">
        <v>2006</v>
      </c>
      <c r="AK96" s="30">
        <v>991925</v>
      </c>
      <c r="AL96" s="53">
        <v>37479.369999999995</v>
      </c>
      <c r="AM96" s="54">
        <f t="shared" si="33"/>
        <v>0</v>
      </c>
      <c r="AN96" s="50">
        <f t="shared" si="34"/>
        <v>1077131</v>
      </c>
      <c r="AO96" s="51">
        <v>991925</v>
      </c>
      <c r="AP96" s="50">
        <f t="shared" si="35"/>
        <v>991925</v>
      </c>
      <c r="AQ96" s="11">
        <v>0</v>
      </c>
      <c r="AR96" s="50">
        <f t="shared" si="36"/>
        <v>1077131</v>
      </c>
      <c r="AS96" s="50">
        <f t="shared" si="37"/>
        <v>171687</v>
      </c>
      <c r="AT96" s="55">
        <f t="shared" si="38"/>
        <v>15.94</v>
      </c>
      <c r="AU96" s="27">
        <f t="shared" si="39"/>
        <v>1</v>
      </c>
    </row>
    <row r="97" spans="1:47" ht="14.5" x14ac:dyDescent="0.35">
      <c r="A97" s="27" t="s">
        <v>443</v>
      </c>
      <c r="B97" s="27" t="s">
        <v>89</v>
      </c>
      <c r="C97" s="27">
        <v>2025</v>
      </c>
      <c r="D97" s="43">
        <v>807147949</v>
      </c>
      <c r="E97" s="44">
        <v>5052746.16</v>
      </c>
      <c r="F97" s="43">
        <v>640683000</v>
      </c>
      <c r="G97" s="45">
        <f t="shared" si="20"/>
        <v>4010675.5794126168</v>
      </c>
      <c r="H97" s="45">
        <f t="shared" si="21"/>
        <v>3516135.4945765808</v>
      </c>
      <c r="I97" s="45">
        <f t="shared" si="22"/>
        <v>166464949</v>
      </c>
      <c r="J97" s="45">
        <f t="shared" si="23"/>
        <v>584088</v>
      </c>
      <c r="K97" s="45">
        <f t="shared" si="24"/>
        <v>863660.72101358906</v>
      </c>
      <c r="L97" s="46">
        <v>0</v>
      </c>
      <c r="M97" s="46">
        <v>162260.76999999999</v>
      </c>
      <c r="N97" s="46">
        <v>0</v>
      </c>
      <c r="O97" s="46">
        <v>84001.05</v>
      </c>
      <c r="P97" s="45">
        <f t="shared" si="25"/>
        <v>5299007.9800000004</v>
      </c>
      <c r="Q97" s="47">
        <v>0</v>
      </c>
      <c r="R97" s="10" t="s">
        <v>797</v>
      </c>
      <c r="S97" s="10"/>
      <c r="T97" s="10" t="b">
        <v>1</v>
      </c>
      <c r="U97" s="10" t="s">
        <v>797</v>
      </c>
      <c r="V97" s="10" t="s">
        <v>797</v>
      </c>
      <c r="W97" s="10" t="b">
        <v>1</v>
      </c>
      <c r="X97" s="48">
        <v>810991</v>
      </c>
      <c r="Y97" s="49">
        <v>6.26</v>
      </c>
      <c r="Z97" s="48">
        <v>790</v>
      </c>
      <c r="AA97" s="26">
        <v>1075</v>
      </c>
      <c r="AB97" s="11">
        <v>1190</v>
      </c>
      <c r="AC97" s="50">
        <f t="shared" si="26"/>
        <v>0</v>
      </c>
      <c r="AD97" s="50">
        <f t="shared" si="27"/>
        <v>0</v>
      </c>
      <c r="AE97" s="50">
        <f t="shared" si="28"/>
        <v>0</v>
      </c>
      <c r="AF97" s="50">
        <f t="shared" si="29"/>
        <v>0</v>
      </c>
      <c r="AG97" s="50">
        <f t="shared" si="30"/>
        <v>0</v>
      </c>
      <c r="AH97" s="51" t="str">
        <f t="shared" si="31"/>
        <v/>
      </c>
      <c r="AI97" s="52" t="str">
        <f t="shared" si="32"/>
        <v/>
      </c>
      <c r="AJ97" s="76" t="s">
        <v>797</v>
      </c>
      <c r="AK97" s="30">
        <v>0</v>
      </c>
      <c r="AL97" s="53">
        <v>0</v>
      </c>
      <c r="AM97" s="54">
        <f t="shared" si="33"/>
        <v>0</v>
      </c>
      <c r="AN97" s="50">
        <f t="shared" si="34"/>
        <v>0</v>
      </c>
      <c r="AO97" s="51">
        <v>0</v>
      </c>
      <c r="AP97" s="50">
        <f t="shared" si="35"/>
        <v>0</v>
      </c>
      <c r="AQ97" s="11">
        <v>0</v>
      </c>
      <c r="AR97" s="50">
        <f t="shared" si="36"/>
        <v>0</v>
      </c>
      <c r="AS97" s="50">
        <f t="shared" si="37"/>
        <v>0</v>
      </c>
      <c r="AT97" s="55">
        <f t="shared" si="38"/>
        <v>0</v>
      </c>
      <c r="AU97" s="27">
        <f t="shared" si="39"/>
        <v>1</v>
      </c>
    </row>
    <row r="98" spans="1:47" ht="14.5" x14ac:dyDescent="0.35">
      <c r="A98" s="27" t="s">
        <v>444</v>
      </c>
      <c r="B98" s="27" t="s">
        <v>90</v>
      </c>
      <c r="C98" s="27">
        <v>2025</v>
      </c>
      <c r="D98" s="43">
        <v>179257400</v>
      </c>
      <c r="E98" s="44">
        <v>1668886.39</v>
      </c>
      <c r="F98" s="43">
        <v>140277500</v>
      </c>
      <c r="G98" s="45">
        <f t="shared" si="20"/>
        <v>1305983.5218698084</v>
      </c>
      <c r="H98" s="45">
        <f t="shared" si="21"/>
        <v>824656.90046052518</v>
      </c>
      <c r="I98" s="45">
        <f t="shared" si="22"/>
        <v>38979900</v>
      </c>
      <c r="J98" s="45">
        <f t="shared" si="23"/>
        <v>175585</v>
      </c>
      <c r="K98" s="45">
        <f t="shared" si="24"/>
        <v>156220.70955731141</v>
      </c>
      <c r="L98" s="46">
        <v>2891.69</v>
      </c>
      <c r="M98" s="46">
        <v>137690.60999999999</v>
      </c>
      <c r="N98" s="46">
        <v>6159861.8600000003</v>
      </c>
      <c r="O98" s="46">
        <v>4781921.76</v>
      </c>
      <c r="P98" s="45">
        <f t="shared" si="25"/>
        <v>12751252.310000001</v>
      </c>
      <c r="Q98" s="47">
        <v>0</v>
      </c>
      <c r="R98" s="10" t="s">
        <v>797</v>
      </c>
      <c r="S98" s="10"/>
      <c r="T98" s="10" t="b">
        <v>1</v>
      </c>
      <c r="U98" s="10" t="s">
        <v>797</v>
      </c>
      <c r="V98" s="10" t="s">
        <v>797</v>
      </c>
      <c r="W98" s="10" t="b">
        <v>1</v>
      </c>
      <c r="X98" s="48">
        <v>271330</v>
      </c>
      <c r="Y98" s="49">
        <v>9.31</v>
      </c>
      <c r="Z98" s="48">
        <v>517</v>
      </c>
      <c r="AA98" s="26">
        <v>739</v>
      </c>
      <c r="AB98" s="11">
        <v>849</v>
      </c>
      <c r="AC98" s="50">
        <f t="shared" si="26"/>
        <v>0</v>
      </c>
      <c r="AD98" s="50">
        <f t="shared" si="27"/>
        <v>0</v>
      </c>
      <c r="AE98" s="50">
        <f t="shared" si="28"/>
        <v>0</v>
      </c>
      <c r="AF98" s="50">
        <f t="shared" si="29"/>
        <v>0</v>
      </c>
      <c r="AG98" s="50">
        <f t="shared" si="30"/>
        <v>0</v>
      </c>
      <c r="AH98" s="51" t="str">
        <f t="shared" si="31"/>
        <v/>
      </c>
      <c r="AI98" s="52" t="str">
        <f t="shared" si="32"/>
        <v/>
      </c>
      <c r="AJ98" s="76" t="s">
        <v>797</v>
      </c>
      <c r="AK98" s="30">
        <v>0</v>
      </c>
      <c r="AL98" s="53">
        <v>0</v>
      </c>
      <c r="AM98" s="54">
        <f t="shared" si="33"/>
        <v>0</v>
      </c>
      <c r="AN98" s="50">
        <f t="shared" si="34"/>
        <v>0</v>
      </c>
      <c r="AO98" s="51">
        <v>0</v>
      </c>
      <c r="AP98" s="50">
        <f t="shared" si="35"/>
        <v>0</v>
      </c>
      <c r="AQ98" s="11">
        <v>0</v>
      </c>
      <c r="AR98" s="50">
        <f t="shared" si="36"/>
        <v>0</v>
      </c>
      <c r="AS98" s="50">
        <f t="shared" si="37"/>
        <v>0</v>
      </c>
      <c r="AT98" s="55">
        <f t="shared" si="38"/>
        <v>0</v>
      </c>
      <c r="AU98" s="27">
        <f t="shared" si="39"/>
        <v>1</v>
      </c>
    </row>
    <row r="99" spans="1:47" ht="14.5" x14ac:dyDescent="0.35">
      <c r="A99" s="27" t="s">
        <v>445</v>
      </c>
      <c r="B99" s="27" t="s">
        <v>91</v>
      </c>
      <c r="C99" s="27">
        <v>2025</v>
      </c>
      <c r="D99" s="43">
        <v>1217535655</v>
      </c>
      <c r="E99" s="44">
        <v>15815788.16</v>
      </c>
      <c r="F99" s="43">
        <v>875648300</v>
      </c>
      <c r="G99" s="45">
        <f t="shared" si="20"/>
        <v>11374671.418114757</v>
      </c>
      <c r="H99" s="45">
        <f t="shared" si="21"/>
        <v>10073072.674767148</v>
      </c>
      <c r="I99" s="45">
        <f t="shared" si="22"/>
        <v>341887355</v>
      </c>
      <c r="J99" s="45">
        <f t="shared" si="23"/>
        <v>585424</v>
      </c>
      <c r="K99" s="45">
        <f t="shared" si="24"/>
        <v>3682501.3209449938</v>
      </c>
      <c r="L99" s="46">
        <v>0</v>
      </c>
      <c r="M99" s="46">
        <v>1036467.09</v>
      </c>
      <c r="N99" s="46">
        <v>272181.15999999997</v>
      </c>
      <c r="O99" s="46">
        <v>240145.87</v>
      </c>
      <c r="P99" s="45">
        <f t="shared" si="25"/>
        <v>17364582.280000001</v>
      </c>
      <c r="Q99" s="47">
        <v>1.4999999999999999E-2</v>
      </c>
      <c r="R99" s="10" t="s">
        <v>803</v>
      </c>
      <c r="S99" s="10" t="s">
        <v>803</v>
      </c>
      <c r="T99" s="10" t="b">
        <v>1</v>
      </c>
      <c r="U99" s="10" t="s">
        <v>797</v>
      </c>
      <c r="V99" s="10" t="s">
        <v>797</v>
      </c>
      <c r="W99" s="10" t="b">
        <v>1</v>
      </c>
      <c r="X99" s="48">
        <v>873900</v>
      </c>
      <c r="Y99" s="49">
        <v>12.99</v>
      </c>
      <c r="Z99" s="48">
        <v>1002</v>
      </c>
      <c r="AA99" s="26">
        <v>1586</v>
      </c>
      <c r="AB99" s="11">
        <v>1742</v>
      </c>
      <c r="AC99" s="50">
        <f t="shared" si="26"/>
        <v>206334</v>
      </c>
      <c r="AD99" s="50">
        <f t="shared" si="27"/>
        <v>206334</v>
      </c>
      <c r="AE99" s="50">
        <f t="shared" si="28"/>
        <v>19630</v>
      </c>
      <c r="AF99" s="50">
        <f t="shared" si="29"/>
        <v>19630</v>
      </c>
      <c r="AG99" s="50">
        <f t="shared" si="30"/>
        <v>225964</v>
      </c>
      <c r="AH99" s="51">
        <f t="shared" si="31"/>
        <v>100000</v>
      </c>
      <c r="AI99" s="52" t="str">
        <f t="shared" si="32"/>
        <v/>
      </c>
      <c r="AJ99" s="76">
        <v>2008</v>
      </c>
      <c r="AK99" s="30">
        <v>258948</v>
      </c>
      <c r="AL99" s="53">
        <v>39245.320000000007</v>
      </c>
      <c r="AM99" s="54">
        <f t="shared" si="33"/>
        <v>0</v>
      </c>
      <c r="AN99" s="50">
        <f t="shared" si="34"/>
        <v>225964</v>
      </c>
      <c r="AO99" s="51">
        <v>258948</v>
      </c>
      <c r="AP99" s="50">
        <f t="shared" si="35"/>
        <v>258948</v>
      </c>
      <c r="AQ99" s="11">
        <v>0</v>
      </c>
      <c r="AR99" s="50">
        <f>MAX(AO99,AN99)</f>
        <v>258948</v>
      </c>
      <c r="AS99" s="50">
        <f t="shared" si="37"/>
        <v>41275</v>
      </c>
      <c r="AT99" s="55">
        <f t="shared" si="38"/>
        <v>15.94</v>
      </c>
      <c r="AU99" s="27">
        <f t="shared" si="39"/>
        <v>0</v>
      </c>
    </row>
    <row r="100" spans="1:47" ht="14.5" x14ac:dyDescent="0.35">
      <c r="A100" s="27" t="s">
        <v>446</v>
      </c>
      <c r="B100" s="27" t="s">
        <v>92</v>
      </c>
      <c r="C100" s="27">
        <v>2025</v>
      </c>
      <c r="D100" s="43">
        <v>6800019241</v>
      </c>
      <c r="E100" s="44">
        <v>68462048.010000005</v>
      </c>
      <c r="F100" s="43">
        <v>1213703429</v>
      </c>
      <c r="G100" s="45">
        <f t="shared" si="20"/>
        <v>12219468.722250286</v>
      </c>
      <c r="H100" s="45">
        <f t="shared" si="21"/>
        <v>9510190.3213150166</v>
      </c>
      <c r="I100" s="45">
        <f t="shared" si="22"/>
        <v>5586315812</v>
      </c>
      <c r="J100" s="45">
        <f t="shared" si="23"/>
        <v>928114</v>
      </c>
      <c r="K100" s="45">
        <f t="shared" si="24"/>
        <v>50182700.944383532</v>
      </c>
      <c r="L100" s="46">
        <v>0</v>
      </c>
      <c r="M100" s="46">
        <v>20124714.390000001</v>
      </c>
      <c r="N100" s="46">
        <v>12329957.300000001</v>
      </c>
      <c r="O100" s="46">
        <v>16345798.699999999</v>
      </c>
      <c r="P100" s="45">
        <f t="shared" si="25"/>
        <v>117262518.40000001</v>
      </c>
      <c r="Q100" s="47">
        <v>0</v>
      </c>
      <c r="R100" s="10" t="s">
        <v>797</v>
      </c>
      <c r="S100" s="10"/>
      <c r="T100" s="10" t="b">
        <v>1</v>
      </c>
      <c r="U100" s="10" t="s">
        <v>797</v>
      </c>
      <c r="V100" s="10" t="s">
        <v>797</v>
      </c>
      <c r="W100" s="10" t="b">
        <v>1</v>
      </c>
      <c r="X100" s="48">
        <v>451023</v>
      </c>
      <c r="Y100" s="49">
        <v>11.39</v>
      </c>
      <c r="Z100" s="48">
        <v>2691</v>
      </c>
      <c r="AA100" s="26">
        <v>8710</v>
      </c>
      <c r="AB100" s="11">
        <v>9215</v>
      </c>
      <c r="AC100" s="50">
        <f t="shared" si="26"/>
        <v>0</v>
      </c>
      <c r="AD100" s="50">
        <f t="shared" si="27"/>
        <v>0</v>
      </c>
      <c r="AE100" s="50">
        <f t="shared" si="28"/>
        <v>0</v>
      </c>
      <c r="AF100" s="50">
        <f t="shared" si="29"/>
        <v>0</v>
      </c>
      <c r="AG100" s="50">
        <f t="shared" si="30"/>
        <v>0</v>
      </c>
      <c r="AH100" s="51" t="str">
        <f t="shared" si="31"/>
        <v/>
      </c>
      <c r="AI100" s="52" t="str">
        <f t="shared" si="32"/>
        <v/>
      </c>
      <c r="AJ100" s="76" t="s">
        <v>797</v>
      </c>
      <c r="AK100" s="30">
        <v>0</v>
      </c>
      <c r="AL100" s="53">
        <v>0</v>
      </c>
      <c r="AM100" s="54">
        <f t="shared" si="33"/>
        <v>0</v>
      </c>
      <c r="AN100" s="50">
        <f t="shared" si="34"/>
        <v>0</v>
      </c>
      <c r="AO100" s="51">
        <v>0</v>
      </c>
      <c r="AP100" s="50">
        <f t="shared" si="35"/>
        <v>0</v>
      </c>
      <c r="AQ100" s="11">
        <v>0</v>
      </c>
      <c r="AR100" s="50">
        <f t="shared" si="36"/>
        <v>0</v>
      </c>
      <c r="AS100" s="50">
        <f t="shared" si="37"/>
        <v>0</v>
      </c>
      <c r="AT100" s="55">
        <f t="shared" si="38"/>
        <v>0</v>
      </c>
      <c r="AU100" s="27">
        <f t="shared" si="39"/>
        <v>1</v>
      </c>
    </row>
    <row r="101" spans="1:47" ht="14.5" x14ac:dyDescent="0.35">
      <c r="A101" s="27" t="s">
        <v>447</v>
      </c>
      <c r="B101" s="27" t="s">
        <v>93</v>
      </c>
      <c r="C101" s="27">
        <v>2025</v>
      </c>
      <c r="D101" s="43">
        <v>2882510114</v>
      </c>
      <c r="E101" s="44">
        <v>26864994.260000002</v>
      </c>
      <c r="F101" s="43">
        <v>2483855100</v>
      </c>
      <c r="G101" s="45">
        <f t="shared" si="20"/>
        <v>23149529.529862989</v>
      </c>
      <c r="H101" s="45">
        <f t="shared" si="21"/>
        <v>18053354.154056337</v>
      </c>
      <c r="I101" s="45">
        <f t="shared" si="22"/>
        <v>398655014</v>
      </c>
      <c r="J101" s="45">
        <f t="shared" si="23"/>
        <v>257197</v>
      </c>
      <c r="K101" s="45">
        <f t="shared" si="24"/>
        <v>2270865.9478273382</v>
      </c>
      <c r="L101" s="46">
        <v>0</v>
      </c>
      <c r="M101" s="46">
        <v>5770726.2999999998</v>
      </c>
      <c r="N101" s="46">
        <v>714934.69</v>
      </c>
      <c r="O101" s="46">
        <v>1890937.17</v>
      </c>
      <c r="P101" s="45">
        <f t="shared" si="25"/>
        <v>35241592.420000002</v>
      </c>
      <c r="Q101" s="47">
        <v>0.02</v>
      </c>
      <c r="R101" s="10" t="s">
        <v>803</v>
      </c>
      <c r="S101" s="10" t="s">
        <v>803</v>
      </c>
      <c r="T101" s="10" t="b">
        <v>1</v>
      </c>
      <c r="U101" s="10" t="s">
        <v>797</v>
      </c>
      <c r="V101" s="10" t="s">
        <v>797</v>
      </c>
      <c r="W101" s="10" t="b">
        <v>1</v>
      </c>
      <c r="X101" s="48">
        <v>454253</v>
      </c>
      <c r="Y101" s="49">
        <v>9.32</v>
      </c>
      <c r="Z101" s="48">
        <v>5468</v>
      </c>
      <c r="AA101" s="26">
        <v>7018</v>
      </c>
      <c r="AB101" s="11">
        <v>7366</v>
      </c>
      <c r="AC101" s="50">
        <f t="shared" si="26"/>
        <v>406484</v>
      </c>
      <c r="AD101" s="50">
        <f t="shared" si="27"/>
        <v>406484</v>
      </c>
      <c r="AE101" s="50">
        <f t="shared" si="28"/>
        <v>129713</v>
      </c>
      <c r="AF101" s="50">
        <f t="shared" si="29"/>
        <v>129713</v>
      </c>
      <c r="AG101" s="50">
        <f t="shared" si="30"/>
        <v>536197</v>
      </c>
      <c r="AH101" s="51">
        <f t="shared" si="31"/>
        <v>100000</v>
      </c>
      <c r="AI101" s="52" t="str">
        <f t="shared" si="32"/>
        <v/>
      </c>
      <c r="AJ101" s="76">
        <v>2006</v>
      </c>
      <c r="AK101" s="30">
        <v>540097</v>
      </c>
      <c r="AL101" s="53">
        <v>21856.690000000002</v>
      </c>
      <c r="AM101" s="54">
        <f t="shared" si="33"/>
        <v>0</v>
      </c>
      <c r="AN101" s="50">
        <f t="shared" si="34"/>
        <v>536197</v>
      </c>
      <c r="AO101" s="51">
        <v>540097</v>
      </c>
      <c r="AP101" s="50">
        <f t="shared" si="35"/>
        <v>540097</v>
      </c>
      <c r="AQ101" s="11">
        <v>0</v>
      </c>
      <c r="AR101" s="50">
        <f t="shared" si="36"/>
        <v>540097</v>
      </c>
      <c r="AS101" s="50">
        <f t="shared" si="37"/>
        <v>86088</v>
      </c>
      <c r="AT101" s="55">
        <f t="shared" si="38"/>
        <v>15.94</v>
      </c>
      <c r="AU101" s="27">
        <f t="shared" si="39"/>
        <v>0</v>
      </c>
    </row>
    <row r="102" spans="1:47" ht="14.5" x14ac:dyDescent="0.35">
      <c r="A102" s="27" t="s">
        <v>448</v>
      </c>
      <c r="B102" s="27" t="s">
        <v>94</v>
      </c>
      <c r="C102" s="27">
        <v>2025</v>
      </c>
      <c r="D102" s="43">
        <v>8637696530</v>
      </c>
      <c r="E102" s="44">
        <v>98901625.269999996</v>
      </c>
      <c r="F102" s="43">
        <v>3641500300</v>
      </c>
      <c r="G102" s="45">
        <f t="shared" si="20"/>
        <v>41695178.43563237</v>
      </c>
      <c r="H102" s="45">
        <f t="shared" si="21"/>
        <v>30881805.01584281</v>
      </c>
      <c r="I102" s="45">
        <f t="shared" si="22"/>
        <v>4996196230</v>
      </c>
      <c r="J102" s="45">
        <f t="shared" si="23"/>
        <v>483987</v>
      </c>
      <c r="K102" s="45">
        <f t="shared" si="24"/>
        <v>45386615.550806783</v>
      </c>
      <c r="L102" s="46">
        <v>0</v>
      </c>
      <c r="M102" s="46">
        <v>20395585.079999998</v>
      </c>
      <c r="N102" s="46">
        <v>11734814.220000001</v>
      </c>
      <c r="O102" s="46">
        <v>11518778.109999999</v>
      </c>
      <c r="P102" s="45">
        <f t="shared" si="25"/>
        <v>142550802.68000001</v>
      </c>
      <c r="Q102" s="47">
        <v>1.4999999999999999E-2</v>
      </c>
      <c r="R102" s="10" t="s">
        <v>803</v>
      </c>
      <c r="S102" s="10" t="s">
        <v>803</v>
      </c>
      <c r="T102" s="10" t="b">
        <v>1</v>
      </c>
      <c r="U102" s="10" t="s">
        <v>797</v>
      </c>
      <c r="V102" s="10" t="s">
        <v>797</v>
      </c>
      <c r="W102" s="10" t="b">
        <v>1</v>
      </c>
      <c r="X102" s="48">
        <v>385589</v>
      </c>
      <c r="Y102" s="49">
        <v>11.45</v>
      </c>
      <c r="Z102" s="48">
        <v>9444</v>
      </c>
      <c r="AA102" s="26">
        <v>19767</v>
      </c>
      <c r="AB102" s="11">
        <v>21069</v>
      </c>
      <c r="AC102" s="50">
        <f t="shared" si="26"/>
        <v>1144026</v>
      </c>
      <c r="AD102" s="50">
        <f t="shared" si="27"/>
        <v>1144026</v>
      </c>
      <c r="AE102" s="50">
        <f t="shared" si="28"/>
        <v>481956</v>
      </c>
      <c r="AF102" s="50">
        <f t="shared" si="29"/>
        <v>481956</v>
      </c>
      <c r="AG102" s="50">
        <f t="shared" si="30"/>
        <v>1625982</v>
      </c>
      <c r="AH102" s="51">
        <f t="shared" si="31"/>
        <v>100000</v>
      </c>
      <c r="AI102" s="52" t="str">
        <f t="shared" si="32"/>
        <v/>
      </c>
      <c r="AJ102" s="76">
        <v>2014</v>
      </c>
      <c r="AK102" s="30">
        <v>1599624</v>
      </c>
      <c r="AL102" s="53">
        <v>96876.329999999842</v>
      </c>
      <c r="AM102" s="54">
        <f t="shared" si="33"/>
        <v>0</v>
      </c>
      <c r="AN102" s="50">
        <f t="shared" si="34"/>
        <v>1625982</v>
      </c>
      <c r="AO102" s="51">
        <v>1599624</v>
      </c>
      <c r="AP102" s="50">
        <f t="shared" si="35"/>
        <v>1599624</v>
      </c>
      <c r="AQ102" s="11">
        <v>0</v>
      </c>
      <c r="AR102" s="50">
        <f t="shared" si="36"/>
        <v>1625982</v>
      </c>
      <c r="AS102" s="50">
        <f t="shared" si="37"/>
        <v>259171</v>
      </c>
      <c r="AT102" s="55">
        <f t="shared" si="38"/>
        <v>15.94</v>
      </c>
      <c r="AU102" s="27">
        <f t="shared" si="39"/>
        <v>1</v>
      </c>
    </row>
    <row r="103" spans="1:47" ht="14.5" x14ac:dyDescent="0.35">
      <c r="A103" s="27" t="s">
        <v>449</v>
      </c>
      <c r="B103" s="27" t="s">
        <v>95</v>
      </c>
      <c r="C103" s="27">
        <v>2025</v>
      </c>
      <c r="D103" s="43">
        <v>20481865725</v>
      </c>
      <c r="E103" s="44">
        <v>120228551.81</v>
      </c>
      <c r="F103" s="43">
        <v>18162013250</v>
      </c>
      <c r="G103" s="45">
        <f t="shared" si="20"/>
        <v>106611017.78126863</v>
      </c>
      <c r="H103" s="45">
        <f t="shared" si="21"/>
        <v>95662293.003222495</v>
      </c>
      <c r="I103" s="45">
        <f t="shared" si="22"/>
        <v>2319852475</v>
      </c>
      <c r="J103" s="45">
        <f t="shared" si="23"/>
        <v>582878</v>
      </c>
      <c r="K103" s="45">
        <f t="shared" si="24"/>
        <v>11281276.007544888</v>
      </c>
      <c r="L103" s="46">
        <v>26441.42</v>
      </c>
      <c r="M103" s="46">
        <v>5685165.1100000003</v>
      </c>
      <c r="N103" s="46">
        <v>793299.39</v>
      </c>
      <c r="O103" s="46">
        <v>2334086.5699999998</v>
      </c>
      <c r="P103" s="45">
        <f t="shared" si="25"/>
        <v>129067544.3</v>
      </c>
      <c r="Q103" s="47">
        <v>0.03</v>
      </c>
      <c r="R103" s="10" t="s">
        <v>797</v>
      </c>
      <c r="S103" s="10"/>
      <c r="T103" s="10" t="b">
        <v>1</v>
      </c>
      <c r="U103" s="10" t="s">
        <v>797</v>
      </c>
      <c r="V103" s="10" t="s">
        <v>797</v>
      </c>
      <c r="W103" s="10" t="b">
        <v>1</v>
      </c>
      <c r="X103" s="48">
        <v>973730</v>
      </c>
      <c r="Y103" s="49">
        <v>5.87</v>
      </c>
      <c r="Z103" s="48">
        <v>18652</v>
      </c>
      <c r="AA103" s="26">
        <v>22632</v>
      </c>
      <c r="AB103" s="11">
        <v>23770</v>
      </c>
      <c r="AC103" s="50">
        <f t="shared" si="26"/>
        <v>3208307</v>
      </c>
      <c r="AD103" s="50">
        <f t="shared" si="27"/>
        <v>3606857</v>
      </c>
      <c r="AE103" s="50">
        <f t="shared" si="28"/>
        <v>195147</v>
      </c>
      <c r="AF103" s="50">
        <f t="shared" si="29"/>
        <v>195147</v>
      </c>
      <c r="AG103" s="50">
        <f t="shared" si="30"/>
        <v>3802004</v>
      </c>
      <c r="AH103" s="51" t="str">
        <f t="shared" si="31"/>
        <v/>
      </c>
      <c r="AI103" s="52" t="str">
        <f t="shared" si="32"/>
        <v/>
      </c>
      <c r="AJ103" s="76">
        <v>2006</v>
      </c>
      <c r="AK103" s="30">
        <v>3811452</v>
      </c>
      <c r="AL103" s="53">
        <v>143863.76000000024</v>
      </c>
      <c r="AM103" s="54">
        <f t="shared" si="33"/>
        <v>0</v>
      </c>
      <c r="AN103" s="50">
        <f t="shared" si="34"/>
        <v>3802004</v>
      </c>
      <c r="AO103" s="51">
        <v>3811452</v>
      </c>
      <c r="AP103" s="50">
        <f t="shared" si="35"/>
        <v>3811452</v>
      </c>
      <c r="AQ103" s="11">
        <v>0</v>
      </c>
      <c r="AR103" s="50">
        <f t="shared" si="36"/>
        <v>3811452</v>
      </c>
      <c r="AS103" s="50">
        <f t="shared" si="37"/>
        <v>607520</v>
      </c>
      <c r="AT103" s="55">
        <f t="shared" si="38"/>
        <v>15.94</v>
      </c>
      <c r="AU103" s="27">
        <f t="shared" si="39"/>
        <v>0</v>
      </c>
    </row>
    <row r="104" spans="1:47" ht="12.75" customHeight="1" x14ac:dyDescent="0.35">
      <c r="A104" s="27" t="s">
        <v>450</v>
      </c>
      <c r="B104" s="27" t="s">
        <v>96</v>
      </c>
      <c r="C104" s="27">
        <v>2025</v>
      </c>
      <c r="D104" s="43">
        <v>4138696168</v>
      </c>
      <c r="E104" s="44">
        <v>55913785.229999997</v>
      </c>
      <c r="F104" s="43">
        <v>2480168500</v>
      </c>
      <c r="G104" s="45">
        <f t="shared" si="20"/>
        <v>33507076.435191762</v>
      </c>
      <c r="H104" s="45">
        <f t="shared" si="21"/>
        <v>24522934.404402301</v>
      </c>
      <c r="I104" s="45">
        <f t="shared" si="22"/>
        <v>1658527668</v>
      </c>
      <c r="J104" s="45">
        <f t="shared" si="23"/>
        <v>349017</v>
      </c>
      <c r="K104" s="45">
        <f t="shared" si="24"/>
        <v>15986761.114664219</v>
      </c>
      <c r="L104" s="46">
        <v>0</v>
      </c>
      <c r="M104" s="46">
        <v>5806924</v>
      </c>
      <c r="N104" s="46">
        <v>3181225.37</v>
      </c>
      <c r="O104" s="46">
        <v>3726301.86</v>
      </c>
      <c r="P104" s="45">
        <f t="shared" si="25"/>
        <v>68628236.459999993</v>
      </c>
      <c r="Q104" s="47">
        <v>0</v>
      </c>
      <c r="R104" s="10" t="s">
        <v>797</v>
      </c>
      <c r="S104" s="10"/>
      <c r="T104" s="10" t="b">
        <v>1</v>
      </c>
      <c r="U104" s="10" t="s">
        <v>797</v>
      </c>
      <c r="V104" s="10" t="s">
        <v>797</v>
      </c>
      <c r="W104" s="10" t="b">
        <v>1</v>
      </c>
      <c r="X104" s="48">
        <v>372958</v>
      </c>
      <c r="Y104" s="49">
        <v>13.51</v>
      </c>
      <c r="Z104" s="48">
        <v>6650</v>
      </c>
      <c r="AA104" s="26">
        <v>11402</v>
      </c>
      <c r="AB104" s="11">
        <v>12407</v>
      </c>
      <c r="AC104" s="50">
        <f t="shared" si="26"/>
        <v>0</v>
      </c>
      <c r="AD104" s="50">
        <f t="shared" si="27"/>
        <v>0</v>
      </c>
      <c r="AE104" s="50">
        <f t="shared" si="28"/>
        <v>0</v>
      </c>
      <c r="AF104" s="50">
        <f t="shared" si="29"/>
        <v>0</v>
      </c>
      <c r="AG104" s="50">
        <f t="shared" si="30"/>
        <v>0</v>
      </c>
      <c r="AH104" s="51" t="str">
        <f t="shared" si="31"/>
        <v/>
      </c>
      <c r="AI104" s="52" t="str">
        <f t="shared" si="32"/>
        <v/>
      </c>
      <c r="AJ104" s="76" t="s">
        <v>797</v>
      </c>
      <c r="AK104" s="30">
        <v>0</v>
      </c>
      <c r="AL104" s="53">
        <v>0</v>
      </c>
      <c r="AM104" s="54">
        <f t="shared" si="33"/>
        <v>0</v>
      </c>
      <c r="AN104" s="50">
        <f t="shared" si="34"/>
        <v>0</v>
      </c>
      <c r="AO104" s="51">
        <v>0</v>
      </c>
      <c r="AP104" s="50">
        <f t="shared" si="35"/>
        <v>0</v>
      </c>
      <c r="AQ104" s="11">
        <v>0</v>
      </c>
      <c r="AR104" s="50">
        <f t="shared" si="36"/>
        <v>0</v>
      </c>
      <c r="AS104" s="50">
        <f t="shared" si="37"/>
        <v>0</v>
      </c>
      <c r="AT104" s="55">
        <f t="shared" si="38"/>
        <v>0</v>
      </c>
      <c r="AU104" s="27">
        <f t="shared" si="39"/>
        <v>1</v>
      </c>
    </row>
    <row r="105" spans="1:47" ht="14.5" x14ac:dyDescent="0.35">
      <c r="A105" s="27" t="s">
        <v>451</v>
      </c>
      <c r="B105" s="27" t="s">
        <v>97</v>
      </c>
      <c r="C105" s="27">
        <v>2025</v>
      </c>
      <c r="D105" s="43">
        <v>87754682</v>
      </c>
      <c r="E105" s="44">
        <v>681853.88</v>
      </c>
      <c r="F105" s="43">
        <v>68470500</v>
      </c>
      <c r="G105" s="45">
        <f t="shared" si="20"/>
        <v>532015.78567101411</v>
      </c>
      <c r="H105" s="45">
        <f t="shared" si="21"/>
        <v>298139.04838723852</v>
      </c>
      <c r="I105" s="45">
        <f t="shared" si="22"/>
        <v>19284182</v>
      </c>
      <c r="J105" s="45">
        <f t="shared" si="23"/>
        <v>58260</v>
      </c>
      <c r="K105" s="45">
        <f t="shared" si="24"/>
        <v>0</v>
      </c>
      <c r="L105" s="46">
        <v>0</v>
      </c>
      <c r="M105" s="46">
        <v>42151.05</v>
      </c>
      <c r="N105" s="46">
        <v>1960424.94</v>
      </c>
      <c r="O105" s="46">
        <v>406963.53</v>
      </c>
      <c r="P105" s="45">
        <f t="shared" si="25"/>
        <v>3091393.4</v>
      </c>
      <c r="Q105" s="47">
        <v>0</v>
      </c>
      <c r="R105" s="10" t="s">
        <v>797</v>
      </c>
      <c r="S105" s="10"/>
      <c r="T105" s="10" t="b">
        <v>1</v>
      </c>
      <c r="U105" s="10" t="s">
        <v>797</v>
      </c>
      <c r="V105" s="10" t="s">
        <v>797</v>
      </c>
      <c r="W105" s="10" t="b">
        <v>1</v>
      </c>
      <c r="X105" s="48">
        <v>227477</v>
      </c>
      <c r="Y105" s="49">
        <v>7.77</v>
      </c>
      <c r="Z105" s="48">
        <v>301</v>
      </c>
      <c r="AA105" s="26">
        <v>632</v>
      </c>
      <c r="AB105" s="11">
        <v>654</v>
      </c>
      <c r="AC105" s="50">
        <f t="shared" si="26"/>
        <v>0</v>
      </c>
      <c r="AD105" s="50">
        <f t="shared" si="27"/>
        <v>0</v>
      </c>
      <c r="AE105" s="50">
        <f t="shared" si="28"/>
        <v>0</v>
      </c>
      <c r="AF105" s="50">
        <f t="shared" si="29"/>
        <v>0</v>
      </c>
      <c r="AG105" s="50">
        <f t="shared" si="30"/>
        <v>0</v>
      </c>
      <c r="AH105" s="51" t="str">
        <f t="shared" si="31"/>
        <v/>
      </c>
      <c r="AI105" s="52" t="str">
        <f t="shared" si="32"/>
        <v/>
      </c>
      <c r="AJ105" s="76" t="s">
        <v>797</v>
      </c>
      <c r="AK105" s="30">
        <v>0</v>
      </c>
      <c r="AL105" s="53">
        <v>0</v>
      </c>
      <c r="AM105" s="54">
        <f t="shared" si="33"/>
        <v>0</v>
      </c>
      <c r="AN105" s="50">
        <f t="shared" si="34"/>
        <v>0</v>
      </c>
      <c r="AO105" s="51">
        <v>0</v>
      </c>
      <c r="AP105" s="50">
        <f t="shared" si="35"/>
        <v>0</v>
      </c>
      <c r="AQ105" s="11">
        <v>0</v>
      </c>
      <c r="AR105" s="50">
        <f t="shared" si="36"/>
        <v>0</v>
      </c>
      <c r="AS105" s="50">
        <f t="shared" si="37"/>
        <v>0</v>
      </c>
      <c r="AT105" s="55">
        <f t="shared" si="38"/>
        <v>0</v>
      </c>
      <c r="AU105" s="27">
        <f t="shared" si="39"/>
        <v>1</v>
      </c>
    </row>
    <row r="106" spans="1:47" ht="14.5" x14ac:dyDescent="0.35">
      <c r="A106" s="27" t="s">
        <v>452</v>
      </c>
      <c r="B106" s="27" t="s">
        <v>98</v>
      </c>
      <c r="C106" s="27">
        <v>2025</v>
      </c>
      <c r="D106" s="43">
        <v>3595707092</v>
      </c>
      <c r="E106" s="44">
        <v>47535247.759999998</v>
      </c>
      <c r="F106" s="43">
        <v>2841800582</v>
      </c>
      <c r="G106" s="45">
        <f t="shared" si="20"/>
        <v>37568603.69701165</v>
      </c>
      <c r="H106" s="45">
        <f t="shared" si="21"/>
        <v>31750481.563474566</v>
      </c>
      <c r="I106" s="45">
        <f t="shared" si="22"/>
        <v>753906510</v>
      </c>
      <c r="J106" s="45">
        <f t="shared" si="23"/>
        <v>570709</v>
      </c>
      <c r="K106" s="45">
        <f t="shared" si="24"/>
        <v>8220282.2458471525</v>
      </c>
      <c r="L106" s="46">
        <v>0</v>
      </c>
      <c r="M106" s="46">
        <v>11481692.82</v>
      </c>
      <c r="N106" s="46">
        <v>1464362.72</v>
      </c>
      <c r="O106" s="46">
        <v>3171579.74</v>
      </c>
      <c r="P106" s="45">
        <f t="shared" si="25"/>
        <v>63652883.039999999</v>
      </c>
      <c r="Q106" s="47">
        <v>0</v>
      </c>
      <c r="R106" s="10" t="s">
        <v>797</v>
      </c>
      <c r="S106" s="10"/>
      <c r="T106" s="10" t="b">
        <v>1</v>
      </c>
      <c r="U106" s="10" t="s">
        <v>797</v>
      </c>
      <c r="V106" s="10" t="s">
        <v>797</v>
      </c>
      <c r="W106" s="10" t="b">
        <v>1</v>
      </c>
      <c r="X106" s="48">
        <v>645717</v>
      </c>
      <c r="Y106" s="49">
        <v>13.22</v>
      </c>
      <c r="Z106" s="48">
        <v>4401</v>
      </c>
      <c r="AA106" s="26">
        <v>5722</v>
      </c>
      <c r="AB106" s="11">
        <v>6098</v>
      </c>
      <c r="AC106" s="50">
        <f t="shared" si="26"/>
        <v>0</v>
      </c>
      <c r="AD106" s="50">
        <f t="shared" si="27"/>
        <v>0</v>
      </c>
      <c r="AE106" s="50">
        <f t="shared" si="28"/>
        <v>0</v>
      </c>
      <c r="AF106" s="50">
        <f t="shared" si="29"/>
        <v>0</v>
      </c>
      <c r="AG106" s="50">
        <f t="shared" si="30"/>
        <v>0</v>
      </c>
      <c r="AH106" s="51" t="str">
        <f t="shared" si="31"/>
        <v/>
      </c>
      <c r="AI106" s="52" t="str">
        <f t="shared" si="32"/>
        <v/>
      </c>
      <c r="AJ106" s="76" t="s">
        <v>797</v>
      </c>
      <c r="AK106" s="30">
        <v>0</v>
      </c>
      <c r="AL106" s="53">
        <v>0</v>
      </c>
      <c r="AM106" s="54">
        <f t="shared" si="33"/>
        <v>0</v>
      </c>
      <c r="AN106" s="50">
        <f t="shared" si="34"/>
        <v>0</v>
      </c>
      <c r="AO106" s="51">
        <v>0</v>
      </c>
      <c r="AP106" s="50">
        <f t="shared" si="35"/>
        <v>0</v>
      </c>
      <c r="AQ106" s="11">
        <v>0</v>
      </c>
      <c r="AR106" s="50">
        <f t="shared" si="36"/>
        <v>0</v>
      </c>
      <c r="AS106" s="50">
        <f t="shared" si="37"/>
        <v>0</v>
      </c>
      <c r="AT106" s="55">
        <f t="shared" si="38"/>
        <v>0</v>
      </c>
      <c r="AU106" s="27">
        <f t="shared" si="39"/>
        <v>1</v>
      </c>
    </row>
    <row r="107" spans="1:47" ht="14.5" x14ac:dyDescent="0.35">
      <c r="A107" s="27" t="s">
        <v>453</v>
      </c>
      <c r="B107" s="27" t="s">
        <v>99</v>
      </c>
      <c r="C107" s="27">
        <v>2025</v>
      </c>
      <c r="D107" s="43">
        <v>12568817087</v>
      </c>
      <c r="E107" s="44">
        <v>150071676.02000001</v>
      </c>
      <c r="F107" s="43">
        <v>8842532036</v>
      </c>
      <c r="G107" s="45">
        <f t="shared" si="20"/>
        <v>105579832.5106983</v>
      </c>
      <c r="H107" s="45">
        <f t="shared" si="21"/>
        <v>89414276.543504372</v>
      </c>
      <c r="I107" s="45">
        <f t="shared" si="22"/>
        <v>3726285051</v>
      </c>
      <c r="J107" s="45">
        <f t="shared" si="23"/>
        <v>669834</v>
      </c>
      <c r="K107" s="45">
        <f t="shared" si="24"/>
        <v>37849624.167001717</v>
      </c>
      <c r="L107" s="46">
        <v>0</v>
      </c>
      <c r="M107" s="46">
        <v>50779231.43</v>
      </c>
      <c r="N107" s="46">
        <v>11816796.539999999</v>
      </c>
      <c r="O107" s="46">
        <v>12163152.68</v>
      </c>
      <c r="P107" s="45">
        <f t="shared" si="25"/>
        <v>224830856.67000002</v>
      </c>
      <c r="Q107" s="47">
        <v>0.01</v>
      </c>
      <c r="R107" s="10" t="s">
        <v>803</v>
      </c>
      <c r="S107" s="10" t="s">
        <v>803</v>
      </c>
      <c r="T107" s="10" t="b">
        <v>1</v>
      </c>
      <c r="U107" s="10" t="s">
        <v>803</v>
      </c>
      <c r="V107" s="10" t="s">
        <v>803</v>
      </c>
      <c r="W107" s="10" t="b">
        <v>1</v>
      </c>
      <c r="X107" s="48">
        <v>653116</v>
      </c>
      <c r="Y107" s="49">
        <v>11.94</v>
      </c>
      <c r="Z107" s="48">
        <v>13539</v>
      </c>
      <c r="AA107" s="26">
        <v>19102</v>
      </c>
      <c r="AB107" s="11">
        <v>20060</v>
      </c>
      <c r="AC107" s="50">
        <f t="shared" si="26"/>
        <v>1272639</v>
      </c>
      <c r="AD107" s="50">
        <f t="shared" si="27"/>
        <v>1272639</v>
      </c>
      <c r="AE107" s="50">
        <f t="shared" si="28"/>
        <v>625960</v>
      </c>
      <c r="AF107" s="50">
        <f t="shared" si="29"/>
        <v>0</v>
      </c>
      <c r="AG107" s="50">
        <f t="shared" si="30"/>
        <v>1272639</v>
      </c>
      <c r="AH107" s="51">
        <f t="shared" si="31"/>
        <v>100000</v>
      </c>
      <c r="AI107" s="52">
        <f t="shared" si="32"/>
        <v>2</v>
      </c>
      <c r="AJ107" s="76">
        <v>2022</v>
      </c>
      <c r="AK107" s="30">
        <v>1881697</v>
      </c>
      <c r="AL107" s="53">
        <v>103460.43000000017</v>
      </c>
      <c r="AM107" s="54">
        <f t="shared" si="33"/>
        <v>0</v>
      </c>
      <c r="AN107" s="50">
        <f t="shared" si="34"/>
        <v>1272639</v>
      </c>
      <c r="AO107" s="51">
        <v>1881697</v>
      </c>
      <c r="AP107" s="50">
        <f t="shared" si="35"/>
        <v>1881697</v>
      </c>
      <c r="AQ107" s="11">
        <v>0</v>
      </c>
      <c r="AR107" s="50">
        <f t="shared" si="36"/>
        <v>1881697</v>
      </c>
      <c r="AS107" s="50">
        <f t="shared" si="37"/>
        <v>299930</v>
      </c>
      <c r="AT107" s="55">
        <f t="shared" si="38"/>
        <v>15.94</v>
      </c>
      <c r="AU107" s="27">
        <f t="shared" si="39"/>
        <v>0</v>
      </c>
    </row>
    <row r="108" spans="1:47" ht="14.5" x14ac:dyDescent="0.35">
      <c r="A108" s="27" t="s">
        <v>454</v>
      </c>
      <c r="B108" s="27" t="s">
        <v>100</v>
      </c>
      <c r="C108" s="27">
        <v>2025</v>
      </c>
      <c r="D108" s="43">
        <v>6815474305</v>
      </c>
      <c r="E108" s="44">
        <v>79195811.420000002</v>
      </c>
      <c r="F108" s="43">
        <v>5277279400</v>
      </c>
      <c r="G108" s="45">
        <f t="shared" si="20"/>
        <v>61321986.624825336</v>
      </c>
      <c r="H108" s="45">
        <f t="shared" si="21"/>
        <v>52296734.306428321</v>
      </c>
      <c r="I108" s="45">
        <f t="shared" si="22"/>
        <v>1538194905</v>
      </c>
      <c r="J108" s="45">
        <f t="shared" si="23"/>
        <v>545846</v>
      </c>
      <c r="K108" s="45">
        <f t="shared" si="24"/>
        <v>14599306.928381711</v>
      </c>
      <c r="L108" s="46">
        <v>0</v>
      </c>
      <c r="M108" s="46">
        <v>6383999.6100000003</v>
      </c>
      <c r="N108" s="46">
        <v>9136343.2899999991</v>
      </c>
      <c r="O108" s="46">
        <v>3022709.09</v>
      </c>
      <c r="P108" s="45">
        <f t="shared" si="25"/>
        <v>97738863.409999996</v>
      </c>
      <c r="Q108" s="47">
        <v>0.02</v>
      </c>
      <c r="R108" s="10" t="s">
        <v>803</v>
      </c>
      <c r="S108" s="10" t="s">
        <v>803</v>
      </c>
      <c r="T108" s="10" t="b">
        <v>1</v>
      </c>
      <c r="U108" s="10" t="s">
        <v>797</v>
      </c>
      <c r="V108" s="10" t="s">
        <v>797</v>
      </c>
      <c r="W108" s="10" t="b">
        <v>1</v>
      </c>
      <c r="X108" s="48">
        <v>679449</v>
      </c>
      <c r="Y108" s="49">
        <v>11.62</v>
      </c>
      <c r="Z108" s="48">
        <v>7767</v>
      </c>
      <c r="AA108" s="26">
        <v>10585</v>
      </c>
      <c r="AB108" s="11">
        <v>11049</v>
      </c>
      <c r="AC108" s="50">
        <f t="shared" si="26"/>
        <v>1337921</v>
      </c>
      <c r="AD108" s="50">
        <f t="shared" si="27"/>
        <v>1337921</v>
      </c>
      <c r="AE108" s="50">
        <f t="shared" si="28"/>
        <v>310407</v>
      </c>
      <c r="AF108" s="50">
        <f t="shared" si="29"/>
        <v>310407</v>
      </c>
      <c r="AG108" s="50">
        <f t="shared" si="30"/>
        <v>1648328</v>
      </c>
      <c r="AH108" s="51">
        <f t="shared" si="31"/>
        <v>100000</v>
      </c>
      <c r="AI108" s="52" t="str">
        <f t="shared" si="32"/>
        <v/>
      </c>
      <c r="AJ108" s="76">
        <v>2022</v>
      </c>
      <c r="AK108" s="30">
        <v>1657537</v>
      </c>
      <c r="AL108" s="53">
        <v>93840.159999999916</v>
      </c>
      <c r="AM108" s="54">
        <f t="shared" si="33"/>
        <v>0</v>
      </c>
      <c r="AN108" s="50">
        <f t="shared" si="34"/>
        <v>1648328</v>
      </c>
      <c r="AO108" s="51">
        <v>1657537</v>
      </c>
      <c r="AP108" s="50">
        <f t="shared" si="35"/>
        <v>1657537</v>
      </c>
      <c r="AQ108" s="11">
        <v>0</v>
      </c>
      <c r="AR108" s="50">
        <f t="shared" si="36"/>
        <v>1657537</v>
      </c>
      <c r="AS108" s="50">
        <f t="shared" si="37"/>
        <v>264200</v>
      </c>
      <c r="AT108" s="55">
        <f t="shared" si="38"/>
        <v>15.94</v>
      </c>
      <c r="AU108" s="27">
        <f t="shared" si="39"/>
        <v>0</v>
      </c>
    </row>
    <row r="109" spans="1:47" ht="14.5" x14ac:dyDescent="0.35">
      <c r="A109" s="27" t="s">
        <v>455</v>
      </c>
      <c r="B109" s="27" t="s">
        <v>101</v>
      </c>
      <c r="C109" s="27">
        <v>2025</v>
      </c>
      <c r="D109" s="43">
        <v>1810516767</v>
      </c>
      <c r="E109" s="44">
        <v>17942221.16</v>
      </c>
      <c r="F109" s="43">
        <v>1562661300</v>
      </c>
      <c r="G109" s="45">
        <f t="shared" si="20"/>
        <v>15485973.48216279</v>
      </c>
      <c r="H109" s="45">
        <f t="shared" si="21"/>
        <v>12572431.021213697</v>
      </c>
      <c r="I109" s="45">
        <f t="shared" si="22"/>
        <v>247855467</v>
      </c>
      <c r="J109" s="45">
        <f t="shared" si="23"/>
        <v>329595</v>
      </c>
      <c r="K109" s="45">
        <f t="shared" si="24"/>
        <v>1711015.5966960485</v>
      </c>
      <c r="L109" s="46">
        <v>0</v>
      </c>
      <c r="M109" s="46">
        <v>1808765.59</v>
      </c>
      <c r="N109" s="46">
        <v>5948498.8200000003</v>
      </c>
      <c r="O109" s="46">
        <v>2595304.9700000002</v>
      </c>
      <c r="P109" s="45">
        <f t="shared" si="25"/>
        <v>28294790.539999999</v>
      </c>
      <c r="Q109" s="47">
        <v>0</v>
      </c>
      <c r="R109" s="10" t="s">
        <v>797</v>
      </c>
      <c r="S109" s="10"/>
      <c r="T109" s="10" t="b">
        <v>1</v>
      </c>
      <c r="U109" s="10" t="s">
        <v>797</v>
      </c>
      <c r="V109" s="10" t="s">
        <v>797</v>
      </c>
      <c r="W109" s="10" t="b">
        <v>1</v>
      </c>
      <c r="X109" s="48">
        <v>531517</v>
      </c>
      <c r="Y109" s="49">
        <v>9.91</v>
      </c>
      <c r="Z109" s="48">
        <v>2940</v>
      </c>
      <c r="AA109" s="26">
        <v>3692</v>
      </c>
      <c r="AB109" s="11">
        <v>3957</v>
      </c>
      <c r="AC109" s="50">
        <f t="shared" si="26"/>
        <v>0</v>
      </c>
      <c r="AD109" s="50">
        <f t="shared" si="27"/>
        <v>0</v>
      </c>
      <c r="AE109" s="50">
        <f t="shared" si="28"/>
        <v>0</v>
      </c>
      <c r="AF109" s="50">
        <f t="shared" si="29"/>
        <v>0</v>
      </c>
      <c r="AG109" s="50">
        <f t="shared" si="30"/>
        <v>0</v>
      </c>
      <c r="AH109" s="51" t="str">
        <f t="shared" si="31"/>
        <v/>
      </c>
      <c r="AI109" s="52" t="str">
        <f t="shared" si="32"/>
        <v/>
      </c>
      <c r="AJ109" s="76" t="s">
        <v>797</v>
      </c>
      <c r="AK109" s="30">
        <v>0</v>
      </c>
      <c r="AL109" s="53">
        <v>0</v>
      </c>
      <c r="AM109" s="54">
        <f t="shared" si="33"/>
        <v>0</v>
      </c>
      <c r="AN109" s="50">
        <f t="shared" si="34"/>
        <v>0</v>
      </c>
      <c r="AO109" s="51">
        <v>0</v>
      </c>
      <c r="AP109" s="50">
        <f t="shared" si="35"/>
        <v>0</v>
      </c>
      <c r="AQ109" s="11">
        <v>0</v>
      </c>
      <c r="AR109" s="50">
        <f t="shared" si="36"/>
        <v>0</v>
      </c>
      <c r="AS109" s="50">
        <f t="shared" si="37"/>
        <v>0</v>
      </c>
      <c r="AT109" s="55">
        <f t="shared" si="38"/>
        <v>0</v>
      </c>
      <c r="AU109" s="27">
        <f t="shared" si="39"/>
        <v>1</v>
      </c>
    </row>
    <row r="110" spans="1:47" ht="14.5" x14ac:dyDescent="0.35">
      <c r="A110" s="27" t="s">
        <v>456</v>
      </c>
      <c r="B110" s="27" t="s">
        <v>102</v>
      </c>
      <c r="C110" s="27">
        <v>2025</v>
      </c>
      <c r="D110" s="43">
        <v>1979379280</v>
      </c>
      <c r="E110" s="44">
        <v>28423886.460000001</v>
      </c>
      <c r="F110" s="43">
        <v>1374021800</v>
      </c>
      <c r="G110" s="45">
        <f t="shared" si="20"/>
        <v>19730953.047444668</v>
      </c>
      <c r="H110" s="45">
        <f t="shared" si="21"/>
        <v>13940997.373108905</v>
      </c>
      <c r="I110" s="45">
        <f t="shared" si="22"/>
        <v>605357480</v>
      </c>
      <c r="J110" s="45">
        <f t="shared" si="23"/>
        <v>283939</v>
      </c>
      <c r="K110" s="45">
        <f t="shared" si="24"/>
        <v>5631383.7795160767</v>
      </c>
      <c r="L110" s="46">
        <v>0</v>
      </c>
      <c r="M110" s="46">
        <v>2641348.5299999998</v>
      </c>
      <c r="N110" s="46">
        <v>1277927.1299999999</v>
      </c>
      <c r="O110" s="46">
        <v>1567504.28</v>
      </c>
      <c r="P110" s="45">
        <f t="shared" si="25"/>
        <v>33910666.399999999</v>
      </c>
      <c r="Q110" s="47">
        <v>0</v>
      </c>
      <c r="R110" s="10" t="s">
        <v>797</v>
      </c>
      <c r="S110" s="10"/>
      <c r="T110" s="10" t="b">
        <v>1</v>
      </c>
      <c r="U110" s="10" t="s">
        <v>797</v>
      </c>
      <c r="V110" s="10" t="s">
        <v>797</v>
      </c>
      <c r="W110" s="10" t="b">
        <v>1</v>
      </c>
      <c r="X110" s="48">
        <v>340779</v>
      </c>
      <c r="Y110" s="49">
        <v>14.36</v>
      </c>
      <c r="Z110" s="48">
        <v>4032</v>
      </c>
      <c r="AA110" s="26">
        <v>6164</v>
      </c>
      <c r="AB110" s="11">
        <v>6619</v>
      </c>
      <c r="AC110" s="50">
        <f t="shared" si="26"/>
        <v>0</v>
      </c>
      <c r="AD110" s="50">
        <f t="shared" si="27"/>
        <v>0</v>
      </c>
      <c r="AE110" s="50">
        <f t="shared" si="28"/>
        <v>0</v>
      </c>
      <c r="AF110" s="50">
        <f t="shared" si="29"/>
        <v>0</v>
      </c>
      <c r="AG110" s="50">
        <f t="shared" si="30"/>
        <v>0</v>
      </c>
      <c r="AH110" s="51" t="str">
        <f t="shared" si="31"/>
        <v/>
      </c>
      <c r="AI110" s="52" t="str">
        <f t="shared" si="32"/>
        <v/>
      </c>
      <c r="AJ110" s="76" t="s">
        <v>797</v>
      </c>
      <c r="AK110" s="30">
        <v>0</v>
      </c>
      <c r="AL110" s="53">
        <v>0</v>
      </c>
      <c r="AM110" s="54">
        <f t="shared" si="33"/>
        <v>0</v>
      </c>
      <c r="AN110" s="50">
        <f t="shared" si="34"/>
        <v>0</v>
      </c>
      <c r="AO110" s="51">
        <v>0</v>
      </c>
      <c r="AP110" s="50">
        <f t="shared" si="35"/>
        <v>0</v>
      </c>
      <c r="AQ110" s="11">
        <v>0</v>
      </c>
      <c r="AR110" s="50">
        <f t="shared" si="36"/>
        <v>0</v>
      </c>
      <c r="AS110" s="50">
        <f t="shared" si="37"/>
        <v>0</v>
      </c>
      <c r="AT110" s="55">
        <f t="shared" si="38"/>
        <v>0</v>
      </c>
      <c r="AU110" s="27">
        <f t="shared" si="39"/>
        <v>1</v>
      </c>
    </row>
    <row r="111" spans="1:47" ht="14.5" x14ac:dyDescent="0.35">
      <c r="A111" s="27" t="s">
        <v>457</v>
      </c>
      <c r="B111" s="27" t="s">
        <v>352</v>
      </c>
      <c r="C111" s="27">
        <v>2025</v>
      </c>
      <c r="D111" s="43">
        <v>951292609</v>
      </c>
      <c r="E111" s="44">
        <v>6430738.04</v>
      </c>
      <c r="F111" s="43">
        <v>737366906</v>
      </c>
      <c r="G111" s="45">
        <f t="shared" si="20"/>
        <v>4984600.2870093826</v>
      </c>
      <c r="H111" s="45">
        <f t="shared" si="21"/>
        <v>4714200.2480052188</v>
      </c>
      <c r="I111" s="45">
        <f t="shared" si="22"/>
        <v>213925703</v>
      </c>
      <c r="J111" s="45">
        <f t="shared" si="23"/>
        <v>618282</v>
      </c>
      <c r="K111" s="45">
        <f t="shared" si="24"/>
        <v>1212241.6096465418</v>
      </c>
      <c r="L111" s="46">
        <v>0</v>
      </c>
      <c r="M111" s="46">
        <v>67980.570000000007</v>
      </c>
      <c r="N111" s="46">
        <v>0</v>
      </c>
      <c r="O111" s="46">
        <v>57451</v>
      </c>
      <c r="P111" s="45">
        <f t="shared" si="25"/>
        <v>6556169.6100000003</v>
      </c>
      <c r="Q111" s="47">
        <v>0.03</v>
      </c>
      <c r="R111" s="10" t="s">
        <v>803</v>
      </c>
      <c r="S111" s="10"/>
      <c r="T111" s="10" t="b">
        <v>0</v>
      </c>
      <c r="U111" s="10" t="s">
        <v>797</v>
      </c>
      <c r="V111" s="10" t="s">
        <v>797</v>
      </c>
      <c r="W111" s="10" t="b">
        <v>1</v>
      </c>
      <c r="X111" s="48">
        <v>1843417</v>
      </c>
      <c r="Y111" s="49">
        <v>6.76</v>
      </c>
      <c r="Z111" s="48">
        <v>400</v>
      </c>
      <c r="AA111" s="26">
        <v>746</v>
      </c>
      <c r="AB111" s="11">
        <v>765</v>
      </c>
      <c r="AC111" s="50">
        <f t="shared" si="26"/>
        <v>177793</v>
      </c>
      <c r="AD111" s="50">
        <f t="shared" si="27"/>
        <v>177793</v>
      </c>
      <c r="AE111" s="50">
        <f t="shared" si="28"/>
        <v>2039</v>
      </c>
      <c r="AF111" s="50">
        <f t="shared" si="29"/>
        <v>2039</v>
      </c>
      <c r="AG111" s="50">
        <f t="shared" si="30"/>
        <v>179832</v>
      </c>
      <c r="AH111" s="51">
        <f t="shared" si="31"/>
        <v>100000</v>
      </c>
      <c r="AI111" s="52" t="str">
        <f t="shared" si="32"/>
        <v/>
      </c>
      <c r="AJ111" s="76">
        <v>2002</v>
      </c>
      <c r="AK111" s="30">
        <v>178353</v>
      </c>
      <c r="AL111" s="53">
        <v>11224.040000000008</v>
      </c>
      <c r="AM111" s="54">
        <f t="shared" si="33"/>
        <v>0</v>
      </c>
      <c r="AN111" s="50">
        <f t="shared" si="34"/>
        <v>179832</v>
      </c>
      <c r="AO111" s="51">
        <v>178353</v>
      </c>
      <c r="AP111" s="50">
        <f t="shared" si="35"/>
        <v>178353</v>
      </c>
      <c r="AQ111" s="11">
        <v>330000</v>
      </c>
      <c r="AR111" s="50">
        <f t="shared" si="36"/>
        <v>179832</v>
      </c>
      <c r="AS111" s="50">
        <f t="shared" si="37"/>
        <v>28664</v>
      </c>
      <c r="AT111" s="55">
        <f t="shared" si="38"/>
        <v>15.94</v>
      </c>
      <c r="AU111" s="27">
        <f t="shared" si="39"/>
        <v>1</v>
      </c>
    </row>
    <row r="112" spans="1:47" ht="14.5" x14ac:dyDescent="0.35">
      <c r="A112" s="27" t="s">
        <v>458</v>
      </c>
      <c r="B112" s="27" t="s">
        <v>103</v>
      </c>
      <c r="C112" s="27">
        <v>2025</v>
      </c>
      <c r="D112" s="43">
        <v>2068097448</v>
      </c>
      <c r="E112" s="44">
        <v>22873157.77</v>
      </c>
      <c r="F112" s="43">
        <v>1872553160</v>
      </c>
      <c r="G112" s="45">
        <f t="shared" si="20"/>
        <v>20710437.945181418</v>
      </c>
      <c r="H112" s="45">
        <f t="shared" si="21"/>
        <v>17937696.464027707</v>
      </c>
      <c r="I112" s="45">
        <f t="shared" si="22"/>
        <v>195544288</v>
      </c>
      <c r="J112" s="45">
        <f t="shared" si="23"/>
        <v>460104</v>
      </c>
      <c r="K112" s="45">
        <f t="shared" si="24"/>
        <v>1692669.6133840836</v>
      </c>
      <c r="L112" s="46">
        <v>0</v>
      </c>
      <c r="M112" s="46">
        <v>775360.77</v>
      </c>
      <c r="N112" s="46">
        <v>1109139.93</v>
      </c>
      <c r="O112" s="46">
        <v>255057.34</v>
      </c>
      <c r="P112" s="45">
        <f t="shared" si="25"/>
        <v>25012715.809999999</v>
      </c>
      <c r="Q112" s="47">
        <v>0.03</v>
      </c>
      <c r="R112" s="10" t="s">
        <v>803</v>
      </c>
      <c r="S112" s="10" t="s">
        <v>803</v>
      </c>
      <c r="T112" s="10" t="b">
        <v>1</v>
      </c>
      <c r="U112" s="10" t="s">
        <v>797</v>
      </c>
      <c r="V112" s="10" t="s">
        <v>797</v>
      </c>
      <c r="W112" s="10" t="b">
        <v>1</v>
      </c>
      <c r="X112" s="48">
        <v>746930</v>
      </c>
      <c r="Y112" s="49">
        <v>11.06</v>
      </c>
      <c r="Z112" s="48">
        <v>2507</v>
      </c>
      <c r="AA112" s="26">
        <v>2932</v>
      </c>
      <c r="AB112" s="11">
        <v>3099</v>
      </c>
      <c r="AC112" s="50">
        <f t="shared" si="26"/>
        <v>588911</v>
      </c>
      <c r="AD112" s="50">
        <f t="shared" si="27"/>
        <v>588911</v>
      </c>
      <c r="AE112" s="50">
        <f t="shared" si="28"/>
        <v>56535</v>
      </c>
      <c r="AF112" s="50">
        <f t="shared" si="29"/>
        <v>56535</v>
      </c>
      <c r="AG112" s="50">
        <f t="shared" si="30"/>
        <v>645446</v>
      </c>
      <c r="AH112" s="51">
        <f t="shared" si="31"/>
        <v>100000</v>
      </c>
      <c r="AI112" s="52" t="str">
        <f t="shared" si="32"/>
        <v/>
      </c>
      <c r="AJ112" s="76">
        <v>2002</v>
      </c>
      <c r="AK112" s="30">
        <v>632851</v>
      </c>
      <c r="AL112" s="53">
        <v>33319.880000000005</v>
      </c>
      <c r="AM112" s="54">
        <f t="shared" si="33"/>
        <v>0</v>
      </c>
      <c r="AN112" s="50">
        <f t="shared" si="34"/>
        <v>645446</v>
      </c>
      <c r="AO112" s="51">
        <v>632851</v>
      </c>
      <c r="AP112" s="50">
        <f t="shared" si="35"/>
        <v>632851</v>
      </c>
      <c r="AQ112" s="11">
        <v>0</v>
      </c>
      <c r="AR112" s="50">
        <f t="shared" si="36"/>
        <v>645446</v>
      </c>
      <c r="AS112" s="50">
        <f t="shared" si="37"/>
        <v>102880</v>
      </c>
      <c r="AT112" s="55">
        <f t="shared" si="38"/>
        <v>15.94</v>
      </c>
      <c r="AU112" s="27">
        <f t="shared" si="39"/>
        <v>1</v>
      </c>
    </row>
    <row r="113" spans="1:47" ht="14.5" x14ac:dyDescent="0.35">
      <c r="A113" s="27" t="s">
        <v>459</v>
      </c>
      <c r="B113" s="27" t="s">
        <v>104</v>
      </c>
      <c r="C113" s="27">
        <v>2025</v>
      </c>
      <c r="D113" s="43">
        <v>185324835</v>
      </c>
      <c r="E113" s="44">
        <v>2716862.08</v>
      </c>
      <c r="F113" s="43">
        <v>144762500</v>
      </c>
      <c r="G113" s="45">
        <f>IF(F113&gt;0,F113/D113*E113,0)</f>
        <v>2122218.2491407585</v>
      </c>
      <c r="H113" s="45">
        <f t="shared" si="21"/>
        <v>1459586.2127900561</v>
      </c>
      <c r="I113" s="45">
        <f t="shared" si="22"/>
        <v>40562335</v>
      </c>
      <c r="J113" s="45">
        <f t="shared" si="23"/>
        <v>215757</v>
      </c>
      <c r="K113" s="45">
        <f t="shared" si="24"/>
        <v>319035.70187188929</v>
      </c>
      <c r="L113" s="46">
        <v>0</v>
      </c>
      <c r="M113" s="46">
        <v>209730.71</v>
      </c>
      <c r="N113" s="46">
        <v>265767.28000000003</v>
      </c>
      <c r="O113" s="46">
        <v>189338.74</v>
      </c>
      <c r="P113" s="45">
        <f t="shared" si="25"/>
        <v>3381698.81</v>
      </c>
      <c r="Q113" s="47">
        <v>0</v>
      </c>
      <c r="R113" s="10" t="s">
        <v>797</v>
      </c>
      <c r="S113" s="10"/>
      <c r="T113" s="10" t="b">
        <v>1</v>
      </c>
      <c r="U113" s="10" t="s">
        <v>797</v>
      </c>
      <c r="V113" s="10" t="s">
        <v>797</v>
      </c>
      <c r="W113" s="10" t="b">
        <v>1</v>
      </c>
      <c r="X113" s="48">
        <v>320271</v>
      </c>
      <c r="Y113" s="49">
        <v>14.66</v>
      </c>
      <c r="Z113" s="48">
        <v>452</v>
      </c>
      <c r="AA113" s="26">
        <v>640</v>
      </c>
      <c r="AB113" s="11">
        <v>813</v>
      </c>
      <c r="AC113" s="50">
        <f t="shared" si="26"/>
        <v>0</v>
      </c>
      <c r="AD113" s="50">
        <f t="shared" si="27"/>
        <v>0</v>
      </c>
      <c r="AE113" s="50">
        <f t="shared" si="28"/>
        <v>0</v>
      </c>
      <c r="AF113" s="50">
        <f t="shared" si="29"/>
        <v>0</v>
      </c>
      <c r="AG113" s="50">
        <f t="shared" si="30"/>
        <v>0</v>
      </c>
      <c r="AH113" s="51" t="str">
        <f t="shared" si="31"/>
        <v/>
      </c>
      <c r="AI113" s="52" t="str">
        <f t="shared" si="32"/>
        <v/>
      </c>
      <c r="AJ113" s="76" t="s">
        <v>797</v>
      </c>
      <c r="AK113" s="30">
        <v>0</v>
      </c>
      <c r="AL113" s="53">
        <v>0</v>
      </c>
      <c r="AM113" s="54">
        <f t="shared" si="33"/>
        <v>0</v>
      </c>
      <c r="AN113" s="50">
        <f t="shared" si="34"/>
        <v>0</v>
      </c>
      <c r="AO113" s="51">
        <v>0</v>
      </c>
      <c r="AP113" s="50">
        <f t="shared" si="35"/>
        <v>0</v>
      </c>
      <c r="AQ113" s="11">
        <v>0</v>
      </c>
      <c r="AR113" s="50">
        <f t="shared" si="36"/>
        <v>0</v>
      </c>
      <c r="AS113" s="50">
        <f t="shared" si="37"/>
        <v>0</v>
      </c>
      <c r="AT113" s="55">
        <f t="shared" si="38"/>
        <v>0</v>
      </c>
      <c r="AU113" s="27">
        <f t="shared" si="39"/>
        <v>1</v>
      </c>
    </row>
    <row r="114" spans="1:47" ht="14.5" x14ac:dyDescent="0.35">
      <c r="A114" s="27" t="s">
        <v>460</v>
      </c>
      <c r="B114" s="27" t="s">
        <v>105</v>
      </c>
      <c r="C114" s="27">
        <v>2025</v>
      </c>
      <c r="D114" s="43">
        <v>9935446538</v>
      </c>
      <c r="E114" s="44">
        <v>96572540.349999994</v>
      </c>
      <c r="F114" s="43">
        <v>6874532400</v>
      </c>
      <c r="G114" s="45">
        <f t="shared" si="20"/>
        <v>66820454.928442821</v>
      </c>
      <c r="H114" s="45">
        <f t="shared" si="21"/>
        <v>59779288.841675125</v>
      </c>
      <c r="I114" s="45">
        <f t="shared" si="22"/>
        <v>3060914138</v>
      </c>
      <c r="J114" s="45">
        <f t="shared" si="23"/>
        <v>541851</v>
      </c>
      <c r="K114" s="45">
        <f t="shared" si="24"/>
        <v>24261261.298032962</v>
      </c>
      <c r="L114" s="46">
        <v>0</v>
      </c>
      <c r="M114" s="46">
        <v>4706609</v>
      </c>
      <c r="N114" s="46">
        <v>2224107.0299999998</v>
      </c>
      <c r="O114" s="46">
        <v>2239007.35</v>
      </c>
      <c r="P114" s="45">
        <f t="shared" si="25"/>
        <v>105742263.72999999</v>
      </c>
      <c r="Q114" s="47">
        <v>0.01</v>
      </c>
      <c r="R114" s="10" t="s">
        <v>803</v>
      </c>
      <c r="S114" s="10" t="s">
        <v>803</v>
      </c>
      <c r="T114" s="10" t="b">
        <v>1</v>
      </c>
      <c r="U114" s="10" t="s">
        <v>797</v>
      </c>
      <c r="V114" s="10" t="s">
        <v>797</v>
      </c>
      <c r="W114" s="10" t="b">
        <v>1</v>
      </c>
      <c r="X114" s="48">
        <v>948997</v>
      </c>
      <c r="Y114" s="49">
        <v>9.7200000000000006</v>
      </c>
      <c r="Z114" s="48">
        <v>7244</v>
      </c>
      <c r="AA114" s="26">
        <v>12893</v>
      </c>
      <c r="AB114" s="11">
        <v>13506</v>
      </c>
      <c r="AC114" s="50">
        <f t="shared" si="26"/>
        <v>840406</v>
      </c>
      <c r="AD114" s="50">
        <f t="shared" si="27"/>
        <v>840406</v>
      </c>
      <c r="AE114" s="50">
        <f t="shared" si="28"/>
        <v>69307</v>
      </c>
      <c r="AF114" s="50">
        <f t="shared" si="29"/>
        <v>69307</v>
      </c>
      <c r="AG114" s="50">
        <f t="shared" si="30"/>
        <v>909713</v>
      </c>
      <c r="AH114" s="51">
        <f t="shared" si="31"/>
        <v>100000</v>
      </c>
      <c r="AI114" s="52" t="str">
        <f t="shared" si="32"/>
        <v/>
      </c>
      <c r="AJ114" s="76">
        <v>2010</v>
      </c>
      <c r="AK114" s="30">
        <v>922417</v>
      </c>
      <c r="AL114" s="53">
        <v>45005.170000000042</v>
      </c>
      <c r="AM114" s="54">
        <f t="shared" si="33"/>
        <v>0</v>
      </c>
      <c r="AN114" s="50">
        <f t="shared" si="34"/>
        <v>909713</v>
      </c>
      <c r="AO114" s="51">
        <v>922417</v>
      </c>
      <c r="AP114" s="50">
        <f t="shared" si="35"/>
        <v>922417</v>
      </c>
      <c r="AQ114" s="11">
        <v>0</v>
      </c>
      <c r="AR114" s="50">
        <f t="shared" si="36"/>
        <v>922417</v>
      </c>
      <c r="AS114" s="50">
        <f t="shared" si="37"/>
        <v>147027</v>
      </c>
      <c r="AT114" s="55">
        <f t="shared" si="38"/>
        <v>15.94</v>
      </c>
      <c r="AU114" s="27">
        <f t="shared" si="39"/>
        <v>0</v>
      </c>
    </row>
    <row r="115" spans="1:47" ht="14.5" x14ac:dyDescent="0.35">
      <c r="A115" s="27" t="s">
        <v>461</v>
      </c>
      <c r="B115" s="27" t="s">
        <v>106</v>
      </c>
      <c r="C115" s="27">
        <v>2025</v>
      </c>
      <c r="D115" s="43">
        <v>214615300</v>
      </c>
      <c r="E115" s="44">
        <v>3002468.05</v>
      </c>
      <c r="F115" s="43">
        <v>173738900</v>
      </c>
      <c r="G115" s="45">
        <f t="shared" si="20"/>
        <v>2430607.2134286091</v>
      </c>
      <c r="H115" s="45">
        <f t="shared" si="21"/>
        <v>1724111.33844173</v>
      </c>
      <c r="I115" s="45">
        <f t="shared" si="22"/>
        <v>40876400</v>
      </c>
      <c r="J115" s="45">
        <f t="shared" si="23"/>
        <v>116126</v>
      </c>
      <c r="K115" s="45">
        <f t="shared" si="24"/>
        <v>79412.257810914423</v>
      </c>
      <c r="L115" s="46">
        <v>0</v>
      </c>
      <c r="M115" s="46">
        <v>62449.39</v>
      </c>
      <c r="N115" s="46">
        <v>56816.33</v>
      </c>
      <c r="O115" s="46">
        <v>89527.34</v>
      </c>
      <c r="P115" s="45">
        <f t="shared" si="25"/>
        <v>3211261.11</v>
      </c>
      <c r="Q115" s="47">
        <v>0.03</v>
      </c>
      <c r="R115" s="10" t="s">
        <v>797</v>
      </c>
      <c r="S115" s="10" t="s">
        <v>803</v>
      </c>
      <c r="T115" s="10" t="b">
        <v>0</v>
      </c>
      <c r="U115" s="10" t="s">
        <v>797</v>
      </c>
      <c r="V115" s="10" t="s">
        <v>797</v>
      </c>
      <c r="W115" s="10" t="b">
        <v>1</v>
      </c>
      <c r="X115" s="48">
        <v>344037</v>
      </c>
      <c r="Y115" s="49">
        <v>13.99</v>
      </c>
      <c r="Z115" s="48">
        <v>505</v>
      </c>
      <c r="AA115" s="26">
        <v>857</v>
      </c>
      <c r="AB115" s="11">
        <v>984</v>
      </c>
      <c r="AC115" s="50">
        <f t="shared" si="26"/>
        <v>54106</v>
      </c>
      <c r="AD115" s="50">
        <f t="shared" si="27"/>
        <v>90074</v>
      </c>
      <c r="AE115" s="50">
        <f t="shared" si="28"/>
        <v>3578</v>
      </c>
      <c r="AF115" s="50">
        <f t="shared" si="29"/>
        <v>3578</v>
      </c>
      <c r="AG115" s="50">
        <f t="shared" si="30"/>
        <v>93652</v>
      </c>
      <c r="AH115" s="51" t="str">
        <f t="shared" si="31"/>
        <v/>
      </c>
      <c r="AI115" s="52" t="str">
        <f t="shared" si="32"/>
        <v/>
      </c>
      <c r="AJ115" s="76">
        <v>2008</v>
      </c>
      <c r="AK115" s="30">
        <v>93753</v>
      </c>
      <c r="AL115" s="53">
        <v>3768.6000000000058</v>
      </c>
      <c r="AM115" s="54">
        <f t="shared" si="33"/>
        <v>0</v>
      </c>
      <c r="AN115" s="50">
        <f t="shared" si="34"/>
        <v>93652</v>
      </c>
      <c r="AO115" s="51">
        <v>93753</v>
      </c>
      <c r="AP115" s="50">
        <f t="shared" si="35"/>
        <v>93753</v>
      </c>
      <c r="AQ115" s="11">
        <v>0</v>
      </c>
      <c r="AR115" s="50">
        <f t="shared" si="36"/>
        <v>93753</v>
      </c>
      <c r="AS115" s="50">
        <f t="shared" si="37"/>
        <v>14944</v>
      </c>
      <c r="AT115" s="55">
        <f t="shared" si="38"/>
        <v>15.94</v>
      </c>
      <c r="AU115" s="27">
        <f t="shared" si="39"/>
        <v>0</v>
      </c>
    </row>
    <row r="116" spans="1:47" ht="14.5" x14ac:dyDescent="0.35">
      <c r="A116" s="27" t="s">
        <v>462</v>
      </c>
      <c r="B116" s="27" t="s">
        <v>107</v>
      </c>
      <c r="C116" s="27">
        <v>2025</v>
      </c>
      <c r="D116" s="43">
        <v>0</v>
      </c>
      <c r="E116" s="44">
        <v>0</v>
      </c>
      <c r="F116" s="43">
        <v>0</v>
      </c>
      <c r="G116" s="45">
        <f t="shared" si="20"/>
        <v>0</v>
      </c>
      <c r="H116" s="45">
        <f t="shared" si="21"/>
        <v>0</v>
      </c>
      <c r="I116" s="45">
        <f t="shared" si="22"/>
        <v>0</v>
      </c>
      <c r="J116" s="45">
        <f t="shared" si="23"/>
        <v>0</v>
      </c>
      <c r="K116" s="45">
        <f t="shared" si="24"/>
        <v>0</v>
      </c>
      <c r="L116" s="46" t="s">
        <v>797</v>
      </c>
      <c r="M116" s="46" t="s">
        <v>797</v>
      </c>
      <c r="N116" s="46" t="s">
        <v>797</v>
      </c>
      <c r="O116" s="46" t="s">
        <v>797</v>
      </c>
      <c r="P116" s="45">
        <f t="shared" si="25"/>
        <v>0</v>
      </c>
      <c r="Q116" s="47">
        <v>1.4999999999999999E-2</v>
      </c>
      <c r="R116" s="10" t="s">
        <v>803</v>
      </c>
      <c r="S116" s="10"/>
      <c r="T116" s="10" t="b">
        <v>0</v>
      </c>
      <c r="U116" s="10" t="s">
        <v>797</v>
      </c>
      <c r="V116" s="10" t="s">
        <v>797</v>
      </c>
      <c r="W116" s="10" t="b">
        <v>1</v>
      </c>
      <c r="X116" s="48" t="s">
        <v>797</v>
      </c>
      <c r="Y116" s="49" t="s">
        <v>797</v>
      </c>
      <c r="Z116" s="48">
        <v>0</v>
      </c>
      <c r="AA116" s="26">
        <v>0</v>
      </c>
      <c r="AB116" s="11">
        <v>0</v>
      </c>
      <c r="AC116" s="50">
        <f t="shared" si="26"/>
        <v>0</v>
      </c>
      <c r="AD116" s="50">
        <f t="shared" si="27"/>
        <v>0</v>
      </c>
      <c r="AE116" s="50">
        <f t="shared" si="28"/>
        <v>0</v>
      </c>
      <c r="AF116" s="50">
        <f t="shared" si="29"/>
        <v>0</v>
      </c>
      <c r="AG116" s="50">
        <f t="shared" si="30"/>
        <v>0</v>
      </c>
      <c r="AH116" s="51">
        <f t="shared" si="31"/>
        <v>100000</v>
      </c>
      <c r="AI116" s="52" t="str">
        <f t="shared" si="32"/>
        <v/>
      </c>
      <c r="AJ116" s="76">
        <v>2012</v>
      </c>
      <c r="AK116" s="30">
        <v>14661</v>
      </c>
      <c r="AL116" s="53">
        <v>2846.8899999999994</v>
      </c>
      <c r="AM116" s="54">
        <f t="shared" si="33"/>
        <v>0</v>
      </c>
      <c r="AN116" s="50">
        <f t="shared" si="34"/>
        <v>0</v>
      </c>
      <c r="AO116" s="51">
        <v>14661</v>
      </c>
      <c r="AP116" s="50">
        <f t="shared" si="35"/>
        <v>14661</v>
      </c>
      <c r="AQ116" s="11">
        <v>0</v>
      </c>
      <c r="AR116" s="50">
        <f t="shared" si="36"/>
        <v>14661</v>
      </c>
      <c r="AS116" s="50">
        <f t="shared" si="37"/>
        <v>2337</v>
      </c>
      <c r="AT116" s="55">
        <f t="shared" si="38"/>
        <v>15.94</v>
      </c>
      <c r="AU116" s="27">
        <f t="shared" si="39"/>
        <v>0</v>
      </c>
    </row>
    <row r="117" spans="1:47" ht="14.5" x14ac:dyDescent="0.35">
      <c r="A117" s="27" t="s">
        <v>463</v>
      </c>
      <c r="B117" s="27" t="s">
        <v>108</v>
      </c>
      <c r="C117" s="27">
        <v>2025</v>
      </c>
      <c r="D117" s="43">
        <v>3842759278</v>
      </c>
      <c r="E117" s="44">
        <v>53568064.340000004</v>
      </c>
      <c r="F117" s="43">
        <v>2921078900</v>
      </c>
      <c r="G117" s="45">
        <f t="shared" si="20"/>
        <v>40719839.869557515</v>
      </c>
      <c r="H117" s="45">
        <f t="shared" si="21"/>
        <v>34212651.112471007</v>
      </c>
      <c r="I117" s="45">
        <f t="shared" si="22"/>
        <v>921680378</v>
      </c>
      <c r="J117" s="45">
        <f t="shared" si="23"/>
        <v>410731</v>
      </c>
      <c r="K117" s="45">
        <f t="shared" si="24"/>
        <v>9720088.4226539135</v>
      </c>
      <c r="L117" s="46">
        <v>0</v>
      </c>
      <c r="M117" s="46">
        <v>2044940.58</v>
      </c>
      <c r="N117" s="46">
        <v>1376113.07</v>
      </c>
      <c r="O117" s="46">
        <v>1753556.51</v>
      </c>
      <c r="P117" s="45">
        <f t="shared" si="25"/>
        <v>58742674.5</v>
      </c>
      <c r="Q117" s="47">
        <v>1.4999999999999999E-2</v>
      </c>
      <c r="R117" s="10" t="s">
        <v>803</v>
      </c>
      <c r="S117" s="10" t="s">
        <v>803</v>
      </c>
      <c r="T117" s="10" t="b">
        <v>1</v>
      </c>
      <c r="U117" s="10" t="s">
        <v>797</v>
      </c>
      <c r="V117" s="10" t="s">
        <v>797</v>
      </c>
      <c r="W117" s="10" t="b">
        <v>1</v>
      </c>
      <c r="X117" s="48">
        <v>625767</v>
      </c>
      <c r="Y117" s="49">
        <v>13.94</v>
      </c>
      <c r="Z117" s="48">
        <v>4668</v>
      </c>
      <c r="AA117" s="26">
        <v>6912</v>
      </c>
      <c r="AB117" s="11">
        <v>7224</v>
      </c>
      <c r="AC117" s="50">
        <f t="shared" si="26"/>
        <v>658991</v>
      </c>
      <c r="AD117" s="50">
        <f t="shared" si="27"/>
        <v>658991</v>
      </c>
      <c r="AE117" s="50">
        <f t="shared" si="28"/>
        <v>51316</v>
      </c>
      <c r="AF117" s="50">
        <f t="shared" si="29"/>
        <v>51316</v>
      </c>
      <c r="AG117" s="50">
        <f t="shared" si="30"/>
        <v>710307</v>
      </c>
      <c r="AH117" s="51">
        <f t="shared" si="31"/>
        <v>100000</v>
      </c>
      <c r="AI117" s="52" t="str">
        <f t="shared" si="32"/>
        <v/>
      </c>
      <c r="AJ117" s="76">
        <v>2003</v>
      </c>
      <c r="AK117" s="30">
        <v>725532</v>
      </c>
      <c r="AL117" s="53">
        <v>48039.900000000023</v>
      </c>
      <c r="AM117" s="54">
        <f t="shared" si="33"/>
        <v>0</v>
      </c>
      <c r="AN117" s="50">
        <f t="shared" si="34"/>
        <v>710307</v>
      </c>
      <c r="AO117" s="51">
        <v>725532</v>
      </c>
      <c r="AP117" s="50">
        <f t="shared" si="35"/>
        <v>725532</v>
      </c>
      <c r="AQ117" s="11">
        <v>0</v>
      </c>
      <c r="AR117" s="50">
        <f t="shared" si="36"/>
        <v>725532</v>
      </c>
      <c r="AS117" s="50">
        <f t="shared" si="37"/>
        <v>115645</v>
      </c>
      <c r="AT117" s="55">
        <f t="shared" si="38"/>
        <v>15.94</v>
      </c>
      <c r="AU117" s="27">
        <f t="shared" si="39"/>
        <v>0</v>
      </c>
    </row>
    <row r="118" spans="1:47" ht="14.5" x14ac:dyDescent="0.35">
      <c r="A118" s="27" t="s">
        <v>464</v>
      </c>
      <c r="B118" s="27" t="s">
        <v>109</v>
      </c>
      <c r="C118" s="27">
        <v>2025</v>
      </c>
      <c r="D118" s="43">
        <v>944538331</v>
      </c>
      <c r="E118" s="44">
        <v>14517554.15</v>
      </c>
      <c r="F118" s="43">
        <v>835271300</v>
      </c>
      <c r="G118" s="45">
        <f t="shared" si="20"/>
        <v>12838119.883237321</v>
      </c>
      <c r="H118" s="45">
        <f t="shared" si="21"/>
        <v>9636545.8239652812</v>
      </c>
      <c r="I118" s="45">
        <f t="shared" si="22"/>
        <v>109267031</v>
      </c>
      <c r="J118" s="45">
        <f t="shared" si="23"/>
        <v>148865</v>
      </c>
      <c r="K118" s="45">
        <f t="shared" si="24"/>
        <v>551275.01726637105</v>
      </c>
      <c r="L118" s="46">
        <v>0</v>
      </c>
      <c r="M118" s="46">
        <v>690479.13</v>
      </c>
      <c r="N118" s="46">
        <v>128210.22</v>
      </c>
      <c r="O118" s="46">
        <v>807194.94</v>
      </c>
      <c r="P118" s="45">
        <f t="shared" si="25"/>
        <v>16143438.440000001</v>
      </c>
      <c r="Q118" s="47">
        <v>0</v>
      </c>
      <c r="R118" s="10" t="s">
        <v>797</v>
      </c>
      <c r="S118" s="10"/>
      <c r="T118" s="10" t="b">
        <v>1</v>
      </c>
      <c r="U118" s="10" t="s">
        <v>797</v>
      </c>
      <c r="V118" s="10" t="s">
        <v>797</v>
      </c>
      <c r="W118" s="10" t="b">
        <v>1</v>
      </c>
      <c r="X118" s="48">
        <v>400994</v>
      </c>
      <c r="Y118" s="49">
        <v>15.37</v>
      </c>
      <c r="Z118" s="48">
        <v>2083</v>
      </c>
      <c r="AA118" s="26">
        <v>2817</v>
      </c>
      <c r="AB118" s="11">
        <v>3087</v>
      </c>
      <c r="AC118" s="50">
        <f t="shared" si="26"/>
        <v>0</v>
      </c>
      <c r="AD118" s="50">
        <f t="shared" si="27"/>
        <v>0</v>
      </c>
      <c r="AE118" s="50">
        <f t="shared" si="28"/>
        <v>0</v>
      </c>
      <c r="AF118" s="50">
        <f t="shared" si="29"/>
        <v>0</v>
      </c>
      <c r="AG118" s="50">
        <f t="shared" si="30"/>
        <v>0</v>
      </c>
      <c r="AH118" s="51" t="str">
        <f t="shared" si="31"/>
        <v/>
      </c>
      <c r="AI118" s="52" t="str">
        <f t="shared" si="32"/>
        <v/>
      </c>
      <c r="AJ118" s="76" t="s">
        <v>797</v>
      </c>
      <c r="AK118" s="30">
        <v>0</v>
      </c>
      <c r="AL118" s="53">
        <v>0</v>
      </c>
      <c r="AM118" s="54">
        <f t="shared" si="33"/>
        <v>0</v>
      </c>
      <c r="AN118" s="50">
        <f t="shared" si="34"/>
        <v>0</v>
      </c>
      <c r="AO118" s="51">
        <v>0</v>
      </c>
      <c r="AP118" s="50">
        <f t="shared" si="35"/>
        <v>0</v>
      </c>
      <c r="AQ118" s="11">
        <v>0</v>
      </c>
      <c r="AR118" s="50">
        <f t="shared" si="36"/>
        <v>0</v>
      </c>
      <c r="AS118" s="50">
        <f t="shared" si="37"/>
        <v>0</v>
      </c>
      <c r="AT118" s="55">
        <f t="shared" si="38"/>
        <v>0</v>
      </c>
      <c r="AU118" s="27">
        <f t="shared" si="39"/>
        <v>1</v>
      </c>
    </row>
    <row r="119" spans="1:47" ht="14.5" x14ac:dyDescent="0.35">
      <c r="A119" s="27" t="s">
        <v>465</v>
      </c>
      <c r="B119" s="27" t="s">
        <v>110</v>
      </c>
      <c r="C119" s="27">
        <v>2025</v>
      </c>
      <c r="D119" s="43">
        <v>238136142</v>
      </c>
      <c r="E119" s="44">
        <v>3248176.98</v>
      </c>
      <c r="F119" s="43">
        <v>197403500</v>
      </c>
      <c r="G119" s="45">
        <f t="shared" si="20"/>
        <v>2692583.742586331</v>
      </c>
      <c r="H119" s="45">
        <f t="shared" si="21"/>
        <v>1924651.9908191215</v>
      </c>
      <c r="I119" s="45">
        <f t="shared" si="22"/>
        <v>40732642</v>
      </c>
      <c r="J119" s="45">
        <f t="shared" si="23"/>
        <v>232758</v>
      </c>
      <c r="K119" s="45">
        <f t="shared" si="24"/>
        <v>316893.28406569856</v>
      </c>
      <c r="L119" s="46">
        <v>0</v>
      </c>
      <c r="M119" s="46">
        <v>178876.43</v>
      </c>
      <c r="N119" s="46">
        <v>39334.21</v>
      </c>
      <c r="O119" s="46">
        <v>469914.91</v>
      </c>
      <c r="P119" s="45">
        <f t="shared" si="25"/>
        <v>3936302.53</v>
      </c>
      <c r="Q119" s="47">
        <v>1.4999999999999999E-2</v>
      </c>
      <c r="R119" s="10" t="s">
        <v>803</v>
      </c>
      <c r="S119" s="10"/>
      <c r="T119" s="10" t="b">
        <v>0</v>
      </c>
      <c r="U119" s="10" t="s">
        <v>797</v>
      </c>
      <c r="V119" s="10" t="s">
        <v>797</v>
      </c>
      <c r="W119" s="10" t="b">
        <v>1</v>
      </c>
      <c r="X119" s="48">
        <v>350628</v>
      </c>
      <c r="Y119" s="49">
        <v>13.64</v>
      </c>
      <c r="Z119" s="48">
        <v>563</v>
      </c>
      <c r="AA119" s="26">
        <v>738</v>
      </c>
      <c r="AB119" s="11">
        <v>894</v>
      </c>
      <c r="AC119" s="50">
        <f t="shared" si="26"/>
        <v>33623</v>
      </c>
      <c r="AD119" s="50">
        <f t="shared" si="27"/>
        <v>33623</v>
      </c>
      <c r="AE119" s="50">
        <f t="shared" si="28"/>
        <v>3273</v>
      </c>
      <c r="AF119" s="50">
        <f t="shared" si="29"/>
        <v>3273</v>
      </c>
      <c r="AG119" s="50">
        <f t="shared" si="30"/>
        <v>36896</v>
      </c>
      <c r="AH119" s="51">
        <f t="shared" si="31"/>
        <v>100000</v>
      </c>
      <c r="AI119" s="52" t="str">
        <f t="shared" si="32"/>
        <v/>
      </c>
      <c r="AJ119" s="76">
        <v>2009</v>
      </c>
      <c r="AK119" s="30">
        <v>36191</v>
      </c>
      <c r="AL119" s="53">
        <v>1634</v>
      </c>
      <c r="AM119" s="54">
        <f t="shared" si="33"/>
        <v>0</v>
      </c>
      <c r="AN119" s="50">
        <f t="shared" si="34"/>
        <v>36896</v>
      </c>
      <c r="AO119" s="51">
        <v>36191</v>
      </c>
      <c r="AP119" s="50">
        <f t="shared" si="35"/>
        <v>36191</v>
      </c>
      <c r="AQ119" s="11">
        <v>0</v>
      </c>
      <c r="AR119" s="50">
        <f t="shared" si="36"/>
        <v>36896</v>
      </c>
      <c r="AS119" s="50">
        <f t="shared" si="37"/>
        <v>5881</v>
      </c>
      <c r="AT119" s="55">
        <f t="shared" si="38"/>
        <v>15.94</v>
      </c>
      <c r="AU119" s="27">
        <f>IF(AR119=AN119,1,0)</f>
        <v>1</v>
      </c>
    </row>
    <row r="120" spans="1:47" ht="14.5" x14ac:dyDescent="0.35">
      <c r="A120" s="27" t="s">
        <v>466</v>
      </c>
      <c r="B120" s="27" t="s">
        <v>111</v>
      </c>
      <c r="C120" s="27">
        <v>2025</v>
      </c>
      <c r="D120" s="43">
        <v>1807814081</v>
      </c>
      <c r="E120" s="44">
        <v>24929756.18</v>
      </c>
      <c r="F120" s="43">
        <v>1318362900</v>
      </c>
      <c r="G120" s="45">
        <f t="shared" si="20"/>
        <v>18180224.393195067</v>
      </c>
      <c r="H120" s="45">
        <f t="shared" si="21"/>
        <v>15157456.75050988</v>
      </c>
      <c r="I120" s="45">
        <f t="shared" si="22"/>
        <v>489451181</v>
      </c>
      <c r="J120" s="45">
        <f t="shared" si="23"/>
        <v>410958</v>
      </c>
      <c r="K120" s="45">
        <f t="shared" si="24"/>
        <v>5107142.1054251008</v>
      </c>
      <c r="L120" s="46">
        <v>0</v>
      </c>
      <c r="M120" s="46">
        <v>3908863.03</v>
      </c>
      <c r="N120" s="46">
        <v>201327.11</v>
      </c>
      <c r="O120" s="46">
        <v>966777.18</v>
      </c>
      <c r="P120" s="45">
        <f t="shared" si="25"/>
        <v>30006723.5</v>
      </c>
      <c r="Q120" s="47">
        <v>0.03</v>
      </c>
      <c r="R120" s="10" t="s">
        <v>803</v>
      </c>
      <c r="S120" s="10" t="s">
        <v>803</v>
      </c>
      <c r="T120" s="10" t="b">
        <v>1</v>
      </c>
      <c r="U120" s="10" t="s">
        <v>797</v>
      </c>
      <c r="V120" s="10" t="s">
        <v>797</v>
      </c>
      <c r="W120" s="10" t="b">
        <v>1</v>
      </c>
      <c r="X120" s="48">
        <v>601443</v>
      </c>
      <c r="Y120" s="49">
        <v>13.79</v>
      </c>
      <c r="Z120" s="48">
        <v>2192</v>
      </c>
      <c r="AA120" s="26">
        <v>3383</v>
      </c>
      <c r="AB120" s="11">
        <v>3895</v>
      </c>
      <c r="AC120" s="50">
        <f t="shared" si="26"/>
        <v>607938</v>
      </c>
      <c r="AD120" s="50">
        <f t="shared" si="27"/>
        <v>607938</v>
      </c>
      <c r="AE120" s="50">
        <f t="shared" si="28"/>
        <v>123306</v>
      </c>
      <c r="AF120" s="50">
        <f t="shared" si="29"/>
        <v>123306</v>
      </c>
      <c r="AG120" s="50">
        <f t="shared" si="30"/>
        <v>731244</v>
      </c>
      <c r="AH120" s="51">
        <f t="shared" si="31"/>
        <v>100000</v>
      </c>
      <c r="AI120" s="52" t="str">
        <f t="shared" si="32"/>
        <v/>
      </c>
      <c r="AJ120" s="76">
        <v>2014</v>
      </c>
      <c r="AK120" s="30">
        <v>705184</v>
      </c>
      <c r="AL120" s="53">
        <v>36681.089999999967</v>
      </c>
      <c r="AM120" s="54">
        <f t="shared" si="33"/>
        <v>0</v>
      </c>
      <c r="AN120" s="50">
        <f t="shared" si="34"/>
        <v>731244</v>
      </c>
      <c r="AO120" s="51">
        <v>705184</v>
      </c>
      <c r="AP120" s="50">
        <f t="shared" si="35"/>
        <v>705184</v>
      </c>
      <c r="AQ120" s="11">
        <v>0</v>
      </c>
      <c r="AR120" s="50">
        <f t="shared" si="36"/>
        <v>731244</v>
      </c>
      <c r="AS120" s="50">
        <f t="shared" si="37"/>
        <v>116555</v>
      </c>
      <c r="AT120" s="55">
        <f t="shared" si="38"/>
        <v>15.94</v>
      </c>
      <c r="AU120" s="27">
        <f t="shared" si="39"/>
        <v>1</v>
      </c>
    </row>
    <row r="121" spans="1:47" ht="14.5" x14ac:dyDescent="0.35">
      <c r="A121" s="27" t="s">
        <v>467</v>
      </c>
      <c r="B121" s="27" t="s">
        <v>112</v>
      </c>
      <c r="C121" s="27">
        <v>2025</v>
      </c>
      <c r="D121" s="43">
        <v>1619959868</v>
      </c>
      <c r="E121" s="44">
        <v>31686415.02</v>
      </c>
      <c r="F121" s="43">
        <v>1116766007</v>
      </c>
      <c r="G121" s="45">
        <f t="shared" si="20"/>
        <v>21843943.098243609</v>
      </c>
      <c r="H121" s="45">
        <f t="shared" si="21"/>
        <v>14219450.311846681</v>
      </c>
      <c r="I121" s="45">
        <f t="shared" si="22"/>
        <v>503193861</v>
      </c>
      <c r="J121" s="45">
        <f t="shared" si="23"/>
        <v>250221</v>
      </c>
      <c r="K121" s="45">
        <f t="shared" si="24"/>
        <v>5908960.3772591697</v>
      </c>
      <c r="L121" s="46">
        <v>0</v>
      </c>
      <c r="M121" s="46">
        <v>6168392.9500000002</v>
      </c>
      <c r="N121" s="46">
        <v>862510.82</v>
      </c>
      <c r="O121" s="46">
        <v>3524190.33</v>
      </c>
      <c r="P121" s="45">
        <f t="shared" si="25"/>
        <v>42241509.120000005</v>
      </c>
      <c r="Q121" s="47">
        <v>0.01</v>
      </c>
      <c r="R121" s="10" t="s">
        <v>803</v>
      </c>
      <c r="S121" s="10" t="s">
        <v>803</v>
      </c>
      <c r="T121" s="10" t="b">
        <v>1</v>
      </c>
      <c r="U121" s="10" t="s">
        <v>803</v>
      </c>
      <c r="V121" s="10" t="s">
        <v>803</v>
      </c>
      <c r="W121" s="10" t="b">
        <v>1</v>
      </c>
      <c r="X121" s="48">
        <v>286497</v>
      </c>
      <c r="Y121" s="49">
        <v>19.559999999999999</v>
      </c>
      <c r="Z121" s="48">
        <v>3898</v>
      </c>
      <c r="AA121" s="26">
        <v>5909</v>
      </c>
      <c r="AB121" s="11">
        <v>6551</v>
      </c>
      <c r="AC121" s="50">
        <f t="shared" si="26"/>
        <v>201284</v>
      </c>
      <c r="AD121" s="50">
        <f t="shared" si="27"/>
        <v>201284</v>
      </c>
      <c r="AE121" s="50">
        <f t="shared" si="28"/>
        <v>70309</v>
      </c>
      <c r="AF121" s="50">
        <f t="shared" si="29"/>
        <v>0</v>
      </c>
      <c r="AG121" s="50">
        <f t="shared" si="30"/>
        <v>201284</v>
      </c>
      <c r="AH121" s="51">
        <f t="shared" si="31"/>
        <v>100000</v>
      </c>
      <c r="AI121" s="52">
        <f t="shared" si="32"/>
        <v>2</v>
      </c>
      <c r="AJ121" s="76">
        <v>2022</v>
      </c>
      <c r="AK121" s="30">
        <v>291244</v>
      </c>
      <c r="AL121" s="53">
        <v>28134.649999999965</v>
      </c>
      <c r="AM121" s="54">
        <f t="shared" si="33"/>
        <v>0</v>
      </c>
      <c r="AN121" s="50">
        <f t="shared" si="34"/>
        <v>201284</v>
      </c>
      <c r="AO121" s="51">
        <v>291244</v>
      </c>
      <c r="AP121" s="50">
        <f t="shared" si="35"/>
        <v>291244</v>
      </c>
      <c r="AQ121" s="11">
        <v>0</v>
      </c>
      <c r="AR121" s="50">
        <f t="shared" si="36"/>
        <v>291244</v>
      </c>
      <c r="AS121" s="50">
        <f t="shared" si="37"/>
        <v>46422</v>
      </c>
      <c r="AT121" s="55">
        <f t="shared" si="38"/>
        <v>15.94</v>
      </c>
      <c r="AU121" s="27">
        <f t="shared" si="39"/>
        <v>0</v>
      </c>
    </row>
    <row r="122" spans="1:47" ht="14.5" x14ac:dyDescent="0.35">
      <c r="A122" s="27" t="s">
        <v>468</v>
      </c>
      <c r="B122" s="27" t="s">
        <v>113</v>
      </c>
      <c r="C122" s="27">
        <v>2025</v>
      </c>
      <c r="D122" s="43">
        <v>2679998861</v>
      </c>
      <c r="E122" s="44">
        <v>40869982.630000003</v>
      </c>
      <c r="F122" s="43">
        <v>2319713244</v>
      </c>
      <c r="G122" s="45">
        <f t="shared" si="20"/>
        <v>35375626.970783614</v>
      </c>
      <c r="H122" s="45">
        <f t="shared" si="21"/>
        <v>30378201.292200524</v>
      </c>
      <c r="I122" s="45">
        <f t="shared" si="22"/>
        <v>360285617</v>
      </c>
      <c r="J122" s="45">
        <f t="shared" si="23"/>
        <v>357781</v>
      </c>
      <c r="K122" s="45">
        <f t="shared" si="24"/>
        <v>3958680.0198681876</v>
      </c>
      <c r="L122" s="46">
        <v>0</v>
      </c>
      <c r="M122" s="46">
        <v>1426462.23</v>
      </c>
      <c r="N122" s="46">
        <v>141125.03</v>
      </c>
      <c r="O122" s="46">
        <v>405915.81</v>
      </c>
      <c r="P122" s="45">
        <f t="shared" si="25"/>
        <v>42843485.700000003</v>
      </c>
      <c r="Q122" s="47">
        <v>0.03</v>
      </c>
      <c r="R122" s="10" t="s">
        <v>803</v>
      </c>
      <c r="S122" s="10" t="s">
        <v>803</v>
      </c>
      <c r="T122" s="10" t="b">
        <v>1</v>
      </c>
      <c r="U122" s="10" t="s">
        <v>797</v>
      </c>
      <c r="V122" s="10" t="s">
        <v>797</v>
      </c>
      <c r="W122" s="10" t="b">
        <v>1</v>
      </c>
      <c r="X122" s="48">
        <v>707877</v>
      </c>
      <c r="Y122" s="49">
        <v>15.25</v>
      </c>
      <c r="Z122" s="48">
        <v>3277</v>
      </c>
      <c r="AA122" s="26">
        <v>4284</v>
      </c>
      <c r="AB122" s="11">
        <v>4468</v>
      </c>
      <c r="AC122" s="50">
        <f t="shared" si="26"/>
        <v>1030106</v>
      </c>
      <c r="AD122" s="50">
        <f t="shared" si="27"/>
        <v>1030106</v>
      </c>
      <c r="AE122" s="50">
        <f t="shared" si="28"/>
        <v>47028</v>
      </c>
      <c r="AF122" s="50">
        <f t="shared" si="29"/>
        <v>47028</v>
      </c>
      <c r="AG122" s="50">
        <f t="shared" si="30"/>
        <v>1077134</v>
      </c>
      <c r="AH122" s="51">
        <f t="shared" si="31"/>
        <v>100000</v>
      </c>
      <c r="AI122" s="52" t="str">
        <f t="shared" si="32"/>
        <v/>
      </c>
      <c r="AJ122" s="76">
        <v>2006</v>
      </c>
      <c r="AK122" s="30">
        <v>1082720</v>
      </c>
      <c r="AL122" s="53">
        <v>46619.539999999921</v>
      </c>
      <c r="AM122" s="54">
        <f t="shared" si="33"/>
        <v>0</v>
      </c>
      <c r="AN122" s="50">
        <f t="shared" si="34"/>
        <v>1077134</v>
      </c>
      <c r="AO122" s="51">
        <v>1082720</v>
      </c>
      <c r="AP122" s="50">
        <f t="shared" si="35"/>
        <v>1082720</v>
      </c>
      <c r="AQ122" s="11">
        <v>0</v>
      </c>
      <c r="AR122" s="50">
        <f t="shared" si="36"/>
        <v>1082720</v>
      </c>
      <c r="AS122" s="50">
        <f t="shared" si="37"/>
        <v>172578</v>
      </c>
      <c r="AT122" s="55">
        <f t="shared" si="38"/>
        <v>15.94</v>
      </c>
      <c r="AU122" s="27">
        <f t="shared" si="39"/>
        <v>0</v>
      </c>
    </row>
    <row r="123" spans="1:47" ht="14.5" x14ac:dyDescent="0.35">
      <c r="A123" s="27" t="s">
        <v>469</v>
      </c>
      <c r="B123" s="27" t="s">
        <v>114</v>
      </c>
      <c r="C123" s="27">
        <v>2025</v>
      </c>
      <c r="D123" s="43">
        <v>1516287246</v>
      </c>
      <c r="E123" s="44">
        <v>19241685.149999999</v>
      </c>
      <c r="F123" s="43">
        <v>1305995700</v>
      </c>
      <c r="G123" s="45">
        <f t="shared" si="20"/>
        <v>16573085.431501316</v>
      </c>
      <c r="H123" s="45">
        <f t="shared" si="21"/>
        <v>14122645.420397092</v>
      </c>
      <c r="I123" s="45">
        <f t="shared" si="22"/>
        <v>210291546</v>
      </c>
      <c r="J123" s="45">
        <f t="shared" si="23"/>
        <v>409925</v>
      </c>
      <c r="K123" s="45">
        <f t="shared" si="24"/>
        <v>2017602.6535480982</v>
      </c>
      <c r="L123" s="46">
        <v>0</v>
      </c>
      <c r="M123" s="46">
        <v>545660.25</v>
      </c>
      <c r="N123" s="46">
        <v>517480.43</v>
      </c>
      <c r="O123" s="46">
        <v>420196.48</v>
      </c>
      <c r="P123" s="45">
        <f t="shared" si="25"/>
        <v>20725022.309999999</v>
      </c>
      <c r="Q123" s="47">
        <v>0.03</v>
      </c>
      <c r="R123" s="10" t="s">
        <v>803</v>
      </c>
      <c r="S123" s="10" t="s">
        <v>803</v>
      </c>
      <c r="T123" s="10" t="b">
        <v>1</v>
      </c>
      <c r="U123" s="10" t="s">
        <v>797</v>
      </c>
      <c r="V123" s="10" t="s">
        <v>797</v>
      </c>
      <c r="W123" s="10" t="b">
        <v>1</v>
      </c>
      <c r="X123" s="48">
        <v>676331</v>
      </c>
      <c r="Y123" s="49">
        <v>12.69</v>
      </c>
      <c r="Z123" s="48">
        <v>1931</v>
      </c>
      <c r="AA123" s="26">
        <v>2444</v>
      </c>
      <c r="AB123" s="11">
        <v>2546</v>
      </c>
      <c r="AC123" s="50">
        <f t="shared" si="26"/>
        <v>484207</v>
      </c>
      <c r="AD123" s="50">
        <f t="shared" si="27"/>
        <v>484207</v>
      </c>
      <c r="AE123" s="50">
        <f t="shared" si="28"/>
        <v>31894</v>
      </c>
      <c r="AF123" s="50">
        <f t="shared" si="29"/>
        <v>31894</v>
      </c>
      <c r="AG123" s="50">
        <f t="shared" si="30"/>
        <v>516101</v>
      </c>
      <c r="AH123" s="51">
        <f t="shared" si="31"/>
        <v>100000</v>
      </c>
      <c r="AI123" s="52" t="str">
        <f t="shared" si="32"/>
        <v/>
      </c>
      <c r="AJ123" s="76">
        <v>2005</v>
      </c>
      <c r="AK123" s="30">
        <v>524871</v>
      </c>
      <c r="AL123" s="53">
        <v>28608.530000000028</v>
      </c>
      <c r="AM123" s="54">
        <f t="shared" si="33"/>
        <v>0</v>
      </c>
      <c r="AN123" s="50">
        <f t="shared" si="34"/>
        <v>516101</v>
      </c>
      <c r="AO123" s="51">
        <v>524871</v>
      </c>
      <c r="AP123" s="50">
        <f t="shared" si="35"/>
        <v>524871</v>
      </c>
      <c r="AQ123" s="11">
        <v>0</v>
      </c>
      <c r="AR123" s="50">
        <f t="shared" si="36"/>
        <v>524871</v>
      </c>
      <c r="AS123" s="50">
        <f t="shared" si="37"/>
        <v>83661</v>
      </c>
      <c r="AT123" s="55">
        <f t="shared" si="38"/>
        <v>15.94</v>
      </c>
      <c r="AU123" s="27">
        <f t="shared" si="39"/>
        <v>0</v>
      </c>
    </row>
    <row r="124" spans="1:47" ht="14.5" x14ac:dyDescent="0.35">
      <c r="A124" s="27" t="s">
        <v>470</v>
      </c>
      <c r="B124" s="27" t="s">
        <v>115</v>
      </c>
      <c r="C124" s="27">
        <v>2025</v>
      </c>
      <c r="D124" s="43">
        <v>906287600</v>
      </c>
      <c r="E124" s="44">
        <v>10540124.789999999</v>
      </c>
      <c r="F124" s="43">
        <v>769877100</v>
      </c>
      <c r="G124" s="45">
        <f t="shared" si="20"/>
        <v>8953670.6746989675</v>
      </c>
      <c r="H124" s="45">
        <f t="shared" si="21"/>
        <v>6981222.8075502291</v>
      </c>
      <c r="I124" s="45">
        <f t="shared" si="22"/>
        <v>136410500</v>
      </c>
      <c r="J124" s="45">
        <f t="shared" si="23"/>
        <v>281259</v>
      </c>
      <c r="K124" s="45">
        <f t="shared" si="24"/>
        <v>1022399.5907165626</v>
      </c>
      <c r="L124" s="46">
        <v>0</v>
      </c>
      <c r="M124" s="46">
        <v>3990001.79</v>
      </c>
      <c r="N124" s="46">
        <v>201443.23</v>
      </c>
      <c r="O124" s="46">
        <v>590567.64</v>
      </c>
      <c r="P124" s="45">
        <f t="shared" si="25"/>
        <v>15322137.449999999</v>
      </c>
      <c r="Q124" s="47">
        <v>0.03</v>
      </c>
      <c r="R124" s="10" t="s">
        <v>803</v>
      </c>
      <c r="S124" s="10" t="s">
        <v>803</v>
      </c>
      <c r="T124" s="10" t="b">
        <v>1</v>
      </c>
      <c r="U124" s="10" t="s">
        <v>797</v>
      </c>
      <c r="V124" s="10" t="s">
        <v>797</v>
      </c>
      <c r="W124" s="10" t="b">
        <v>1</v>
      </c>
      <c r="X124" s="48">
        <v>453937</v>
      </c>
      <c r="Y124" s="49">
        <v>11.63</v>
      </c>
      <c r="Z124" s="48">
        <v>1696</v>
      </c>
      <c r="AA124" s="26">
        <v>2181</v>
      </c>
      <c r="AB124" s="11">
        <v>2946</v>
      </c>
      <c r="AC124" s="50">
        <f t="shared" si="26"/>
        <v>240109</v>
      </c>
      <c r="AD124" s="50">
        <f t="shared" si="27"/>
        <v>240109</v>
      </c>
      <c r="AE124" s="50">
        <f t="shared" si="28"/>
        <v>125743</v>
      </c>
      <c r="AF124" s="50">
        <f t="shared" si="29"/>
        <v>125743</v>
      </c>
      <c r="AG124" s="50">
        <f t="shared" si="30"/>
        <v>365852</v>
      </c>
      <c r="AH124" s="51">
        <f t="shared" si="31"/>
        <v>100000</v>
      </c>
      <c r="AI124" s="52" t="str">
        <f t="shared" si="32"/>
        <v/>
      </c>
      <c r="AJ124" s="76">
        <v>2005</v>
      </c>
      <c r="AK124" s="30">
        <v>362479</v>
      </c>
      <c r="AL124" s="53">
        <v>15547.48000000004</v>
      </c>
      <c r="AM124" s="54">
        <f t="shared" si="33"/>
        <v>0</v>
      </c>
      <c r="AN124" s="50">
        <f t="shared" si="34"/>
        <v>365852</v>
      </c>
      <c r="AO124" s="51">
        <v>362479</v>
      </c>
      <c r="AP124" s="50">
        <f t="shared" si="35"/>
        <v>362479</v>
      </c>
      <c r="AQ124" s="11">
        <v>0</v>
      </c>
      <c r="AR124" s="50">
        <f t="shared" si="36"/>
        <v>365852</v>
      </c>
      <c r="AS124" s="50">
        <f t="shared" si="37"/>
        <v>58314</v>
      </c>
      <c r="AT124" s="55">
        <f t="shared" si="38"/>
        <v>15.94</v>
      </c>
      <c r="AU124" s="27">
        <f t="shared" si="39"/>
        <v>1</v>
      </c>
    </row>
    <row r="125" spans="1:47" ht="14.5" x14ac:dyDescent="0.35">
      <c r="A125" s="27" t="s">
        <v>471</v>
      </c>
      <c r="B125" s="27" t="s">
        <v>116</v>
      </c>
      <c r="C125" s="27">
        <v>2025</v>
      </c>
      <c r="D125" s="43">
        <v>1316529689</v>
      </c>
      <c r="E125" s="44">
        <v>18786878.66</v>
      </c>
      <c r="F125" s="43">
        <v>1140582400</v>
      </c>
      <c r="G125" s="45">
        <f t="shared" si="20"/>
        <v>16276110.846241299</v>
      </c>
      <c r="H125" s="45">
        <f t="shared" si="21"/>
        <v>13092475.892561484</v>
      </c>
      <c r="I125" s="45">
        <f t="shared" si="22"/>
        <v>175947289</v>
      </c>
      <c r="J125" s="45">
        <f t="shared" si="23"/>
        <v>257610</v>
      </c>
      <c r="K125" s="45">
        <f t="shared" si="24"/>
        <v>1536128.7027930161</v>
      </c>
      <c r="L125" s="46">
        <v>0</v>
      </c>
      <c r="M125" s="46">
        <v>1060699.82</v>
      </c>
      <c r="N125" s="46">
        <v>437638.07</v>
      </c>
      <c r="O125" s="46">
        <v>312610.03999999998</v>
      </c>
      <c r="P125" s="45">
        <f t="shared" si="25"/>
        <v>20597826.59</v>
      </c>
      <c r="Q125" s="47">
        <v>0</v>
      </c>
      <c r="R125" s="10" t="s">
        <v>797</v>
      </c>
      <c r="S125" s="10"/>
      <c r="T125" s="10" t="b">
        <v>1</v>
      </c>
      <c r="U125" s="10" t="s">
        <v>797</v>
      </c>
      <c r="V125" s="10" t="s">
        <v>797</v>
      </c>
      <c r="W125" s="10" t="b">
        <v>1</v>
      </c>
      <c r="X125" s="48">
        <v>511243</v>
      </c>
      <c r="Y125" s="49">
        <v>14.27</v>
      </c>
      <c r="Z125" s="48">
        <v>2231</v>
      </c>
      <c r="AA125" s="26">
        <v>2914</v>
      </c>
      <c r="AB125" s="11">
        <v>3073</v>
      </c>
      <c r="AC125" s="50">
        <f t="shared" si="26"/>
        <v>0</v>
      </c>
      <c r="AD125" s="50">
        <f t="shared" si="27"/>
        <v>0</v>
      </c>
      <c r="AE125" s="50">
        <f t="shared" si="28"/>
        <v>0</v>
      </c>
      <c r="AF125" s="50">
        <f t="shared" si="29"/>
        <v>0</v>
      </c>
      <c r="AG125" s="50">
        <f t="shared" si="30"/>
        <v>0</v>
      </c>
      <c r="AH125" s="51" t="str">
        <f t="shared" si="31"/>
        <v/>
      </c>
      <c r="AI125" s="52" t="str">
        <f t="shared" si="32"/>
        <v/>
      </c>
      <c r="AJ125" s="76" t="s">
        <v>797</v>
      </c>
      <c r="AK125" s="30">
        <v>0</v>
      </c>
      <c r="AL125" s="53">
        <v>0</v>
      </c>
      <c r="AM125" s="54">
        <f t="shared" si="33"/>
        <v>0</v>
      </c>
      <c r="AN125" s="50">
        <f t="shared" si="34"/>
        <v>0</v>
      </c>
      <c r="AO125" s="51">
        <v>0</v>
      </c>
      <c r="AP125" s="50">
        <f t="shared" si="35"/>
        <v>0</v>
      </c>
      <c r="AQ125" s="11">
        <v>0</v>
      </c>
      <c r="AR125" s="50">
        <f t="shared" si="36"/>
        <v>0</v>
      </c>
      <c r="AS125" s="50">
        <f t="shared" si="37"/>
        <v>0</v>
      </c>
      <c r="AT125" s="55">
        <f t="shared" si="38"/>
        <v>0</v>
      </c>
      <c r="AU125" s="27">
        <f t="shared" si="39"/>
        <v>1</v>
      </c>
    </row>
    <row r="126" spans="1:47" ht="14.5" x14ac:dyDescent="0.35">
      <c r="A126" s="27" t="s">
        <v>472</v>
      </c>
      <c r="B126" s="27" t="s">
        <v>117</v>
      </c>
      <c r="C126" s="27">
        <v>2025</v>
      </c>
      <c r="D126" s="43">
        <v>2198926387</v>
      </c>
      <c r="E126" s="44">
        <v>34413197.960000001</v>
      </c>
      <c r="F126" s="43">
        <v>1949626600</v>
      </c>
      <c r="G126" s="45">
        <f t="shared" si="20"/>
        <v>30511656.293058861</v>
      </c>
      <c r="H126" s="45">
        <f t="shared" si="21"/>
        <v>26772872.184411004</v>
      </c>
      <c r="I126" s="45">
        <f t="shared" si="22"/>
        <v>249299787</v>
      </c>
      <c r="J126" s="45">
        <f t="shared" si="23"/>
        <v>748648</v>
      </c>
      <c r="K126" s="45">
        <f t="shared" si="24"/>
        <v>3380396.6606175886</v>
      </c>
      <c r="L126" s="46">
        <v>0</v>
      </c>
      <c r="M126" s="46">
        <v>1059588.3799999999</v>
      </c>
      <c r="N126" s="46">
        <v>19900.54</v>
      </c>
      <c r="O126" s="46">
        <v>388486.37</v>
      </c>
      <c r="P126" s="45">
        <f t="shared" si="25"/>
        <v>35881173.25</v>
      </c>
      <c r="Q126" s="47">
        <v>0.02</v>
      </c>
      <c r="R126" s="10" t="s">
        <v>803</v>
      </c>
      <c r="S126" s="10" t="s">
        <v>803</v>
      </c>
      <c r="T126" s="10" t="b">
        <v>1</v>
      </c>
      <c r="U126" s="10" t="s">
        <v>797</v>
      </c>
      <c r="V126" s="10" t="s">
        <v>797</v>
      </c>
      <c r="W126" s="10" t="b">
        <v>1</v>
      </c>
      <c r="X126" s="48">
        <v>816085</v>
      </c>
      <c r="Y126" s="49">
        <v>15.65</v>
      </c>
      <c r="Z126" s="48">
        <v>2389</v>
      </c>
      <c r="AA126" s="26">
        <v>2722</v>
      </c>
      <c r="AB126" s="11">
        <v>2842</v>
      </c>
      <c r="AC126" s="50">
        <f t="shared" si="26"/>
        <v>603065</v>
      </c>
      <c r="AD126" s="50">
        <f t="shared" si="27"/>
        <v>603065</v>
      </c>
      <c r="AE126" s="50">
        <f t="shared" si="28"/>
        <v>21590</v>
      </c>
      <c r="AF126" s="50">
        <f t="shared" si="29"/>
        <v>21590</v>
      </c>
      <c r="AG126" s="50">
        <f t="shared" si="30"/>
        <v>624655</v>
      </c>
      <c r="AH126" s="51">
        <f t="shared" si="31"/>
        <v>100000</v>
      </c>
      <c r="AI126" s="52" t="str">
        <f t="shared" si="32"/>
        <v/>
      </c>
      <c r="AJ126" s="76">
        <v>2006</v>
      </c>
      <c r="AK126" s="30">
        <v>606383</v>
      </c>
      <c r="AL126" s="53">
        <v>23683.050000000047</v>
      </c>
      <c r="AM126" s="54">
        <f t="shared" si="33"/>
        <v>0</v>
      </c>
      <c r="AN126" s="50">
        <f t="shared" si="34"/>
        <v>624655</v>
      </c>
      <c r="AO126" s="51">
        <v>606383</v>
      </c>
      <c r="AP126" s="50">
        <f t="shared" si="35"/>
        <v>606383</v>
      </c>
      <c r="AQ126" s="11">
        <v>0</v>
      </c>
      <c r="AR126" s="50">
        <f t="shared" si="36"/>
        <v>624655</v>
      </c>
      <c r="AS126" s="50">
        <f t="shared" si="37"/>
        <v>99566</v>
      </c>
      <c r="AT126" s="55">
        <f t="shared" si="38"/>
        <v>15.94</v>
      </c>
      <c r="AU126" s="27">
        <f t="shared" si="39"/>
        <v>1</v>
      </c>
    </row>
    <row r="127" spans="1:47" ht="14.5" x14ac:dyDescent="0.35">
      <c r="A127" s="27" t="s">
        <v>473</v>
      </c>
      <c r="B127" s="27" t="s">
        <v>118</v>
      </c>
      <c r="C127" s="27">
        <v>2025</v>
      </c>
      <c r="D127" s="43">
        <v>830661277</v>
      </c>
      <c r="E127" s="44">
        <v>12534678.67</v>
      </c>
      <c r="F127" s="43">
        <v>744162400</v>
      </c>
      <c r="G127" s="45">
        <f t="shared" si="20"/>
        <v>11229410.616062712</v>
      </c>
      <c r="H127" s="45">
        <f t="shared" si="21"/>
        <v>8547920.4086571336</v>
      </c>
      <c r="I127" s="45">
        <f t="shared" si="22"/>
        <v>86498877</v>
      </c>
      <c r="J127" s="45">
        <f t="shared" si="23"/>
        <v>255159</v>
      </c>
      <c r="K127" s="45">
        <f t="shared" si="24"/>
        <v>793717.19586946047</v>
      </c>
      <c r="L127" s="46">
        <v>0</v>
      </c>
      <c r="M127" s="46">
        <v>619880.47</v>
      </c>
      <c r="N127" s="46">
        <v>98078.96</v>
      </c>
      <c r="O127" s="46">
        <v>1498435.07</v>
      </c>
      <c r="P127" s="45">
        <f t="shared" si="25"/>
        <v>14751073.17</v>
      </c>
      <c r="Q127" s="47">
        <v>0.01</v>
      </c>
      <c r="R127" s="10" t="s">
        <v>803</v>
      </c>
      <c r="S127" s="10"/>
      <c r="T127" s="10" t="b">
        <v>0</v>
      </c>
      <c r="U127" s="10" t="s">
        <v>797</v>
      </c>
      <c r="V127" s="10" t="s">
        <v>797</v>
      </c>
      <c r="W127" s="10" t="b">
        <v>1</v>
      </c>
      <c r="X127" s="48">
        <v>418775</v>
      </c>
      <c r="Y127" s="49">
        <v>15.09</v>
      </c>
      <c r="Z127" s="48">
        <v>1777</v>
      </c>
      <c r="AA127" s="26">
        <v>2116</v>
      </c>
      <c r="AB127" s="11">
        <v>2319</v>
      </c>
      <c r="AC127" s="50">
        <f t="shared" si="26"/>
        <v>93416</v>
      </c>
      <c r="AD127" s="50">
        <f t="shared" si="27"/>
        <v>93416</v>
      </c>
      <c r="AE127" s="50">
        <f t="shared" si="28"/>
        <v>7180</v>
      </c>
      <c r="AF127" s="50">
        <f t="shared" si="29"/>
        <v>7180</v>
      </c>
      <c r="AG127" s="50">
        <f t="shared" si="30"/>
        <v>100596</v>
      </c>
      <c r="AH127" s="51">
        <f t="shared" si="31"/>
        <v>100000</v>
      </c>
      <c r="AI127" s="52" t="str">
        <f t="shared" si="32"/>
        <v/>
      </c>
      <c r="AJ127" s="76">
        <v>2002</v>
      </c>
      <c r="AK127" s="30">
        <v>97946</v>
      </c>
      <c r="AL127" s="53">
        <v>5314.3399999999965</v>
      </c>
      <c r="AM127" s="54">
        <f t="shared" si="33"/>
        <v>0</v>
      </c>
      <c r="AN127" s="50">
        <f t="shared" si="34"/>
        <v>100596</v>
      </c>
      <c r="AO127" s="51">
        <v>97946</v>
      </c>
      <c r="AP127" s="50">
        <f t="shared" si="35"/>
        <v>97946</v>
      </c>
      <c r="AQ127" s="11">
        <v>0</v>
      </c>
      <c r="AR127" s="50">
        <f t="shared" si="36"/>
        <v>100596</v>
      </c>
      <c r="AS127" s="50">
        <f t="shared" si="37"/>
        <v>16034</v>
      </c>
      <c r="AT127" s="55">
        <f t="shared" si="38"/>
        <v>15.94</v>
      </c>
      <c r="AU127" s="27">
        <f t="shared" si="39"/>
        <v>1</v>
      </c>
    </row>
    <row r="128" spans="1:47" ht="14.5" x14ac:dyDescent="0.35">
      <c r="A128" s="27" t="s">
        <v>474</v>
      </c>
      <c r="B128" s="27" t="s">
        <v>119</v>
      </c>
      <c r="C128" s="27">
        <v>2025</v>
      </c>
      <c r="D128" s="43">
        <v>261912360</v>
      </c>
      <c r="E128" s="44">
        <v>704544.25</v>
      </c>
      <c r="F128" s="43">
        <v>124441300</v>
      </c>
      <c r="G128" s="45">
        <f t="shared" si="20"/>
        <v>334747.09776020114</v>
      </c>
      <c r="H128" s="45">
        <f t="shared" si="21"/>
        <v>247053.14829954621</v>
      </c>
      <c r="I128" s="45">
        <f t="shared" si="22"/>
        <v>137471060</v>
      </c>
      <c r="J128" s="45">
        <f t="shared" si="23"/>
        <v>237839</v>
      </c>
      <c r="K128" s="45">
        <f t="shared" si="24"/>
        <v>214315.01842667366</v>
      </c>
      <c r="L128" s="46">
        <v>0</v>
      </c>
      <c r="M128" s="46">
        <v>374186.32</v>
      </c>
      <c r="N128" s="46">
        <v>45923.41</v>
      </c>
      <c r="O128" s="46">
        <v>46303.35</v>
      </c>
      <c r="P128" s="45">
        <f t="shared" si="25"/>
        <v>1170957.33</v>
      </c>
      <c r="Q128" s="47">
        <v>0</v>
      </c>
      <c r="R128" s="10" t="s">
        <v>797</v>
      </c>
      <c r="S128" s="10"/>
      <c r="T128" s="10" t="b">
        <v>1</v>
      </c>
      <c r="U128" s="10" t="s">
        <v>797</v>
      </c>
      <c r="V128" s="10" t="s">
        <v>797</v>
      </c>
      <c r="W128" s="10" t="b">
        <v>1</v>
      </c>
      <c r="X128" s="48">
        <v>381722</v>
      </c>
      <c r="Y128" s="49">
        <v>2.69</v>
      </c>
      <c r="Z128" s="48">
        <v>326</v>
      </c>
      <c r="AA128" s="26">
        <v>904</v>
      </c>
      <c r="AB128" s="11">
        <v>965</v>
      </c>
      <c r="AC128" s="50">
        <f t="shared" si="26"/>
        <v>0</v>
      </c>
      <c r="AD128" s="50">
        <f t="shared" si="27"/>
        <v>0</v>
      </c>
      <c r="AE128" s="50">
        <f t="shared" si="28"/>
        <v>0</v>
      </c>
      <c r="AF128" s="50">
        <f t="shared" si="29"/>
        <v>0</v>
      </c>
      <c r="AG128" s="50">
        <f t="shared" si="30"/>
        <v>0</v>
      </c>
      <c r="AH128" s="51" t="str">
        <f t="shared" si="31"/>
        <v/>
      </c>
      <c r="AI128" s="52" t="str">
        <f t="shared" si="32"/>
        <v/>
      </c>
      <c r="AJ128" s="76" t="s">
        <v>797</v>
      </c>
      <c r="AK128" s="30">
        <v>0</v>
      </c>
      <c r="AL128" s="53">
        <v>0</v>
      </c>
      <c r="AM128" s="54">
        <f t="shared" si="33"/>
        <v>0</v>
      </c>
      <c r="AN128" s="50">
        <f t="shared" si="34"/>
        <v>0</v>
      </c>
      <c r="AO128" s="51">
        <v>0</v>
      </c>
      <c r="AP128" s="50">
        <f t="shared" si="35"/>
        <v>0</v>
      </c>
      <c r="AQ128" s="11">
        <v>0</v>
      </c>
      <c r="AR128" s="50">
        <f t="shared" si="36"/>
        <v>0</v>
      </c>
      <c r="AS128" s="50">
        <f t="shared" si="37"/>
        <v>0</v>
      </c>
      <c r="AT128" s="55">
        <f t="shared" si="38"/>
        <v>0</v>
      </c>
      <c r="AU128" s="27">
        <f t="shared" si="39"/>
        <v>1</v>
      </c>
    </row>
    <row r="129" spans="1:47" ht="14.5" x14ac:dyDescent="0.35">
      <c r="A129" s="27" t="s">
        <v>475</v>
      </c>
      <c r="B129" s="27" t="s">
        <v>120</v>
      </c>
      <c r="C129" s="27">
        <v>2025</v>
      </c>
      <c r="D129" s="43">
        <v>3689156258</v>
      </c>
      <c r="E129" s="44">
        <v>45561079.789999999</v>
      </c>
      <c r="F129" s="43">
        <v>3286511471</v>
      </c>
      <c r="G129" s="45">
        <f t="shared" si="20"/>
        <v>40588416.670146167</v>
      </c>
      <c r="H129" s="45">
        <f t="shared" si="21"/>
        <v>35368068.392819472</v>
      </c>
      <c r="I129" s="45">
        <f t="shared" si="22"/>
        <v>402644787</v>
      </c>
      <c r="J129" s="45">
        <f t="shared" si="23"/>
        <v>613788</v>
      </c>
      <c r="K129" s="45">
        <f t="shared" si="24"/>
        <v>4162503.4034934873</v>
      </c>
      <c r="L129" s="46">
        <v>0</v>
      </c>
      <c r="M129" s="46">
        <v>7041226.9299999997</v>
      </c>
      <c r="N129" s="46">
        <v>1528381.92</v>
      </c>
      <c r="O129" s="46">
        <v>1305237.08</v>
      </c>
      <c r="P129" s="45">
        <f t="shared" si="25"/>
        <v>55435925.719999999</v>
      </c>
      <c r="Q129" s="47">
        <v>0.03</v>
      </c>
      <c r="R129" s="10" t="s">
        <v>803</v>
      </c>
      <c r="S129" s="10" t="s">
        <v>803</v>
      </c>
      <c r="T129" s="10" t="b">
        <v>1</v>
      </c>
      <c r="U129" s="10" t="s">
        <v>797</v>
      </c>
      <c r="V129" s="10" t="s">
        <v>797</v>
      </c>
      <c r="W129" s="10" t="b">
        <v>1</v>
      </c>
      <c r="X129" s="48">
        <v>777504</v>
      </c>
      <c r="Y129" s="49">
        <v>12.35</v>
      </c>
      <c r="Z129" s="48">
        <v>4227</v>
      </c>
      <c r="AA129" s="26">
        <v>4883</v>
      </c>
      <c r="AB129" s="11">
        <v>5286</v>
      </c>
      <c r="AC129" s="50">
        <f t="shared" si="26"/>
        <v>1185917</v>
      </c>
      <c r="AD129" s="50">
        <f t="shared" si="27"/>
        <v>1185917</v>
      </c>
      <c r="AE129" s="50">
        <f t="shared" si="28"/>
        <v>257088</v>
      </c>
      <c r="AF129" s="50">
        <f t="shared" si="29"/>
        <v>257088</v>
      </c>
      <c r="AG129" s="50">
        <f t="shared" si="30"/>
        <v>1443005</v>
      </c>
      <c r="AH129" s="51">
        <f t="shared" si="31"/>
        <v>100000</v>
      </c>
      <c r="AI129" s="52" t="str">
        <f t="shared" si="32"/>
        <v/>
      </c>
      <c r="AJ129" s="76">
        <v>2006</v>
      </c>
      <c r="AK129" s="30">
        <v>1400245</v>
      </c>
      <c r="AL129" s="53">
        <v>61473.590000000084</v>
      </c>
      <c r="AM129" s="54">
        <f t="shared" si="33"/>
        <v>0</v>
      </c>
      <c r="AN129" s="50">
        <f t="shared" si="34"/>
        <v>1443005</v>
      </c>
      <c r="AO129" s="51">
        <v>1400245</v>
      </c>
      <c r="AP129" s="50">
        <f t="shared" si="35"/>
        <v>1400245</v>
      </c>
      <c r="AQ129" s="11">
        <v>0</v>
      </c>
      <c r="AR129" s="50">
        <f t="shared" si="36"/>
        <v>1443005</v>
      </c>
      <c r="AS129" s="50">
        <f t="shared" si="37"/>
        <v>230005</v>
      </c>
      <c r="AT129" s="55">
        <f t="shared" si="38"/>
        <v>15.94</v>
      </c>
      <c r="AU129" s="27">
        <f t="shared" si="39"/>
        <v>1</v>
      </c>
    </row>
    <row r="130" spans="1:47" ht="14.5" x14ac:dyDescent="0.35">
      <c r="A130" s="27" t="s">
        <v>476</v>
      </c>
      <c r="B130" s="27" t="s">
        <v>121</v>
      </c>
      <c r="C130" s="27">
        <v>2025</v>
      </c>
      <c r="D130" s="43">
        <v>1933961639</v>
      </c>
      <c r="E130" s="44">
        <v>25876406.73</v>
      </c>
      <c r="F130" s="43">
        <v>1646160200</v>
      </c>
      <c r="G130" s="45">
        <f t="shared" si="20"/>
        <v>22025623.476153214</v>
      </c>
      <c r="H130" s="45">
        <f t="shared" si="21"/>
        <v>17756065.776986513</v>
      </c>
      <c r="I130" s="45">
        <f t="shared" si="22"/>
        <v>287801439</v>
      </c>
      <c r="J130" s="45">
        <f t="shared" si="23"/>
        <v>334653</v>
      </c>
      <c r="K130" s="45">
        <f t="shared" si="24"/>
        <v>2700103.8175809272</v>
      </c>
      <c r="L130" s="46">
        <v>0</v>
      </c>
      <c r="M130" s="46">
        <v>1146866.18</v>
      </c>
      <c r="N130" s="46">
        <v>322318.84999999998</v>
      </c>
      <c r="O130" s="46">
        <v>578624.66</v>
      </c>
      <c r="P130" s="45">
        <f t="shared" si="25"/>
        <v>27924216.420000002</v>
      </c>
      <c r="Q130" s="47">
        <v>1.4999999999999999E-2</v>
      </c>
      <c r="R130" s="10" t="s">
        <v>803</v>
      </c>
      <c r="S130" s="10" t="s">
        <v>803</v>
      </c>
      <c r="T130" s="10" t="b">
        <v>1</v>
      </c>
      <c r="U130" s="10" t="s">
        <v>797</v>
      </c>
      <c r="V130" s="10" t="s">
        <v>797</v>
      </c>
      <c r="W130" s="10" t="b">
        <v>1</v>
      </c>
      <c r="X130" s="48">
        <v>515876</v>
      </c>
      <c r="Y130" s="49">
        <v>13.38</v>
      </c>
      <c r="Z130" s="48">
        <v>3191</v>
      </c>
      <c r="AA130" s="26">
        <v>4051</v>
      </c>
      <c r="AB130" s="11">
        <v>4227</v>
      </c>
      <c r="AC130" s="50">
        <f t="shared" si="26"/>
        <v>306843</v>
      </c>
      <c r="AD130" s="50">
        <f t="shared" si="27"/>
        <v>306843</v>
      </c>
      <c r="AE130" s="50">
        <f t="shared" si="28"/>
        <v>22038</v>
      </c>
      <c r="AF130" s="50">
        <f t="shared" si="29"/>
        <v>22038</v>
      </c>
      <c r="AG130" s="50">
        <f t="shared" si="30"/>
        <v>328881</v>
      </c>
      <c r="AH130" s="51">
        <f t="shared" si="31"/>
        <v>100000</v>
      </c>
      <c r="AI130" s="52" t="str">
        <f t="shared" si="32"/>
        <v/>
      </c>
      <c r="AJ130" s="76">
        <v>2009</v>
      </c>
      <c r="AK130" s="30">
        <v>332879</v>
      </c>
      <c r="AL130" s="53">
        <v>17437.47000000003</v>
      </c>
      <c r="AM130" s="54">
        <f t="shared" si="33"/>
        <v>0</v>
      </c>
      <c r="AN130" s="50">
        <f t="shared" si="34"/>
        <v>328881</v>
      </c>
      <c r="AO130" s="51">
        <v>332879</v>
      </c>
      <c r="AP130" s="50">
        <f t="shared" si="35"/>
        <v>332879</v>
      </c>
      <c r="AQ130" s="11">
        <v>0</v>
      </c>
      <c r="AR130" s="50">
        <f t="shared" si="36"/>
        <v>332879</v>
      </c>
      <c r="AS130" s="50">
        <f t="shared" si="37"/>
        <v>53059</v>
      </c>
      <c r="AT130" s="55">
        <f t="shared" si="38"/>
        <v>15.94</v>
      </c>
      <c r="AU130" s="27">
        <f t="shared" si="39"/>
        <v>0</v>
      </c>
    </row>
    <row r="131" spans="1:47" ht="14.5" x14ac:dyDescent="0.35">
      <c r="A131" s="27" t="s">
        <v>477</v>
      </c>
      <c r="B131" s="27" t="s">
        <v>122</v>
      </c>
      <c r="C131" s="27">
        <v>2025</v>
      </c>
      <c r="D131" s="43">
        <v>338846745</v>
      </c>
      <c r="E131" s="44">
        <v>4455834.7</v>
      </c>
      <c r="F131" s="43">
        <v>239530800</v>
      </c>
      <c r="G131" s="45">
        <f t="shared" si="20"/>
        <v>3149830.0222974257</v>
      </c>
      <c r="H131" s="45">
        <f t="shared" si="21"/>
        <v>2230643.9624924129</v>
      </c>
      <c r="I131" s="45">
        <f t="shared" si="22"/>
        <v>99315945</v>
      </c>
      <c r="J131" s="45">
        <f t="shared" si="23"/>
        <v>226232</v>
      </c>
      <c r="K131" s="45">
        <f t="shared" si="24"/>
        <v>728719.11345765134</v>
      </c>
      <c r="L131" s="46">
        <v>0</v>
      </c>
      <c r="M131" s="46">
        <v>200519.97</v>
      </c>
      <c r="N131" s="46">
        <v>29836.04</v>
      </c>
      <c r="O131" s="46">
        <v>195389.88</v>
      </c>
      <c r="P131" s="45">
        <f t="shared" si="25"/>
        <v>4881580.59</v>
      </c>
      <c r="Q131" s="47">
        <v>0</v>
      </c>
      <c r="R131" s="10" t="s">
        <v>797</v>
      </c>
      <c r="S131" s="10"/>
      <c r="T131" s="10" t="b">
        <v>1</v>
      </c>
      <c r="U131" s="10" t="s">
        <v>797</v>
      </c>
      <c r="V131" s="10" t="s">
        <v>797</v>
      </c>
      <c r="W131" s="10" t="b">
        <v>1</v>
      </c>
      <c r="X131" s="48">
        <v>342676</v>
      </c>
      <c r="Y131" s="49">
        <v>13.15</v>
      </c>
      <c r="Z131" s="48">
        <v>699</v>
      </c>
      <c r="AA131" s="26">
        <v>1138</v>
      </c>
      <c r="AB131" s="11">
        <v>1470</v>
      </c>
      <c r="AC131" s="50">
        <f t="shared" si="26"/>
        <v>0</v>
      </c>
      <c r="AD131" s="50">
        <f t="shared" si="27"/>
        <v>0</v>
      </c>
      <c r="AE131" s="50">
        <f t="shared" si="28"/>
        <v>0</v>
      </c>
      <c r="AF131" s="50">
        <f t="shared" si="29"/>
        <v>0</v>
      </c>
      <c r="AG131" s="50">
        <f t="shared" si="30"/>
        <v>0</v>
      </c>
      <c r="AH131" s="51" t="str">
        <f t="shared" si="31"/>
        <v/>
      </c>
      <c r="AI131" s="52" t="str">
        <f t="shared" si="32"/>
        <v/>
      </c>
      <c r="AJ131" s="76" t="s">
        <v>797</v>
      </c>
      <c r="AK131" s="30">
        <v>0</v>
      </c>
      <c r="AL131" s="53">
        <v>0</v>
      </c>
      <c r="AM131" s="54">
        <f t="shared" si="33"/>
        <v>0</v>
      </c>
      <c r="AN131" s="50">
        <f t="shared" si="34"/>
        <v>0</v>
      </c>
      <c r="AO131" s="51">
        <v>0</v>
      </c>
      <c r="AP131" s="50">
        <f t="shared" si="35"/>
        <v>0</v>
      </c>
      <c r="AQ131" s="11">
        <v>0</v>
      </c>
      <c r="AR131" s="50">
        <f t="shared" si="36"/>
        <v>0</v>
      </c>
      <c r="AS131" s="50">
        <f t="shared" si="37"/>
        <v>0</v>
      </c>
      <c r="AT131" s="55">
        <f t="shared" si="38"/>
        <v>0</v>
      </c>
      <c r="AU131" s="27">
        <f t="shared" si="39"/>
        <v>1</v>
      </c>
    </row>
    <row r="132" spans="1:47" ht="14.5" x14ac:dyDescent="0.35">
      <c r="A132" s="27" t="s">
        <v>478</v>
      </c>
      <c r="B132" s="27" t="s">
        <v>123</v>
      </c>
      <c r="C132" s="27">
        <v>2025</v>
      </c>
      <c r="D132" s="43">
        <v>1741749993</v>
      </c>
      <c r="E132" s="44">
        <v>27230655.039999999</v>
      </c>
      <c r="F132" s="43">
        <v>1492112545</v>
      </c>
      <c r="G132" s="45">
        <f t="shared" si="20"/>
        <v>23327803.735924274</v>
      </c>
      <c r="H132" s="45">
        <f t="shared" si="21"/>
        <v>20659066.736411136</v>
      </c>
      <c r="I132" s="45">
        <f t="shared" si="22"/>
        <v>249637448</v>
      </c>
      <c r="J132" s="45">
        <f t="shared" si="23"/>
        <v>545060</v>
      </c>
      <c r="K132" s="45">
        <f t="shared" si="24"/>
        <v>3186810.6289068037</v>
      </c>
      <c r="L132" s="46">
        <v>0</v>
      </c>
      <c r="M132" s="46">
        <v>718412.43</v>
      </c>
      <c r="N132" s="46">
        <v>34909.61</v>
      </c>
      <c r="O132" s="46">
        <v>389672.86</v>
      </c>
      <c r="P132" s="45">
        <f t="shared" si="25"/>
        <v>28373649.939999998</v>
      </c>
      <c r="Q132" s="47">
        <v>0.03</v>
      </c>
      <c r="R132" s="10" t="s">
        <v>803</v>
      </c>
      <c r="S132" s="10"/>
      <c r="T132" s="10" t="b">
        <v>0</v>
      </c>
      <c r="U132" s="10" t="s">
        <v>803</v>
      </c>
      <c r="V132" s="10" t="s">
        <v>797</v>
      </c>
      <c r="W132" s="10" t="b">
        <v>0</v>
      </c>
      <c r="X132" s="48">
        <v>874114</v>
      </c>
      <c r="Y132" s="49">
        <v>15.65</v>
      </c>
      <c r="Z132" s="48">
        <v>1707</v>
      </c>
      <c r="AA132" s="26">
        <v>2165</v>
      </c>
      <c r="AB132" s="11">
        <v>2380</v>
      </c>
      <c r="AC132" s="50">
        <f t="shared" si="26"/>
        <v>715376</v>
      </c>
      <c r="AD132" s="50">
        <f t="shared" si="27"/>
        <v>715376</v>
      </c>
      <c r="AE132" s="50">
        <f t="shared" si="28"/>
        <v>22600</v>
      </c>
      <c r="AF132" s="50">
        <f t="shared" si="29"/>
        <v>0</v>
      </c>
      <c r="AG132" s="50">
        <f t="shared" si="30"/>
        <v>715376</v>
      </c>
      <c r="AH132" s="51">
        <f t="shared" si="31"/>
        <v>100000</v>
      </c>
      <c r="AI132" s="52">
        <f t="shared" si="32"/>
        <v>2</v>
      </c>
      <c r="AJ132" s="76">
        <v>2002</v>
      </c>
      <c r="AK132" s="30">
        <v>780292</v>
      </c>
      <c r="AL132" s="53">
        <v>81411.540000000037</v>
      </c>
      <c r="AM132" s="54">
        <f t="shared" si="33"/>
        <v>0</v>
      </c>
      <c r="AN132" s="50">
        <f t="shared" si="34"/>
        <v>715376</v>
      </c>
      <c r="AO132" s="51">
        <v>780292</v>
      </c>
      <c r="AP132" s="50">
        <f t="shared" si="35"/>
        <v>780292</v>
      </c>
      <c r="AQ132" s="11">
        <v>423902</v>
      </c>
      <c r="AR132" s="50">
        <f t="shared" si="36"/>
        <v>780292</v>
      </c>
      <c r="AS132" s="50">
        <f t="shared" si="37"/>
        <v>124373</v>
      </c>
      <c r="AT132" s="55">
        <f t="shared" si="38"/>
        <v>15.94</v>
      </c>
      <c r="AU132" s="27">
        <f t="shared" si="39"/>
        <v>0</v>
      </c>
    </row>
    <row r="133" spans="1:47" ht="14.5" x14ac:dyDescent="0.35">
      <c r="A133" s="27" t="s">
        <v>479</v>
      </c>
      <c r="B133" s="27" t="s">
        <v>124</v>
      </c>
      <c r="C133" s="27">
        <v>2025</v>
      </c>
      <c r="D133" s="43">
        <v>9523717316</v>
      </c>
      <c r="E133" s="44">
        <v>56285169.340000004</v>
      </c>
      <c r="F133" s="43">
        <v>8408465100</v>
      </c>
      <c r="G133" s="45">
        <f t="shared" si="20"/>
        <v>49694028.743154272</v>
      </c>
      <c r="H133" s="45">
        <f t="shared" si="21"/>
        <v>44564740.835468367</v>
      </c>
      <c r="I133" s="45">
        <f t="shared" si="22"/>
        <v>1115252216</v>
      </c>
      <c r="J133" s="45">
        <f t="shared" si="23"/>
        <v>495668</v>
      </c>
      <c r="K133" s="45">
        <f t="shared" si="24"/>
        <v>5261391.53157508</v>
      </c>
      <c r="L133" s="46">
        <v>0</v>
      </c>
      <c r="M133" s="46">
        <v>2383769.7400000002</v>
      </c>
      <c r="N133" s="46">
        <v>239722.01</v>
      </c>
      <c r="O133" s="46">
        <v>1198407.81</v>
      </c>
      <c r="P133" s="45">
        <f t="shared" si="25"/>
        <v>60107068.900000006</v>
      </c>
      <c r="Q133" s="47">
        <v>0.03</v>
      </c>
      <c r="R133" s="10" t="s">
        <v>797</v>
      </c>
      <c r="S133" s="10"/>
      <c r="T133" s="10" t="b">
        <v>1</v>
      </c>
      <c r="U133" s="10" t="s">
        <v>797</v>
      </c>
      <c r="V133" s="10" t="s">
        <v>797</v>
      </c>
      <c r="W133" s="10" t="b">
        <v>1</v>
      </c>
      <c r="X133" s="48">
        <v>968829</v>
      </c>
      <c r="Y133" s="49">
        <v>5.91</v>
      </c>
      <c r="Z133" s="48">
        <v>8679</v>
      </c>
      <c r="AA133" s="26">
        <v>10929</v>
      </c>
      <c r="AB133" s="11">
        <v>11353</v>
      </c>
      <c r="AC133" s="50">
        <f t="shared" si="26"/>
        <v>1494784</v>
      </c>
      <c r="AD133" s="50">
        <f t="shared" si="27"/>
        <v>1688555</v>
      </c>
      <c r="AE133" s="50">
        <f t="shared" si="28"/>
        <v>78705</v>
      </c>
      <c r="AF133" s="50">
        <f t="shared" si="29"/>
        <v>78705</v>
      </c>
      <c r="AG133" s="50">
        <f t="shared" si="30"/>
        <v>1767260</v>
      </c>
      <c r="AH133" s="51" t="str">
        <f t="shared" si="31"/>
        <v/>
      </c>
      <c r="AI133" s="52" t="str">
        <f t="shared" si="32"/>
        <v/>
      </c>
      <c r="AJ133" s="76">
        <v>2006</v>
      </c>
      <c r="AK133" s="30">
        <v>1738766</v>
      </c>
      <c r="AL133" s="53">
        <v>62258.619999999879</v>
      </c>
      <c r="AM133" s="54">
        <f t="shared" si="33"/>
        <v>0</v>
      </c>
      <c r="AN133" s="50">
        <f t="shared" si="34"/>
        <v>1767260</v>
      </c>
      <c r="AO133" s="51">
        <v>1738766</v>
      </c>
      <c r="AP133" s="50">
        <f t="shared" si="35"/>
        <v>1738766</v>
      </c>
      <c r="AQ133" s="11">
        <v>0</v>
      </c>
      <c r="AR133" s="50">
        <f t="shared" si="36"/>
        <v>1767260</v>
      </c>
      <c r="AS133" s="50">
        <f t="shared" si="37"/>
        <v>281689</v>
      </c>
      <c r="AT133" s="55">
        <f t="shared" si="38"/>
        <v>15.94</v>
      </c>
      <c r="AU133" s="27">
        <f t="shared" si="39"/>
        <v>1</v>
      </c>
    </row>
    <row r="134" spans="1:47" ht="14.5" x14ac:dyDescent="0.35">
      <c r="A134" s="27" t="s">
        <v>480</v>
      </c>
      <c r="B134" s="27" t="s">
        <v>125</v>
      </c>
      <c r="C134" s="27">
        <v>2025</v>
      </c>
      <c r="D134" s="43">
        <v>605780538</v>
      </c>
      <c r="E134" s="44">
        <v>8384002.6500000004</v>
      </c>
      <c r="F134" s="43">
        <v>457404900</v>
      </c>
      <c r="G134" s="45">
        <f t="shared" si="20"/>
        <v>6330483.8190806741</v>
      </c>
      <c r="H134" s="45">
        <f t="shared" si="21"/>
        <v>4914651.4562346712</v>
      </c>
      <c r="I134" s="45">
        <f t="shared" si="22"/>
        <v>148375638</v>
      </c>
      <c r="J134" s="45">
        <f t="shared" si="23"/>
        <v>363666</v>
      </c>
      <c r="K134" s="45">
        <f t="shared" si="24"/>
        <v>1488847.1731566193</v>
      </c>
      <c r="L134" s="46">
        <v>0</v>
      </c>
      <c r="M134" s="46">
        <v>1626652.76</v>
      </c>
      <c r="N134" s="46">
        <v>322431.73</v>
      </c>
      <c r="O134" s="46">
        <v>430937.19</v>
      </c>
      <c r="P134" s="45">
        <f t="shared" si="25"/>
        <v>10764024.33</v>
      </c>
      <c r="Q134" s="47">
        <v>0.03</v>
      </c>
      <c r="R134" s="10" t="s">
        <v>803</v>
      </c>
      <c r="S134" s="10" t="s">
        <v>803</v>
      </c>
      <c r="T134" s="10" t="b">
        <v>1</v>
      </c>
      <c r="U134" s="10" t="s">
        <v>797</v>
      </c>
      <c r="V134" s="10" t="s">
        <v>797</v>
      </c>
      <c r="W134" s="10" t="b">
        <v>1</v>
      </c>
      <c r="X134" s="48">
        <v>447121</v>
      </c>
      <c r="Y134" s="49">
        <v>13.84</v>
      </c>
      <c r="Z134" s="48">
        <v>1023</v>
      </c>
      <c r="AA134" s="26">
        <v>1431</v>
      </c>
      <c r="AB134" s="11">
        <v>2053</v>
      </c>
      <c r="AC134" s="50">
        <f t="shared" si="26"/>
        <v>192105</v>
      </c>
      <c r="AD134" s="50">
        <f t="shared" si="27"/>
        <v>192105</v>
      </c>
      <c r="AE134" s="50">
        <f t="shared" si="28"/>
        <v>58473</v>
      </c>
      <c r="AF134" s="50">
        <f t="shared" si="29"/>
        <v>58473</v>
      </c>
      <c r="AG134" s="50">
        <f t="shared" si="30"/>
        <v>250578</v>
      </c>
      <c r="AH134" s="51">
        <f t="shared" si="31"/>
        <v>100000</v>
      </c>
      <c r="AI134" s="52" t="str">
        <f t="shared" si="32"/>
        <v/>
      </c>
      <c r="AJ134" s="76">
        <v>2008</v>
      </c>
      <c r="AK134" s="30">
        <v>258832</v>
      </c>
      <c r="AL134" s="53">
        <v>15230.680000000022</v>
      </c>
      <c r="AM134" s="54">
        <f t="shared" si="33"/>
        <v>0</v>
      </c>
      <c r="AN134" s="50">
        <f t="shared" si="34"/>
        <v>250578</v>
      </c>
      <c r="AO134" s="51">
        <v>258832</v>
      </c>
      <c r="AP134" s="50">
        <f t="shared" si="35"/>
        <v>258832</v>
      </c>
      <c r="AQ134" s="11">
        <v>0</v>
      </c>
      <c r="AR134" s="50">
        <f t="shared" si="36"/>
        <v>258832</v>
      </c>
      <c r="AS134" s="50">
        <f t="shared" si="37"/>
        <v>41256</v>
      </c>
      <c r="AT134" s="55">
        <f t="shared" si="38"/>
        <v>15.94</v>
      </c>
      <c r="AU134" s="27">
        <f t="shared" si="39"/>
        <v>0</v>
      </c>
    </row>
    <row r="135" spans="1:47" ht="14.5" x14ac:dyDescent="0.35">
      <c r="A135" s="27" t="s">
        <v>481</v>
      </c>
      <c r="B135" s="27" t="s">
        <v>126</v>
      </c>
      <c r="C135" s="27">
        <v>2025</v>
      </c>
      <c r="D135" s="43">
        <v>9948989402</v>
      </c>
      <c r="E135" s="44">
        <v>106553676.5</v>
      </c>
      <c r="F135" s="43">
        <v>5612332100</v>
      </c>
      <c r="G135" s="45">
        <f t="shared" si="20"/>
        <v>60108076.793583624</v>
      </c>
      <c r="H135" s="45">
        <f t="shared" si="21"/>
        <v>48812241.447522044</v>
      </c>
      <c r="I135" s="45">
        <f t="shared" si="22"/>
        <v>4336657302</v>
      </c>
      <c r="J135" s="45">
        <f t="shared" si="23"/>
        <v>465556</v>
      </c>
      <c r="K135" s="45">
        <f t="shared" si="24"/>
        <v>36469227.431885198</v>
      </c>
      <c r="L135" s="46">
        <v>0</v>
      </c>
      <c r="M135" s="46">
        <v>12054469.99</v>
      </c>
      <c r="N135" s="46">
        <v>6809424.96</v>
      </c>
      <c r="O135" s="46">
        <v>7918619.5</v>
      </c>
      <c r="P135" s="45">
        <f t="shared" si="25"/>
        <v>133336190.95</v>
      </c>
      <c r="Q135" s="47">
        <v>0</v>
      </c>
      <c r="R135" s="10" t="s">
        <v>797</v>
      </c>
      <c r="S135" s="10"/>
      <c r="T135" s="10" t="b">
        <v>1</v>
      </c>
      <c r="U135" s="10" t="s">
        <v>797</v>
      </c>
      <c r="V135" s="10" t="s">
        <v>797</v>
      </c>
      <c r="W135" s="10" t="b">
        <v>1</v>
      </c>
      <c r="X135" s="48">
        <v>532126</v>
      </c>
      <c r="Y135" s="49">
        <v>10.71</v>
      </c>
      <c r="Z135" s="48">
        <v>10547</v>
      </c>
      <c r="AA135" s="26">
        <v>19862</v>
      </c>
      <c r="AB135" s="11">
        <v>20803</v>
      </c>
      <c r="AC135" s="50">
        <f t="shared" si="26"/>
        <v>0</v>
      </c>
      <c r="AD135" s="50">
        <f t="shared" si="27"/>
        <v>0</v>
      </c>
      <c r="AE135" s="50">
        <f t="shared" si="28"/>
        <v>0</v>
      </c>
      <c r="AF135" s="50">
        <f t="shared" si="29"/>
        <v>0</v>
      </c>
      <c r="AG135" s="50">
        <f t="shared" si="30"/>
        <v>0</v>
      </c>
      <c r="AH135" s="51" t="str">
        <f t="shared" si="31"/>
        <v/>
      </c>
      <c r="AI135" s="52" t="str">
        <f t="shared" si="32"/>
        <v/>
      </c>
      <c r="AJ135" s="76" t="s">
        <v>797</v>
      </c>
      <c r="AK135" s="30">
        <v>0</v>
      </c>
      <c r="AL135" s="53">
        <v>0</v>
      </c>
      <c r="AM135" s="54">
        <f t="shared" si="33"/>
        <v>0</v>
      </c>
      <c r="AN135" s="50">
        <f t="shared" si="34"/>
        <v>0</v>
      </c>
      <c r="AO135" s="51">
        <v>0</v>
      </c>
      <c r="AP135" s="50">
        <f t="shared" si="35"/>
        <v>0</v>
      </c>
      <c r="AQ135" s="11">
        <v>0</v>
      </c>
      <c r="AR135" s="50">
        <f t="shared" si="36"/>
        <v>0</v>
      </c>
      <c r="AS135" s="50">
        <f t="shared" si="37"/>
        <v>0</v>
      </c>
      <c r="AT135" s="55">
        <f t="shared" si="38"/>
        <v>0</v>
      </c>
      <c r="AU135" s="27">
        <f t="shared" si="39"/>
        <v>1</v>
      </c>
    </row>
    <row r="136" spans="1:47" ht="14.5" x14ac:dyDescent="0.35">
      <c r="A136" s="27" t="s">
        <v>482</v>
      </c>
      <c r="B136" s="27" t="s">
        <v>127</v>
      </c>
      <c r="C136" s="27">
        <v>2025</v>
      </c>
      <c r="D136" s="43">
        <v>56001308</v>
      </c>
      <c r="E136" s="44">
        <v>915621.39</v>
      </c>
      <c r="F136" s="43">
        <v>40559600</v>
      </c>
      <c r="G136" s="45">
        <f t="shared" ref="G136:G199" si="40">IF(F136&gt;0,F136/D136*E136,0)</f>
        <v>663149.46304189891</v>
      </c>
      <c r="H136" s="45">
        <f t="shared" ref="H136:H199" si="41">IF(AND(G136&gt;0,G136&gt;100000),G136-100000/X136*G136,0)</f>
        <v>427709.55483854352</v>
      </c>
      <c r="I136" s="45">
        <f t="shared" ref="I136:I199" si="42">D136-F136</f>
        <v>15441708</v>
      </c>
      <c r="J136" s="45">
        <f t="shared" ref="J136:J199" si="43">IF(AND(I136&gt;0,AA136&lt;&gt;Z136),ROUND(I136/(AA136-Z136),0),0)</f>
        <v>130862</v>
      </c>
      <c r="K136" s="45">
        <f t="shared" ref="K136:K199" si="44">IF(J136&gt;100000,(E136-G136)-100000/J136*(E136-G136),0)</f>
        <v>59542.026025744039</v>
      </c>
      <c r="L136" s="46">
        <v>0</v>
      </c>
      <c r="M136" s="46">
        <v>54445.120000000003</v>
      </c>
      <c r="N136" s="46">
        <v>6473.21</v>
      </c>
      <c r="O136" s="46">
        <v>54593.55</v>
      </c>
      <c r="P136" s="45">
        <f t="shared" ref="P136:P199" si="45">SUM(L136:O136)+E136</f>
        <v>1031133.27</v>
      </c>
      <c r="Q136" s="47">
        <v>0</v>
      </c>
      <c r="R136" s="10" t="s">
        <v>797</v>
      </c>
      <c r="S136" s="10"/>
      <c r="T136" s="10" t="b">
        <v>1</v>
      </c>
      <c r="U136" s="10" t="s">
        <v>797</v>
      </c>
      <c r="V136" s="10" t="s">
        <v>797</v>
      </c>
      <c r="W136" s="10" t="b">
        <v>1</v>
      </c>
      <c r="X136" s="48">
        <v>281664</v>
      </c>
      <c r="Y136" s="49">
        <v>16.350000000000001</v>
      </c>
      <c r="Z136" s="48">
        <v>144</v>
      </c>
      <c r="AA136" s="26">
        <v>262</v>
      </c>
      <c r="AB136" s="11">
        <v>312</v>
      </c>
      <c r="AC136" s="50">
        <f t="shared" ref="AC136:AC199" si="46">ROUND(IF(Q136&gt;0,Q136*(H136+K136),0),0)</f>
        <v>0</v>
      </c>
      <c r="AD136" s="50">
        <f t="shared" ref="AD136:AD199" si="47">ROUND(IF(R136="*",AC136,E136*Q136),0)</f>
        <v>0</v>
      </c>
      <c r="AE136" s="50">
        <f t="shared" ref="AE136:AE199" si="48">ROUND(IF(Q136&gt;0,Q136*SUM(L136:N136),0),0)</f>
        <v>0</v>
      </c>
      <c r="AF136" s="50">
        <f t="shared" ref="AF136:AF199" si="49">ROUND(IF(U136="*",L136*Q136,AE136),0)</f>
        <v>0</v>
      </c>
      <c r="AG136" s="50">
        <f t="shared" ref="AG136:AG199" si="50">ROUND(AD136+AF136,0)</f>
        <v>0</v>
      </c>
      <c r="AH136" s="51" t="str">
        <f t="shared" ref="AH136:AH199" si="51">IF(R136="*",100000,"")</f>
        <v/>
      </c>
      <c r="AI136" s="52" t="str">
        <f t="shared" ref="AI136:AI199" si="52">IF(U136="*",2,"")</f>
        <v/>
      </c>
      <c r="AJ136" s="76" t="s">
        <v>797</v>
      </c>
      <c r="AK136" s="30">
        <v>0</v>
      </c>
      <c r="AL136" s="53">
        <v>0</v>
      </c>
      <c r="AM136" s="54">
        <f t="shared" ref="AM136:AM199" si="53">IF(AL136&lt;0,1,0)</f>
        <v>0</v>
      </c>
      <c r="AN136" s="50">
        <f t="shared" ref="AN136:AN199" si="54">AG136</f>
        <v>0</v>
      </c>
      <c r="AO136" s="51">
        <v>0</v>
      </c>
      <c r="AP136" s="50">
        <f t="shared" ref="AP136:AP199" si="55">IF(AJ136&gt;=2023,AN136,AO136)</f>
        <v>0</v>
      </c>
      <c r="AQ136" s="11">
        <v>0</v>
      </c>
      <c r="AR136" s="50">
        <f t="shared" ref="AR136:AR199" si="56">MAX(AO136,AN136)</f>
        <v>0</v>
      </c>
      <c r="AS136" s="50">
        <f t="shared" ref="AS136:AS199" si="57">ROUND(($AO$365/$AR$360)*AR136,0)</f>
        <v>0</v>
      </c>
      <c r="AT136" s="55">
        <f t="shared" ref="AT136:AT199" si="58">ROUND(IF(AS136&gt;0,(AS136/AR136)*100,0),2)</f>
        <v>0</v>
      </c>
      <c r="AU136" s="27">
        <f t="shared" si="39"/>
        <v>1</v>
      </c>
    </row>
    <row r="137" spans="1:47" ht="14.5" x14ac:dyDescent="0.35">
      <c r="A137" s="27" t="s">
        <v>483</v>
      </c>
      <c r="B137" s="27" t="s">
        <v>128</v>
      </c>
      <c r="C137" s="27">
        <v>2025</v>
      </c>
      <c r="D137" s="43">
        <v>112900700</v>
      </c>
      <c r="E137" s="44">
        <v>2123662.17</v>
      </c>
      <c r="F137" s="43">
        <v>82466100</v>
      </c>
      <c r="G137" s="45">
        <f t="shared" si="40"/>
        <v>1551187.343191291</v>
      </c>
      <c r="H137" s="45">
        <f t="shared" si="41"/>
        <v>913528.78303570172</v>
      </c>
      <c r="I137" s="45">
        <f t="shared" si="42"/>
        <v>30434600</v>
      </c>
      <c r="J137" s="45">
        <f t="shared" si="43"/>
        <v>46607</v>
      </c>
      <c r="K137" s="45">
        <f t="shared" si="44"/>
        <v>0</v>
      </c>
      <c r="L137" s="46">
        <v>0</v>
      </c>
      <c r="M137" s="46">
        <v>26438.83</v>
      </c>
      <c r="N137" s="46">
        <v>2118.0100000000002</v>
      </c>
      <c r="O137" s="46">
        <v>231293.78</v>
      </c>
      <c r="P137" s="45">
        <f t="shared" si="45"/>
        <v>2383512.79</v>
      </c>
      <c r="Q137" s="47">
        <v>0</v>
      </c>
      <c r="R137" s="10" t="s">
        <v>797</v>
      </c>
      <c r="S137" s="10"/>
      <c r="T137" s="10" t="b">
        <v>1</v>
      </c>
      <c r="U137" s="10" t="s">
        <v>797</v>
      </c>
      <c r="V137" s="10" t="s">
        <v>797</v>
      </c>
      <c r="W137" s="10" t="b">
        <v>1</v>
      </c>
      <c r="X137" s="48">
        <v>243263</v>
      </c>
      <c r="Y137" s="49">
        <v>18.809999999999999</v>
      </c>
      <c r="Z137" s="48">
        <v>339</v>
      </c>
      <c r="AA137" s="26">
        <v>992</v>
      </c>
      <c r="AB137" s="11">
        <v>1117</v>
      </c>
      <c r="AC137" s="50">
        <f t="shared" si="46"/>
        <v>0</v>
      </c>
      <c r="AD137" s="50">
        <f t="shared" si="47"/>
        <v>0</v>
      </c>
      <c r="AE137" s="50">
        <f t="shared" si="48"/>
        <v>0</v>
      </c>
      <c r="AF137" s="50">
        <f t="shared" si="49"/>
        <v>0</v>
      </c>
      <c r="AG137" s="50">
        <f t="shared" si="50"/>
        <v>0</v>
      </c>
      <c r="AH137" s="51" t="str">
        <f t="shared" si="51"/>
        <v/>
      </c>
      <c r="AI137" s="52" t="str">
        <f t="shared" si="52"/>
        <v/>
      </c>
      <c r="AJ137" s="76" t="s">
        <v>797</v>
      </c>
      <c r="AK137" s="30">
        <v>0</v>
      </c>
      <c r="AL137" s="53">
        <v>0</v>
      </c>
      <c r="AM137" s="54">
        <f t="shared" si="53"/>
        <v>0</v>
      </c>
      <c r="AN137" s="50">
        <f t="shared" si="54"/>
        <v>0</v>
      </c>
      <c r="AO137" s="51">
        <v>0</v>
      </c>
      <c r="AP137" s="50">
        <f t="shared" si="55"/>
        <v>0</v>
      </c>
      <c r="AQ137" s="11">
        <v>0</v>
      </c>
      <c r="AR137" s="50">
        <f t="shared" si="56"/>
        <v>0</v>
      </c>
      <c r="AS137" s="50">
        <f t="shared" si="57"/>
        <v>0</v>
      </c>
      <c r="AT137" s="55">
        <f t="shared" si="58"/>
        <v>0</v>
      </c>
      <c r="AU137" s="27">
        <f t="shared" ref="AU137:AU200" si="59">IF(AR137=AN137,1,0)</f>
        <v>1</v>
      </c>
    </row>
    <row r="138" spans="1:47" ht="14.5" x14ac:dyDescent="0.35">
      <c r="A138" s="27" t="s">
        <v>484</v>
      </c>
      <c r="B138" s="27" t="s">
        <v>129</v>
      </c>
      <c r="C138" s="27">
        <v>2025</v>
      </c>
      <c r="D138" s="43">
        <v>9650800712</v>
      </c>
      <c r="E138" s="44">
        <v>103167059.61</v>
      </c>
      <c r="F138" s="43">
        <v>7949369700</v>
      </c>
      <c r="G138" s="45">
        <f t="shared" si="40"/>
        <v>84978762.091945663</v>
      </c>
      <c r="H138" s="45">
        <f t="shared" si="41"/>
        <v>78303924.264909133</v>
      </c>
      <c r="I138" s="45">
        <f t="shared" si="42"/>
        <v>1701431012</v>
      </c>
      <c r="J138" s="45">
        <f t="shared" si="43"/>
        <v>967822</v>
      </c>
      <c r="K138" s="45">
        <f t="shared" si="44"/>
        <v>16308995.588768337</v>
      </c>
      <c r="L138" s="46">
        <v>0</v>
      </c>
      <c r="M138" s="46">
        <v>7341963.8200000003</v>
      </c>
      <c r="N138" s="46">
        <v>2330488.42</v>
      </c>
      <c r="O138" s="46">
        <v>1483785.04</v>
      </c>
      <c r="P138" s="45">
        <f t="shared" si="45"/>
        <v>114323296.89</v>
      </c>
      <c r="Q138" s="47">
        <v>1.4999999999999999E-2</v>
      </c>
      <c r="R138" s="10" t="s">
        <v>803</v>
      </c>
      <c r="S138" s="10" t="s">
        <v>803</v>
      </c>
      <c r="T138" s="10" t="b">
        <v>1</v>
      </c>
      <c r="U138" s="10" t="s">
        <v>797</v>
      </c>
      <c r="V138" s="10" t="s">
        <v>797</v>
      </c>
      <c r="W138" s="10" t="b">
        <v>1</v>
      </c>
      <c r="X138" s="48">
        <v>1273121</v>
      </c>
      <c r="Y138" s="49">
        <v>10.69</v>
      </c>
      <c r="Z138" s="48">
        <v>6244</v>
      </c>
      <c r="AA138" s="26">
        <v>8002</v>
      </c>
      <c r="AB138" s="11">
        <v>8411</v>
      </c>
      <c r="AC138" s="50">
        <f t="shared" si="46"/>
        <v>1419194</v>
      </c>
      <c r="AD138" s="50">
        <f t="shared" si="47"/>
        <v>1419194</v>
      </c>
      <c r="AE138" s="50">
        <f t="shared" si="48"/>
        <v>145087</v>
      </c>
      <c r="AF138" s="50">
        <f t="shared" si="49"/>
        <v>145087</v>
      </c>
      <c r="AG138" s="50">
        <f t="shared" si="50"/>
        <v>1564281</v>
      </c>
      <c r="AH138" s="51">
        <f t="shared" si="51"/>
        <v>100000</v>
      </c>
      <c r="AI138" s="52" t="str">
        <f t="shared" si="52"/>
        <v/>
      </c>
      <c r="AJ138" s="76">
        <v>2002</v>
      </c>
      <c r="AK138" s="30">
        <v>1547819</v>
      </c>
      <c r="AL138" s="53">
        <v>84100.660000000149</v>
      </c>
      <c r="AM138" s="54">
        <f t="shared" si="53"/>
        <v>0</v>
      </c>
      <c r="AN138" s="50">
        <f t="shared" si="54"/>
        <v>1564281</v>
      </c>
      <c r="AO138" s="51">
        <v>1547819</v>
      </c>
      <c r="AP138" s="50">
        <f t="shared" si="55"/>
        <v>1547819</v>
      </c>
      <c r="AQ138" s="11">
        <v>0</v>
      </c>
      <c r="AR138" s="50">
        <f t="shared" si="56"/>
        <v>1564281</v>
      </c>
      <c r="AS138" s="50">
        <f t="shared" si="57"/>
        <v>249336</v>
      </c>
      <c r="AT138" s="55">
        <f t="shared" si="58"/>
        <v>15.94</v>
      </c>
      <c r="AU138" s="27">
        <f t="shared" si="59"/>
        <v>1</v>
      </c>
    </row>
    <row r="139" spans="1:47" ht="14.5" x14ac:dyDescent="0.35">
      <c r="A139" s="27" t="s">
        <v>485</v>
      </c>
      <c r="B139" s="27" t="s">
        <v>130</v>
      </c>
      <c r="C139" s="27">
        <v>2025</v>
      </c>
      <c r="D139" s="43">
        <v>377349160</v>
      </c>
      <c r="E139" s="44">
        <v>4207443.13</v>
      </c>
      <c r="F139" s="43">
        <v>320283455</v>
      </c>
      <c r="G139" s="45">
        <f t="shared" si="40"/>
        <v>3571160.5198549116</v>
      </c>
      <c r="H139" s="45">
        <f t="shared" si="41"/>
        <v>2613375.0692104506</v>
      </c>
      <c r="I139" s="45">
        <f t="shared" si="42"/>
        <v>57065705</v>
      </c>
      <c r="J139" s="45">
        <f t="shared" si="43"/>
        <v>109531</v>
      </c>
      <c r="K139" s="45">
        <f t="shared" si="44"/>
        <v>55367.06098997395</v>
      </c>
      <c r="L139" s="46">
        <v>0</v>
      </c>
      <c r="M139" s="46">
        <v>309594.58</v>
      </c>
      <c r="N139" s="46">
        <v>88225.49</v>
      </c>
      <c r="O139" s="46">
        <v>756654.44</v>
      </c>
      <c r="P139" s="45">
        <f t="shared" si="45"/>
        <v>5361917.6399999997</v>
      </c>
      <c r="Q139" s="47">
        <v>0</v>
      </c>
      <c r="R139" s="10" t="s">
        <v>797</v>
      </c>
      <c r="S139" s="10"/>
      <c r="T139" s="10" t="b">
        <v>1</v>
      </c>
      <c r="U139" s="10" t="s">
        <v>797</v>
      </c>
      <c r="V139" s="10" t="s">
        <v>797</v>
      </c>
      <c r="W139" s="10" t="b">
        <v>1</v>
      </c>
      <c r="X139" s="48">
        <v>372856</v>
      </c>
      <c r="Y139" s="49">
        <v>11.15</v>
      </c>
      <c r="Z139" s="48">
        <v>859</v>
      </c>
      <c r="AA139" s="26">
        <v>1380</v>
      </c>
      <c r="AB139" s="11">
        <v>1473</v>
      </c>
      <c r="AC139" s="50">
        <f t="shared" si="46"/>
        <v>0</v>
      </c>
      <c r="AD139" s="50">
        <f t="shared" si="47"/>
        <v>0</v>
      </c>
      <c r="AE139" s="50">
        <f t="shared" si="48"/>
        <v>0</v>
      </c>
      <c r="AF139" s="50">
        <f t="shared" si="49"/>
        <v>0</v>
      </c>
      <c r="AG139" s="50">
        <f t="shared" si="50"/>
        <v>0</v>
      </c>
      <c r="AH139" s="51" t="str">
        <f t="shared" si="51"/>
        <v/>
      </c>
      <c r="AI139" s="52" t="str">
        <f t="shared" si="52"/>
        <v/>
      </c>
      <c r="AJ139" s="76" t="s">
        <v>797</v>
      </c>
      <c r="AK139" s="30">
        <v>0</v>
      </c>
      <c r="AL139" s="53">
        <v>0</v>
      </c>
      <c r="AM139" s="54">
        <f t="shared" si="53"/>
        <v>0</v>
      </c>
      <c r="AN139" s="50">
        <f t="shared" si="54"/>
        <v>0</v>
      </c>
      <c r="AO139" s="51">
        <v>0</v>
      </c>
      <c r="AP139" s="50">
        <f t="shared" si="55"/>
        <v>0</v>
      </c>
      <c r="AQ139" s="11">
        <v>0</v>
      </c>
      <c r="AR139" s="50">
        <f t="shared" si="56"/>
        <v>0</v>
      </c>
      <c r="AS139" s="50">
        <f t="shared" si="57"/>
        <v>0</v>
      </c>
      <c r="AT139" s="55">
        <f t="shared" si="58"/>
        <v>0</v>
      </c>
      <c r="AU139" s="27">
        <f t="shared" si="59"/>
        <v>1</v>
      </c>
    </row>
    <row r="140" spans="1:47" ht="14.5" x14ac:dyDescent="0.35">
      <c r="A140" s="27" t="s">
        <v>486</v>
      </c>
      <c r="B140" s="27" t="s">
        <v>131</v>
      </c>
      <c r="C140" s="27">
        <v>2025</v>
      </c>
      <c r="D140" s="43">
        <v>1831813397</v>
      </c>
      <c r="E140" s="44">
        <v>24143300.57</v>
      </c>
      <c r="F140" s="43">
        <v>1566336100</v>
      </c>
      <c r="G140" s="45">
        <f t="shared" si="40"/>
        <v>20644309.795896519</v>
      </c>
      <c r="H140" s="45">
        <f t="shared" si="41"/>
        <v>16396395.799041353</v>
      </c>
      <c r="I140" s="45">
        <f t="shared" si="42"/>
        <v>265477297</v>
      </c>
      <c r="J140" s="45">
        <f t="shared" si="43"/>
        <v>228663</v>
      </c>
      <c r="K140" s="45">
        <f t="shared" si="44"/>
        <v>1968795.3449770021</v>
      </c>
      <c r="L140" s="46">
        <v>0</v>
      </c>
      <c r="M140" s="46">
        <v>3031316.48</v>
      </c>
      <c r="N140" s="46">
        <v>2228615.17</v>
      </c>
      <c r="O140" s="46">
        <v>1992548.98</v>
      </c>
      <c r="P140" s="45">
        <f t="shared" si="45"/>
        <v>31395781.200000003</v>
      </c>
      <c r="Q140" s="47">
        <v>0</v>
      </c>
      <c r="R140" s="10" t="s">
        <v>797</v>
      </c>
      <c r="S140" s="10"/>
      <c r="T140" s="10" t="b">
        <v>1</v>
      </c>
      <c r="U140" s="10" t="s">
        <v>797</v>
      </c>
      <c r="V140" s="10" t="s">
        <v>797</v>
      </c>
      <c r="W140" s="10" t="b">
        <v>1</v>
      </c>
      <c r="X140" s="48">
        <v>485987</v>
      </c>
      <c r="Y140" s="49">
        <v>13.18</v>
      </c>
      <c r="Z140" s="48">
        <v>3223</v>
      </c>
      <c r="AA140" s="26">
        <v>4384</v>
      </c>
      <c r="AB140" s="11">
        <v>4667</v>
      </c>
      <c r="AC140" s="50">
        <f t="shared" si="46"/>
        <v>0</v>
      </c>
      <c r="AD140" s="50">
        <f t="shared" si="47"/>
        <v>0</v>
      </c>
      <c r="AE140" s="50">
        <f t="shared" si="48"/>
        <v>0</v>
      </c>
      <c r="AF140" s="50">
        <f t="shared" si="49"/>
        <v>0</v>
      </c>
      <c r="AG140" s="50">
        <f t="shared" si="50"/>
        <v>0</v>
      </c>
      <c r="AH140" s="51" t="str">
        <f t="shared" si="51"/>
        <v/>
      </c>
      <c r="AI140" s="52" t="str">
        <f t="shared" si="52"/>
        <v/>
      </c>
      <c r="AJ140" s="76" t="s">
        <v>797</v>
      </c>
      <c r="AK140" s="30">
        <v>0</v>
      </c>
      <c r="AL140" s="53">
        <v>0</v>
      </c>
      <c r="AM140" s="54">
        <f t="shared" si="53"/>
        <v>0</v>
      </c>
      <c r="AN140" s="50">
        <f t="shared" si="54"/>
        <v>0</v>
      </c>
      <c r="AO140" s="51">
        <v>0</v>
      </c>
      <c r="AP140" s="50">
        <f t="shared" si="55"/>
        <v>0</v>
      </c>
      <c r="AQ140" s="11">
        <v>0</v>
      </c>
      <c r="AR140" s="50">
        <f t="shared" si="56"/>
        <v>0</v>
      </c>
      <c r="AS140" s="50">
        <f t="shared" si="57"/>
        <v>0</v>
      </c>
      <c r="AT140" s="55">
        <f t="shared" si="58"/>
        <v>0</v>
      </c>
      <c r="AU140" s="27">
        <f t="shared" si="59"/>
        <v>1</v>
      </c>
    </row>
    <row r="141" spans="1:47" ht="14.5" x14ac:dyDescent="0.35">
      <c r="A141" s="27" t="s">
        <v>487</v>
      </c>
      <c r="B141" s="27" t="s">
        <v>132</v>
      </c>
      <c r="C141" s="27">
        <v>2025</v>
      </c>
      <c r="D141" s="43">
        <v>3657532857</v>
      </c>
      <c r="E141" s="44">
        <v>50693405.399999999</v>
      </c>
      <c r="F141" s="43">
        <v>3179989600</v>
      </c>
      <c r="G141" s="45">
        <f t="shared" si="40"/>
        <v>44074655.857721485</v>
      </c>
      <c r="H141" s="45">
        <f t="shared" si="41"/>
        <v>35620059.57955274</v>
      </c>
      <c r="I141" s="45">
        <f t="shared" si="42"/>
        <v>477543257</v>
      </c>
      <c r="J141" s="45">
        <f t="shared" si="43"/>
        <v>274608</v>
      </c>
      <c r="K141" s="45">
        <f t="shared" si="44"/>
        <v>4208495.8197800741</v>
      </c>
      <c r="L141" s="46">
        <v>0</v>
      </c>
      <c r="M141" s="46">
        <v>1186816.18</v>
      </c>
      <c r="N141" s="46">
        <v>533385.47</v>
      </c>
      <c r="O141" s="46">
        <v>516856.31</v>
      </c>
      <c r="P141" s="45">
        <f t="shared" si="45"/>
        <v>52930463.359999999</v>
      </c>
      <c r="Q141" s="47">
        <v>0</v>
      </c>
      <c r="R141" s="10" t="s">
        <v>797</v>
      </c>
      <c r="S141" s="10"/>
      <c r="T141" s="10" t="b">
        <v>1</v>
      </c>
      <c r="U141" s="10" t="s">
        <v>797</v>
      </c>
      <c r="V141" s="10" t="s">
        <v>797</v>
      </c>
      <c r="W141" s="10" t="b">
        <v>1</v>
      </c>
      <c r="X141" s="48">
        <v>521310</v>
      </c>
      <c r="Y141" s="49">
        <v>13.86</v>
      </c>
      <c r="Z141" s="48">
        <v>6100</v>
      </c>
      <c r="AA141" s="26">
        <v>7839</v>
      </c>
      <c r="AB141" s="11">
        <v>8107</v>
      </c>
      <c r="AC141" s="50">
        <f t="shared" si="46"/>
        <v>0</v>
      </c>
      <c r="AD141" s="50">
        <f t="shared" si="47"/>
        <v>0</v>
      </c>
      <c r="AE141" s="50">
        <f t="shared" si="48"/>
        <v>0</v>
      </c>
      <c r="AF141" s="50">
        <f t="shared" si="49"/>
        <v>0</v>
      </c>
      <c r="AG141" s="50">
        <f t="shared" si="50"/>
        <v>0</v>
      </c>
      <c r="AH141" s="51" t="str">
        <f t="shared" si="51"/>
        <v/>
      </c>
      <c r="AI141" s="52" t="str">
        <f t="shared" si="52"/>
        <v/>
      </c>
      <c r="AJ141" s="76" t="s">
        <v>797</v>
      </c>
      <c r="AK141" s="30">
        <v>0</v>
      </c>
      <c r="AL141" s="53">
        <v>0</v>
      </c>
      <c r="AM141" s="54">
        <f t="shared" si="53"/>
        <v>0</v>
      </c>
      <c r="AN141" s="50">
        <f t="shared" si="54"/>
        <v>0</v>
      </c>
      <c r="AO141" s="51">
        <v>0</v>
      </c>
      <c r="AP141" s="50">
        <f t="shared" si="55"/>
        <v>0</v>
      </c>
      <c r="AQ141" s="11">
        <v>0</v>
      </c>
      <c r="AR141" s="50">
        <f t="shared" si="56"/>
        <v>0</v>
      </c>
      <c r="AS141" s="50">
        <f t="shared" si="57"/>
        <v>0</v>
      </c>
      <c r="AT141" s="55">
        <f t="shared" si="58"/>
        <v>0</v>
      </c>
      <c r="AU141" s="27">
        <f t="shared" si="59"/>
        <v>1</v>
      </c>
    </row>
    <row r="142" spans="1:47" ht="14.5" x14ac:dyDescent="0.35">
      <c r="A142" s="27" t="s">
        <v>488</v>
      </c>
      <c r="B142" s="27" t="s">
        <v>133</v>
      </c>
      <c r="C142" s="27">
        <v>2025</v>
      </c>
      <c r="D142" s="43">
        <v>506462294</v>
      </c>
      <c r="E142" s="44">
        <v>6573880.5800000001</v>
      </c>
      <c r="F142" s="43">
        <v>476263825</v>
      </c>
      <c r="G142" s="45">
        <f t="shared" si="40"/>
        <v>6181904.4521486508</v>
      </c>
      <c r="H142" s="45">
        <f t="shared" si="41"/>
        <v>4401048.1033498831</v>
      </c>
      <c r="I142" s="45">
        <f t="shared" si="42"/>
        <v>30198469</v>
      </c>
      <c r="J142" s="45">
        <f t="shared" si="43"/>
        <v>40919</v>
      </c>
      <c r="K142" s="45">
        <f t="shared" si="44"/>
        <v>0</v>
      </c>
      <c r="L142" s="46">
        <v>0</v>
      </c>
      <c r="M142" s="46">
        <v>72884.75</v>
      </c>
      <c r="N142" s="46">
        <v>9844.0300000000007</v>
      </c>
      <c r="O142" s="46">
        <v>170853.86</v>
      </c>
      <c r="P142" s="45">
        <f t="shared" si="45"/>
        <v>6827463.2199999997</v>
      </c>
      <c r="Q142" s="47">
        <v>0</v>
      </c>
      <c r="R142" s="10" t="s">
        <v>797</v>
      </c>
      <c r="S142" s="10"/>
      <c r="T142" s="10" t="b">
        <v>1</v>
      </c>
      <c r="U142" s="10" t="s">
        <v>797</v>
      </c>
      <c r="V142" s="10" t="s">
        <v>797</v>
      </c>
      <c r="W142" s="10" t="b">
        <v>1</v>
      </c>
      <c r="X142" s="48">
        <v>347131</v>
      </c>
      <c r="Y142" s="49">
        <v>12.98</v>
      </c>
      <c r="Z142" s="48">
        <v>1372</v>
      </c>
      <c r="AA142" s="26">
        <v>2110</v>
      </c>
      <c r="AB142" s="11">
        <v>2166</v>
      </c>
      <c r="AC142" s="50">
        <f t="shared" si="46"/>
        <v>0</v>
      </c>
      <c r="AD142" s="50">
        <f t="shared" si="47"/>
        <v>0</v>
      </c>
      <c r="AE142" s="50">
        <f t="shared" si="48"/>
        <v>0</v>
      </c>
      <c r="AF142" s="50">
        <f t="shared" si="49"/>
        <v>0</v>
      </c>
      <c r="AG142" s="50">
        <f t="shared" si="50"/>
        <v>0</v>
      </c>
      <c r="AH142" s="51" t="str">
        <f t="shared" si="51"/>
        <v/>
      </c>
      <c r="AI142" s="52" t="str">
        <f t="shared" si="52"/>
        <v/>
      </c>
      <c r="AJ142" s="76" t="s">
        <v>797</v>
      </c>
      <c r="AK142" s="30">
        <v>0</v>
      </c>
      <c r="AL142" s="53">
        <v>0</v>
      </c>
      <c r="AM142" s="54">
        <f t="shared" si="53"/>
        <v>0</v>
      </c>
      <c r="AN142" s="50">
        <f t="shared" si="54"/>
        <v>0</v>
      </c>
      <c r="AO142" s="51">
        <v>0</v>
      </c>
      <c r="AP142" s="50">
        <f t="shared" si="55"/>
        <v>0</v>
      </c>
      <c r="AQ142" s="11">
        <v>0</v>
      </c>
      <c r="AR142" s="50">
        <f t="shared" si="56"/>
        <v>0</v>
      </c>
      <c r="AS142" s="50">
        <f t="shared" si="57"/>
        <v>0</v>
      </c>
      <c r="AT142" s="55">
        <f t="shared" si="58"/>
        <v>0</v>
      </c>
      <c r="AU142" s="27">
        <f t="shared" si="59"/>
        <v>1</v>
      </c>
    </row>
    <row r="143" spans="1:47" ht="14.5" x14ac:dyDescent="0.35">
      <c r="A143" s="27" t="s">
        <v>489</v>
      </c>
      <c r="B143" s="27" t="s">
        <v>134</v>
      </c>
      <c r="C143" s="27">
        <v>2025</v>
      </c>
      <c r="D143" s="43">
        <v>3578845129</v>
      </c>
      <c r="E143" s="44">
        <v>52430081.140000001</v>
      </c>
      <c r="F143" s="43">
        <v>3212479801</v>
      </c>
      <c r="G143" s="45">
        <f t="shared" si="40"/>
        <v>47062829.084784642</v>
      </c>
      <c r="H143" s="45">
        <f t="shared" si="41"/>
        <v>40394146.19308193</v>
      </c>
      <c r="I143" s="45">
        <f t="shared" si="42"/>
        <v>366365328</v>
      </c>
      <c r="J143" s="45">
        <f t="shared" si="43"/>
        <v>347595</v>
      </c>
      <c r="K143" s="45">
        <f t="shared" si="44"/>
        <v>3823141.2207052652</v>
      </c>
      <c r="L143" s="46">
        <v>0</v>
      </c>
      <c r="M143" s="46">
        <v>1353223.3</v>
      </c>
      <c r="N143" s="46">
        <v>3833701.07</v>
      </c>
      <c r="O143" s="46">
        <v>1470328.21</v>
      </c>
      <c r="P143" s="45">
        <f t="shared" si="45"/>
        <v>59087333.719999999</v>
      </c>
      <c r="Q143" s="47">
        <v>1.4999999999999999E-2</v>
      </c>
      <c r="R143" s="10" t="s">
        <v>803</v>
      </c>
      <c r="S143" s="10" t="s">
        <v>803</v>
      </c>
      <c r="T143" s="10" t="b">
        <v>1</v>
      </c>
      <c r="U143" s="10" t="s">
        <v>797</v>
      </c>
      <c r="V143" s="10" t="s">
        <v>797</v>
      </c>
      <c r="W143" s="10" t="b">
        <v>1</v>
      </c>
      <c r="X143" s="48">
        <v>705729</v>
      </c>
      <c r="Y143" s="49">
        <v>14.65</v>
      </c>
      <c r="Z143" s="48">
        <v>4552</v>
      </c>
      <c r="AA143" s="26">
        <v>5606</v>
      </c>
      <c r="AB143" s="11">
        <v>5897</v>
      </c>
      <c r="AC143" s="50">
        <f t="shared" si="46"/>
        <v>663259</v>
      </c>
      <c r="AD143" s="50">
        <f t="shared" si="47"/>
        <v>663259</v>
      </c>
      <c r="AE143" s="50">
        <f t="shared" si="48"/>
        <v>77804</v>
      </c>
      <c r="AF143" s="50">
        <f t="shared" si="49"/>
        <v>77804</v>
      </c>
      <c r="AG143" s="50">
        <f t="shared" si="50"/>
        <v>741063</v>
      </c>
      <c r="AH143" s="51">
        <f t="shared" si="51"/>
        <v>100000</v>
      </c>
      <c r="AI143" s="52" t="str">
        <f t="shared" si="52"/>
        <v/>
      </c>
      <c r="AJ143" s="76">
        <v>2002</v>
      </c>
      <c r="AK143" s="30">
        <v>728519</v>
      </c>
      <c r="AL143" s="53">
        <v>33762.580000000075</v>
      </c>
      <c r="AM143" s="54">
        <f t="shared" si="53"/>
        <v>0</v>
      </c>
      <c r="AN143" s="50">
        <f t="shared" si="54"/>
        <v>741063</v>
      </c>
      <c r="AO143" s="51">
        <v>728519</v>
      </c>
      <c r="AP143" s="50">
        <f t="shared" si="55"/>
        <v>728519</v>
      </c>
      <c r="AQ143" s="11">
        <v>1170366</v>
      </c>
      <c r="AR143" s="50">
        <f t="shared" si="56"/>
        <v>741063</v>
      </c>
      <c r="AS143" s="50">
        <f t="shared" si="57"/>
        <v>118120</v>
      </c>
      <c r="AT143" s="55">
        <f t="shared" si="58"/>
        <v>15.94</v>
      </c>
      <c r="AU143" s="27">
        <f t="shared" si="59"/>
        <v>1</v>
      </c>
    </row>
    <row r="144" spans="1:47" ht="14.5" x14ac:dyDescent="0.35">
      <c r="A144" s="27" t="s">
        <v>490</v>
      </c>
      <c r="B144" s="27" t="s">
        <v>135</v>
      </c>
      <c r="C144" s="27">
        <v>2025</v>
      </c>
      <c r="D144" s="43">
        <v>2379252341</v>
      </c>
      <c r="E144" s="44">
        <v>41541745.869999997</v>
      </c>
      <c r="F144" s="43">
        <v>1516607400</v>
      </c>
      <c r="G144" s="45">
        <f t="shared" si="40"/>
        <v>26479965.201539516</v>
      </c>
      <c r="H144" s="45">
        <f t="shared" si="41"/>
        <v>17172027.713301167</v>
      </c>
      <c r="I144" s="45">
        <f t="shared" si="42"/>
        <v>862644941</v>
      </c>
      <c r="J144" s="45">
        <f t="shared" si="43"/>
        <v>258664</v>
      </c>
      <c r="K144" s="45">
        <f t="shared" si="44"/>
        <v>9238867.2872166745</v>
      </c>
      <c r="L144" s="46">
        <v>0</v>
      </c>
      <c r="M144" s="46">
        <v>19367215.609999999</v>
      </c>
      <c r="N144" s="46">
        <v>3268545.67</v>
      </c>
      <c r="O144" s="46">
        <v>2726479.01</v>
      </c>
      <c r="P144" s="45">
        <f t="shared" si="45"/>
        <v>66903986.159999996</v>
      </c>
      <c r="Q144" s="47">
        <v>0.01</v>
      </c>
      <c r="R144" s="10" t="s">
        <v>803</v>
      </c>
      <c r="S144" s="10"/>
      <c r="T144" s="10" t="b">
        <v>0</v>
      </c>
      <c r="U144" s="10" t="s">
        <v>803</v>
      </c>
      <c r="V144" s="10" t="s">
        <v>797</v>
      </c>
      <c r="W144" s="10" t="b">
        <v>0</v>
      </c>
      <c r="X144" s="48">
        <v>284488</v>
      </c>
      <c r="Y144" s="49">
        <v>17.46</v>
      </c>
      <c r="Z144" s="48">
        <v>5331</v>
      </c>
      <c r="AA144" s="26">
        <v>8666</v>
      </c>
      <c r="AB144" s="11">
        <v>9578</v>
      </c>
      <c r="AC144" s="50">
        <f t="shared" si="46"/>
        <v>264109</v>
      </c>
      <c r="AD144" s="50">
        <f t="shared" si="47"/>
        <v>264109</v>
      </c>
      <c r="AE144" s="50">
        <f t="shared" si="48"/>
        <v>226358</v>
      </c>
      <c r="AF144" s="50">
        <f t="shared" si="49"/>
        <v>0</v>
      </c>
      <c r="AG144" s="50">
        <f t="shared" si="50"/>
        <v>264109</v>
      </c>
      <c r="AH144" s="51">
        <f t="shared" si="51"/>
        <v>100000</v>
      </c>
      <c r="AI144" s="52">
        <f t="shared" si="52"/>
        <v>2</v>
      </c>
      <c r="AJ144" s="76">
        <v>2018</v>
      </c>
      <c r="AK144" s="30">
        <v>662159</v>
      </c>
      <c r="AL144" s="53">
        <v>27773.599999999977</v>
      </c>
      <c r="AM144" s="54">
        <f t="shared" si="53"/>
        <v>0</v>
      </c>
      <c r="AN144" s="50">
        <f t="shared" si="54"/>
        <v>264109</v>
      </c>
      <c r="AO144" s="51">
        <v>662159</v>
      </c>
      <c r="AP144" s="50">
        <f t="shared" si="55"/>
        <v>662159</v>
      </c>
      <c r="AQ144" s="11">
        <v>0</v>
      </c>
      <c r="AR144" s="50">
        <f t="shared" si="56"/>
        <v>662159</v>
      </c>
      <c r="AS144" s="50">
        <f t="shared" si="57"/>
        <v>105544</v>
      </c>
      <c r="AT144" s="55">
        <f t="shared" si="58"/>
        <v>15.94</v>
      </c>
      <c r="AU144" s="27">
        <f t="shared" si="59"/>
        <v>0</v>
      </c>
    </row>
    <row r="145" spans="1:47" ht="14.5" x14ac:dyDescent="0.35">
      <c r="A145" s="27" t="s">
        <v>491</v>
      </c>
      <c r="B145" s="27" t="s">
        <v>136</v>
      </c>
      <c r="C145" s="27">
        <v>2025</v>
      </c>
      <c r="D145" s="43">
        <v>992575704</v>
      </c>
      <c r="E145" s="44">
        <v>16486682.439999999</v>
      </c>
      <c r="F145" s="43">
        <v>752556920</v>
      </c>
      <c r="G145" s="45">
        <f t="shared" si="40"/>
        <v>12499970.43859184</v>
      </c>
      <c r="H145" s="45">
        <f t="shared" si="41"/>
        <v>10043350.433680192</v>
      </c>
      <c r="I145" s="45">
        <f t="shared" si="42"/>
        <v>240018784</v>
      </c>
      <c r="J145" s="45">
        <f t="shared" si="43"/>
        <v>305367</v>
      </c>
      <c r="K145" s="45">
        <f t="shared" si="44"/>
        <v>2681164.2502077483</v>
      </c>
      <c r="L145" s="46">
        <v>0</v>
      </c>
      <c r="M145" s="46">
        <v>1605625.65</v>
      </c>
      <c r="N145" s="46">
        <v>2413920.7599999998</v>
      </c>
      <c r="O145" s="46">
        <v>1065566.79</v>
      </c>
      <c r="P145" s="45">
        <f t="shared" si="45"/>
        <v>21571795.640000001</v>
      </c>
      <c r="Q145" s="47">
        <v>0.01</v>
      </c>
      <c r="R145" s="10" t="s">
        <v>803</v>
      </c>
      <c r="S145" s="10"/>
      <c r="T145" s="10" t="b">
        <v>0</v>
      </c>
      <c r="U145" s="10" t="s">
        <v>797</v>
      </c>
      <c r="V145" s="10" t="s">
        <v>797</v>
      </c>
      <c r="W145" s="10" t="b">
        <v>1</v>
      </c>
      <c r="X145" s="48">
        <v>508828</v>
      </c>
      <c r="Y145" s="49">
        <v>16.61</v>
      </c>
      <c r="Z145" s="48">
        <v>1479</v>
      </c>
      <c r="AA145" s="26">
        <v>2265</v>
      </c>
      <c r="AB145" s="11">
        <v>2429</v>
      </c>
      <c r="AC145" s="50">
        <f t="shared" si="46"/>
        <v>127245</v>
      </c>
      <c r="AD145" s="50">
        <f t="shared" si="47"/>
        <v>127245</v>
      </c>
      <c r="AE145" s="50">
        <f t="shared" si="48"/>
        <v>40195</v>
      </c>
      <c r="AF145" s="50">
        <f t="shared" si="49"/>
        <v>40195</v>
      </c>
      <c r="AG145" s="50">
        <f t="shared" si="50"/>
        <v>167440</v>
      </c>
      <c r="AH145" s="51">
        <f t="shared" si="51"/>
        <v>100000</v>
      </c>
      <c r="AI145" s="52" t="str">
        <f t="shared" si="52"/>
        <v/>
      </c>
      <c r="AJ145" s="76">
        <v>2021</v>
      </c>
      <c r="AK145" s="30">
        <v>163942</v>
      </c>
      <c r="AL145" s="53">
        <v>14776.989999999991</v>
      </c>
      <c r="AM145" s="54">
        <f t="shared" si="53"/>
        <v>0</v>
      </c>
      <c r="AN145" s="50">
        <f t="shared" si="54"/>
        <v>167440</v>
      </c>
      <c r="AO145" s="51">
        <v>163942</v>
      </c>
      <c r="AP145" s="50">
        <f t="shared" si="55"/>
        <v>163942</v>
      </c>
      <c r="AQ145" s="11">
        <v>0</v>
      </c>
      <c r="AR145" s="50">
        <f t="shared" si="56"/>
        <v>167440</v>
      </c>
      <c r="AS145" s="50">
        <f t="shared" si="57"/>
        <v>26689</v>
      </c>
      <c r="AT145" s="55">
        <f t="shared" si="58"/>
        <v>15.94</v>
      </c>
      <c r="AU145" s="27">
        <f t="shared" si="59"/>
        <v>1</v>
      </c>
    </row>
    <row r="146" spans="1:47" ht="14.5" x14ac:dyDescent="0.35">
      <c r="A146" s="27" t="s">
        <v>492</v>
      </c>
      <c r="B146" s="27" t="s">
        <v>137</v>
      </c>
      <c r="C146" s="27">
        <v>2025</v>
      </c>
      <c r="D146" s="43">
        <v>5605258705</v>
      </c>
      <c r="E146" s="44">
        <v>79381199.420000002</v>
      </c>
      <c r="F146" s="43">
        <v>4146902545</v>
      </c>
      <c r="G146" s="45">
        <f t="shared" si="40"/>
        <v>58728082.899422668</v>
      </c>
      <c r="H146" s="45">
        <f t="shared" si="41"/>
        <v>52325478.285491437</v>
      </c>
      <c r="I146" s="45">
        <f t="shared" si="42"/>
        <v>1458356160</v>
      </c>
      <c r="J146" s="45">
        <f t="shared" si="43"/>
        <v>652217</v>
      </c>
      <c r="K146" s="45">
        <f t="shared" si="44"/>
        <v>17486514.527593814</v>
      </c>
      <c r="L146" s="46">
        <v>0</v>
      </c>
      <c r="M146" s="46">
        <v>2811373.14</v>
      </c>
      <c r="N146" s="46">
        <v>6144627.7800000003</v>
      </c>
      <c r="O146" s="46">
        <v>7240866.3799999999</v>
      </c>
      <c r="P146" s="45">
        <f t="shared" si="45"/>
        <v>95578066.719999999</v>
      </c>
      <c r="Q146" s="47">
        <v>0.02</v>
      </c>
      <c r="R146" s="10" t="s">
        <v>803</v>
      </c>
      <c r="S146" s="10" t="s">
        <v>803</v>
      </c>
      <c r="T146" s="10" t="b">
        <v>1</v>
      </c>
      <c r="U146" s="10" t="s">
        <v>797</v>
      </c>
      <c r="V146" s="10" t="s">
        <v>797</v>
      </c>
      <c r="W146" s="10" t="b">
        <v>1</v>
      </c>
      <c r="X146" s="48">
        <v>917253</v>
      </c>
      <c r="Y146" s="49">
        <v>14.18</v>
      </c>
      <c r="Z146" s="48">
        <v>4521</v>
      </c>
      <c r="AA146" s="26">
        <v>6757</v>
      </c>
      <c r="AB146" s="11">
        <v>6956</v>
      </c>
      <c r="AC146" s="50">
        <f t="shared" si="46"/>
        <v>1396240</v>
      </c>
      <c r="AD146" s="50">
        <f t="shared" si="47"/>
        <v>1396240</v>
      </c>
      <c r="AE146" s="50">
        <f t="shared" si="48"/>
        <v>179120</v>
      </c>
      <c r="AF146" s="50">
        <f t="shared" si="49"/>
        <v>179120</v>
      </c>
      <c r="AG146" s="50">
        <f t="shared" si="50"/>
        <v>1575360</v>
      </c>
      <c r="AH146" s="51">
        <f t="shared" si="51"/>
        <v>100000</v>
      </c>
      <c r="AI146" s="52" t="str">
        <f t="shared" si="52"/>
        <v/>
      </c>
      <c r="AJ146" s="76">
        <v>2002</v>
      </c>
      <c r="AK146" s="30">
        <v>1562544</v>
      </c>
      <c r="AL146" s="53">
        <v>81475.899999999907</v>
      </c>
      <c r="AM146" s="54">
        <f t="shared" si="53"/>
        <v>0</v>
      </c>
      <c r="AN146" s="50">
        <f t="shared" si="54"/>
        <v>1575360</v>
      </c>
      <c r="AO146" s="51">
        <v>1562544</v>
      </c>
      <c r="AP146" s="50">
        <f t="shared" si="55"/>
        <v>1562544</v>
      </c>
      <c r="AQ146" s="11">
        <v>0</v>
      </c>
      <c r="AR146" s="50">
        <f t="shared" si="56"/>
        <v>1575360</v>
      </c>
      <c r="AS146" s="50">
        <f t="shared" si="57"/>
        <v>251102</v>
      </c>
      <c r="AT146" s="55">
        <f t="shared" si="58"/>
        <v>15.94</v>
      </c>
      <c r="AU146" s="27">
        <f t="shared" si="59"/>
        <v>1</v>
      </c>
    </row>
    <row r="147" spans="1:47" ht="14.5" x14ac:dyDescent="0.35">
      <c r="A147" s="27" t="s">
        <v>493</v>
      </c>
      <c r="B147" s="27" t="s">
        <v>138</v>
      </c>
      <c r="C147" s="27">
        <v>2025</v>
      </c>
      <c r="D147" s="43">
        <v>705674596</v>
      </c>
      <c r="E147" s="44">
        <v>8242279.2800000003</v>
      </c>
      <c r="F147" s="43">
        <v>605898200</v>
      </c>
      <c r="G147" s="45">
        <f t="shared" si="40"/>
        <v>7076890.9749009814</v>
      </c>
      <c r="H147" s="45">
        <f t="shared" si="41"/>
        <v>5359932.4487129012</v>
      </c>
      <c r="I147" s="45">
        <f t="shared" si="42"/>
        <v>99776396</v>
      </c>
      <c r="J147" s="45">
        <f t="shared" si="43"/>
        <v>149366</v>
      </c>
      <c r="K147" s="45">
        <f t="shared" si="44"/>
        <v>385165.02463424182</v>
      </c>
      <c r="L147" s="46">
        <v>0</v>
      </c>
      <c r="M147" s="46">
        <v>216015.2</v>
      </c>
      <c r="N147" s="46">
        <v>81251.92</v>
      </c>
      <c r="O147" s="46">
        <v>302888.05</v>
      </c>
      <c r="P147" s="45">
        <f t="shared" si="45"/>
        <v>8842434.4499999993</v>
      </c>
      <c r="Q147" s="47">
        <v>1.4999999999999999E-2</v>
      </c>
      <c r="R147" s="10" t="s">
        <v>803</v>
      </c>
      <c r="S147" s="10" t="s">
        <v>803</v>
      </c>
      <c r="T147" s="10" t="b">
        <v>1</v>
      </c>
      <c r="U147" s="10" t="s">
        <v>797</v>
      </c>
      <c r="V147" s="10" t="s">
        <v>797</v>
      </c>
      <c r="W147" s="10" t="b">
        <v>1</v>
      </c>
      <c r="X147" s="48">
        <v>412176</v>
      </c>
      <c r="Y147" s="49">
        <v>11.68</v>
      </c>
      <c r="Z147" s="48">
        <v>1470</v>
      </c>
      <c r="AA147" s="26">
        <v>2138</v>
      </c>
      <c r="AB147" s="11">
        <v>2318</v>
      </c>
      <c r="AC147" s="50">
        <f t="shared" si="46"/>
        <v>86176</v>
      </c>
      <c r="AD147" s="50">
        <f t="shared" si="47"/>
        <v>86176</v>
      </c>
      <c r="AE147" s="50">
        <f t="shared" si="48"/>
        <v>4459</v>
      </c>
      <c r="AF147" s="50">
        <f t="shared" si="49"/>
        <v>4459</v>
      </c>
      <c r="AG147" s="50">
        <f t="shared" si="50"/>
        <v>90635</v>
      </c>
      <c r="AH147" s="51">
        <f t="shared" si="51"/>
        <v>100000</v>
      </c>
      <c r="AI147" s="52" t="str">
        <f t="shared" si="52"/>
        <v/>
      </c>
      <c r="AJ147" s="76">
        <v>2007</v>
      </c>
      <c r="AK147" s="30">
        <v>93520</v>
      </c>
      <c r="AL147" s="53">
        <v>4247.3800000000047</v>
      </c>
      <c r="AM147" s="54">
        <f t="shared" si="53"/>
        <v>0</v>
      </c>
      <c r="AN147" s="50">
        <f t="shared" si="54"/>
        <v>90635</v>
      </c>
      <c r="AO147" s="51">
        <v>93520</v>
      </c>
      <c r="AP147" s="50">
        <f t="shared" si="55"/>
        <v>93520</v>
      </c>
      <c r="AQ147" s="11">
        <v>0</v>
      </c>
      <c r="AR147" s="50">
        <f t="shared" si="56"/>
        <v>93520</v>
      </c>
      <c r="AS147" s="50">
        <f t="shared" si="57"/>
        <v>14906</v>
      </c>
      <c r="AT147" s="55">
        <f t="shared" si="58"/>
        <v>15.94</v>
      </c>
      <c r="AU147" s="27">
        <f t="shared" si="59"/>
        <v>0</v>
      </c>
    </row>
    <row r="148" spans="1:47" ht="14.5" x14ac:dyDescent="0.35">
      <c r="A148" s="27" t="s">
        <v>494</v>
      </c>
      <c r="B148" s="27" t="s">
        <v>139</v>
      </c>
      <c r="C148" s="27">
        <v>2025</v>
      </c>
      <c r="D148" s="43">
        <v>3785371776</v>
      </c>
      <c r="E148" s="44">
        <v>52540960.25</v>
      </c>
      <c r="F148" s="43">
        <v>2621738699</v>
      </c>
      <c r="G148" s="45">
        <f t="shared" si="40"/>
        <v>36389733.141510516</v>
      </c>
      <c r="H148" s="45">
        <f t="shared" si="41"/>
        <v>30185376.05478178</v>
      </c>
      <c r="I148" s="45">
        <f t="shared" si="42"/>
        <v>1163633077</v>
      </c>
      <c r="J148" s="45">
        <f t="shared" si="43"/>
        <v>495163</v>
      </c>
      <c r="K148" s="45">
        <f t="shared" si="44"/>
        <v>12889427.032859948</v>
      </c>
      <c r="L148" s="46">
        <v>0</v>
      </c>
      <c r="M148" s="46">
        <v>6307770.9699999997</v>
      </c>
      <c r="N148" s="46">
        <v>5488681.9199999999</v>
      </c>
      <c r="O148" s="46">
        <v>2436952.06</v>
      </c>
      <c r="P148" s="45">
        <f t="shared" si="45"/>
        <v>66774365.200000003</v>
      </c>
      <c r="Q148" s="47">
        <v>0.01</v>
      </c>
      <c r="R148" s="10" t="s">
        <v>797</v>
      </c>
      <c r="S148" s="10"/>
      <c r="T148" s="10" t="b">
        <v>1</v>
      </c>
      <c r="U148" s="10" t="s">
        <v>797</v>
      </c>
      <c r="V148" s="10" t="s">
        <v>797</v>
      </c>
      <c r="W148" s="10" t="b">
        <v>1</v>
      </c>
      <c r="X148" s="48">
        <v>586519</v>
      </c>
      <c r="Y148" s="49">
        <v>13.88</v>
      </c>
      <c r="Z148" s="48">
        <v>4470</v>
      </c>
      <c r="AA148" s="26">
        <v>6820</v>
      </c>
      <c r="AB148" s="11">
        <v>7177</v>
      </c>
      <c r="AC148" s="50">
        <f t="shared" si="46"/>
        <v>430748</v>
      </c>
      <c r="AD148" s="50">
        <f t="shared" si="47"/>
        <v>525410</v>
      </c>
      <c r="AE148" s="50">
        <f t="shared" si="48"/>
        <v>117965</v>
      </c>
      <c r="AF148" s="50">
        <f t="shared" si="49"/>
        <v>117965</v>
      </c>
      <c r="AG148" s="50">
        <f t="shared" si="50"/>
        <v>643375</v>
      </c>
      <c r="AH148" s="51" t="str">
        <f t="shared" si="51"/>
        <v/>
      </c>
      <c r="AI148" s="52" t="str">
        <f t="shared" si="52"/>
        <v/>
      </c>
      <c r="AJ148" s="76">
        <v>2008</v>
      </c>
      <c r="AK148" s="30">
        <v>640982</v>
      </c>
      <c r="AL148" s="53">
        <v>27071</v>
      </c>
      <c r="AM148" s="54">
        <f t="shared" si="53"/>
        <v>0</v>
      </c>
      <c r="AN148" s="50">
        <f t="shared" si="54"/>
        <v>643375</v>
      </c>
      <c r="AO148" s="51">
        <v>640982</v>
      </c>
      <c r="AP148" s="50">
        <f t="shared" si="55"/>
        <v>640982</v>
      </c>
      <c r="AQ148" s="11">
        <v>0</v>
      </c>
      <c r="AR148" s="50">
        <f t="shared" si="56"/>
        <v>643375</v>
      </c>
      <c r="AS148" s="50">
        <f t="shared" si="57"/>
        <v>102550</v>
      </c>
      <c r="AT148" s="55">
        <f t="shared" si="58"/>
        <v>15.94</v>
      </c>
      <c r="AU148" s="27">
        <f t="shared" si="59"/>
        <v>1</v>
      </c>
    </row>
    <row r="149" spans="1:47" ht="14.5" x14ac:dyDescent="0.35">
      <c r="A149" s="27" t="s">
        <v>495</v>
      </c>
      <c r="B149" s="27" t="s">
        <v>140</v>
      </c>
      <c r="C149" s="27">
        <v>2025</v>
      </c>
      <c r="D149" s="43">
        <v>3236942254</v>
      </c>
      <c r="E149" s="44">
        <v>36253753.240000002</v>
      </c>
      <c r="F149" s="43">
        <v>2564033400</v>
      </c>
      <c r="G149" s="45">
        <f t="shared" si="40"/>
        <v>28717174.076197848</v>
      </c>
      <c r="H149" s="45">
        <f t="shared" si="41"/>
        <v>24452213.451331832</v>
      </c>
      <c r="I149" s="45">
        <f t="shared" si="42"/>
        <v>672908854</v>
      </c>
      <c r="J149" s="45">
        <f t="shared" si="43"/>
        <v>474213</v>
      </c>
      <c r="K149" s="45">
        <f t="shared" si="44"/>
        <v>5947297.7303951923</v>
      </c>
      <c r="L149" s="46">
        <v>0</v>
      </c>
      <c r="M149" s="46">
        <v>919337.96</v>
      </c>
      <c r="N149" s="46">
        <v>0</v>
      </c>
      <c r="O149" s="46">
        <v>531060.43000000005</v>
      </c>
      <c r="P149" s="45">
        <f t="shared" si="45"/>
        <v>37704151.630000003</v>
      </c>
      <c r="Q149" s="47">
        <v>1.4999999999999999E-2</v>
      </c>
      <c r="R149" s="10" t="s">
        <v>797</v>
      </c>
      <c r="S149" s="10" t="s">
        <v>803</v>
      </c>
      <c r="T149" s="10" t="b">
        <v>0</v>
      </c>
      <c r="U149" s="10" t="s">
        <v>797</v>
      </c>
      <c r="V149" s="10" t="s">
        <v>803</v>
      </c>
      <c r="W149" s="10" t="b">
        <v>0</v>
      </c>
      <c r="X149" s="48">
        <v>673328</v>
      </c>
      <c r="Y149" s="49">
        <v>11.2</v>
      </c>
      <c r="Z149" s="48">
        <v>3808</v>
      </c>
      <c r="AA149" s="26">
        <v>5227</v>
      </c>
      <c r="AB149" s="11">
        <v>5318</v>
      </c>
      <c r="AC149" s="50">
        <f t="shared" si="46"/>
        <v>455993</v>
      </c>
      <c r="AD149" s="50">
        <f t="shared" si="47"/>
        <v>543806</v>
      </c>
      <c r="AE149" s="50">
        <f t="shared" si="48"/>
        <v>13790</v>
      </c>
      <c r="AF149" s="50">
        <f t="shared" si="49"/>
        <v>13790</v>
      </c>
      <c r="AG149" s="50">
        <f t="shared" si="50"/>
        <v>557596</v>
      </c>
      <c r="AH149" s="51" t="str">
        <f t="shared" si="51"/>
        <v/>
      </c>
      <c r="AI149" s="52" t="str">
        <f t="shared" si="52"/>
        <v/>
      </c>
      <c r="AJ149" s="76">
        <v>2018</v>
      </c>
      <c r="AK149" s="30">
        <v>551207</v>
      </c>
      <c r="AL149" s="53">
        <v>22567.729999999981</v>
      </c>
      <c r="AM149" s="54">
        <f t="shared" si="53"/>
        <v>0</v>
      </c>
      <c r="AN149" s="50">
        <f t="shared" si="54"/>
        <v>557596</v>
      </c>
      <c r="AO149" s="51">
        <v>551207</v>
      </c>
      <c r="AP149" s="50">
        <f t="shared" si="55"/>
        <v>551207</v>
      </c>
      <c r="AQ149" s="11">
        <v>0</v>
      </c>
      <c r="AR149" s="50">
        <f t="shared" si="56"/>
        <v>557596</v>
      </c>
      <c r="AS149" s="50">
        <f t="shared" si="57"/>
        <v>88877</v>
      </c>
      <c r="AT149" s="55">
        <f t="shared" si="58"/>
        <v>15.94</v>
      </c>
      <c r="AU149" s="27">
        <f t="shared" si="59"/>
        <v>1</v>
      </c>
    </row>
    <row r="150" spans="1:47" ht="14.5" x14ac:dyDescent="0.35">
      <c r="A150" s="27" t="s">
        <v>496</v>
      </c>
      <c r="B150" s="27" t="s">
        <v>141</v>
      </c>
      <c r="C150" s="27">
        <v>2025</v>
      </c>
      <c r="D150" s="43">
        <v>282954498</v>
      </c>
      <c r="E150" s="44">
        <v>4357499.2699999996</v>
      </c>
      <c r="F150" s="43">
        <v>232401580</v>
      </c>
      <c r="G150" s="45">
        <f t="shared" si="40"/>
        <v>3578984.3326570708</v>
      </c>
      <c r="H150" s="45">
        <f t="shared" si="41"/>
        <v>2414742.4488289878</v>
      </c>
      <c r="I150" s="45">
        <f t="shared" si="42"/>
        <v>50552918</v>
      </c>
      <c r="J150" s="45">
        <f t="shared" si="43"/>
        <v>104018</v>
      </c>
      <c r="K150" s="45">
        <f t="shared" si="44"/>
        <v>30072.42033344123</v>
      </c>
      <c r="L150" s="46">
        <v>0</v>
      </c>
      <c r="M150" s="46">
        <v>102090.7</v>
      </c>
      <c r="N150" s="46">
        <v>25470.06</v>
      </c>
      <c r="O150" s="46">
        <v>186393.93</v>
      </c>
      <c r="P150" s="45">
        <f t="shared" si="45"/>
        <v>4671453.96</v>
      </c>
      <c r="Q150" s="47">
        <v>0</v>
      </c>
      <c r="R150" s="10" t="s">
        <v>797</v>
      </c>
      <c r="S150" s="10"/>
      <c r="T150" s="10" t="b">
        <v>1</v>
      </c>
      <c r="U150" s="10" t="s">
        <v>797</v>
      </c>
      <c r="V150" s="10" t="s">
        <v>797</v>
      </c>
      <c r="W150" s="10" t="b">
        <v>1</v>
      </c>
      <c r="X150" s="48">
        <v>307409</v>
      </c>
      <c r="Y150" s="49">
        <v>15.4</v>
      </c>
      <c r="Z150" s="48">
        <v>756</v>
      </c>
      <c r="AA150" s="26">
        <v>1242</v>
      </c>
      <c r="AB150" s="11">
        <v>1397</v>
      </c>
      <c r="AC150" s="50">
        <f t="shared" si="46"/>
        <v>0</v>
      </c>
      <c r="AD150" s="50">
        <f t="shared" si="47"/>
        <v>0</v>
      </c>
      <c r="AE150" s="50">
        <f t="shared" si="48"/>
        <v>0</v>
      </c>
      <c r="AF150" s="50">
        <f t="shared" si="49"/>
        <v>0</v>
      </c>
      <c r="AG150" s="50">
        <f t="shared" si="50"/>
        <v>0</v>
      </c>
      <c r="AH150" s="51" t="str">
        <f t="shared" si="51"/>
        <v/>
      </c>
      <c r="AI150" s="52" t="str">
        <f t="shared" si="52"/>
        <v/>
      </c>
      <c r="AJ150" s="76" t="s">
        <v>797</v>
      </c>
      <c r="AK150" s="30">
        <v>0</v>
      </c>
      <c r="AL150" s="53">
        <v>0</v>
      </c>
      <c r="AM150" s="54">
        <f t="shared" si="53"/>
        <v>0</v>
      </c>
      <c r="AN150" s="50">
        <f t="shared" si="54"/>
        <v>0</v>
      </c>
      <c r="AO150" s="51">
        <v>0</v>
      </c>
      <c r="AP150" s="50">
        <f t="shared" si="55"/>
        <v>0</v>
      </c>
      <c r="AQ150" s="11">
        <v>0</v>
      </c>
      <c r="AR150" s="50">
        <f t="shared" si="56"/>
        <v>0</v>
      </c>
      <c r="AS150" s="50">
        <f t="shared" si="57"/>
        <v>0</v>
      </c>
      <c r="AT150" s="55">
        <f t="shared" si="58"/>
        <v>0</v>
      </c>
      <c r="AU150" s="27">
        <f t="shared" si="59"/>
        <v>1</v>
      </c>
    </row>
    <row r="151" spans="1:47" ht="14.5" x14ac:dyDescent="0.35">
      <c r="A151" s="27" t="s">
        <v>497</v>
      </c>
      <c r="B151" s="27" t="s">
        <v>142</v>
      </c>
      <c r="C151" s="27">
        <v>2025</v>
      </c>
      <c r="D151" s="43">
        <v>4251033183</v>
      </c>
      <c r="E151" s="44">
        <v>47399019.990000002</v>
      </c>
      <c r="F151" s="43">
        <v>3046818000</v>
      </c>
      <c r="G151" s="45">
        <f t="shared" si="40"/>
        <v>33972020.699677475</v>
      </c>
      <c r="H151" s="45">
        <f t="shared" si="41"/>
        <v>29888889.303301055</v>
      </c>
      <c r="I151" s="45">
        <f t="shared" si="42"/>
        <v>1204215183</v>
      </c>
      <c r="J151" s="45">
        <f t="shared" si="43"/>
        <v>678049</v>
      </c>
      <c r="K151" s="45">
        <f t="shared" si="44"/>
        <v>11446759.028877923</v>
      </c>
      <c r="L151" s="46">
        <v>0</v>
      </c>
      <c r="M151" s="46">
        <v>2144937.62</v>
      </c>
      <c r="N151" s="46">
        <v>2514256.2000000002</v>
      </c>
      <c r="O151" s="46">
        <v>498124.91</v>
      </c>
      <c r="P151" s="45">
        <f t="shared" si="45"/>
        <v>52556338.719999999</v>
      </c>
      <c r="Q151" s="47">
        <v>0</v>
      </c>
      <c r="R151" s="10" t="s">
        <v>797</v>
      </c>
      <c r="S151" s="10"/>
      <c r="T151" s="10" t="b">
        <v>1</v>
      </c>
      <c r="U151" s="10" t="s">
        <v>797</v>
      </c>
      <c r="V151" s="10" t="s">
        <v>797</v>
      </c>
      <c r="W151" s="10" t="b">
        <v>1</v>
      </c>
      <c r="X151" s="48">
        <v>832009</v>
      </c>
      <c r="Y151" s="49">
        <v>11.15</v>
      </c>
      <c r="Z151" s="48">
        <v>3662</v>
      </c>
      <c r="AA151" s="26">
        <v>5438</v>
      </c>
      <c r="AB151" s="11">
        <v>5764</v>
      </c>
      <c r="AC151" s="50">
        <f t="shared" si="46"/>
        <v>0</v>
      </c>
      <c r="AD151" s="50">
        <f t="shared" si="47"/>
        <v>0</v>
      </c>
      <c r="AE151" s="50">
        <f t="shared" si="48"/>
        <v>0</v>
      </c>
      <c r="AF151" s="50">
        <f t="shared" si="49"/>
        <v>0</v>
      </c>
      <c r="AG151" s="50">
        <f t="shared" si="50"/>
        <v>0</v>
      </c>
      <c r="AH151" s="51" t="str">
        <f t="shared" si="51"/>
        <v/>
      </c>
      <c r="AI151" s="52" t="str">
        <f t="shared" si="52"/>
        <v/>
      </c>
      <c r="AJ151" s="76" t="s">
        <v>797</v>
      </c>
      <c r="AK151" s="30">
        <v>0</v>
      </c>
      <c r="AL151" s="53">
        <v>0</v>
      </c>
      <c r="AM151" s="54">
        <f t="shared" si="53"/>
        <v>0</v>
      </c>
      <c r="AN151" s="50">
        <f t="shared" si="54"/>
        <v>0</v>
      </c>
      <c r="AO151" s="51">
        <v>0</v>
      </c>
      <c r="AP151" s="50">
        <f t="shared" si="55"/>
        <v>0</v>
      </c>
      <c r="AQ151" s="11">
        <v>0</v>
      </c>
      <c r="AR151" s="50">
        <f t="shared" si="56"/>
        <v>0</v>
      </c>
      <c r="AS151" s="50">
        <f t="shared" si="57"/>
        <v>0</v>
      </c>
      <c r="AT151" s="55">
        <f t="shared" si="58"/>
        <v>0</v>
      </c>
      <c r="AU151" s="27">
        <f t="shared" si="59"/>
        <v>1</v>
      </c>
    </row>
    <row r="152" spans="1:47" ht="14.5" x14ac:dyDescent="0.35">
      <c r="A152" s="27" t="s">
        <v>498</v>
      </c>
      <c r="B152" s="27" t="s">
        <v>143</v>
      </c>
      <c r="C152" s="27">
        <v>2025</v>
      </c>
      <c r="D152" s="43">
        <v>2965982256</v>
      </c>
      <c r="E152" s="44">
        <v>38468789.859999999</v>
      </c>
      <c r="F152" s="43">
        <v>2621678140</v>
      </c>
      <c r="G152" s="45">
        <f t="shared" si="40"/>
        <v>34003165.475517146</v>
      </c>
      <c r="H152" s="45">
        <f t="shared" si="41"/>
        <v>28634885.979091115</v>
      </c>
      <c r="I152" s="45">
        <f t="shared" si="42"/>
        <v>344304116</v>
      </c>
      <c r="J152" s="45">
        <f t="shared" si="43"/>
        <v>378772</v>
      </c>
      <c r="K152" s="45">
        <f t="shared" si="44"/>
        <v>3286650.1243783962</v>
      </c>
      <c r="L152" s="46">
        <v>0</v>
      </c>
      <c r="M152" s="46">
        <v>3245128.45</v>
      </c>
      <c r="N152" s="46">
        <v>295830.14</v>
      </c>
      <c r="O152" s="46">
        <v>2268792.04</v>
      </c>
      <c r="P152" s="45">
        <f t="shared" si="45"/>
        <v>44278540.490000002</v>
      </c>
      <c r="Q152" s="47">
        <v>0.01</v>
      </c>
      <c r="R152" s="10" t="s">
        <v>803</v>
      </c>
      <c r="S152" s="10" t="s">
        <v>803</v>
      </c>
      <c r="T152" s="10" t="b">
        <v>1</v>
      </c>
      <c r="U152" s="10" t="s">
        <v>797</v>
      </c>
      <c r="V152" s="10" t="s">
        <v>797</v>
      </c>
      <c r="W152" s="10" t="b">
        <v>1</v>
      </c>
      <c r="X152" s="48">
        <v>633409</v>
      </c>
      <c r="Y152" s="49">
        <v>12.97</v>
      </c>
      <c r="Z152" s="48">
        <v>4139</v>
      </c>
      <c r="AA152" s="26">
        <v>5048</v>
      </c>
      <c r="AB152" s="11">
        <v>5318</v>
      </c>
      <c r="AC152" s="50">
        <f t="shared" si="46"/>
        <v>319215</v>
      </c>
      <c r="AD152" s="50">
        <f t="shared" si="47"/>
        <v>319215</v>
      </c>
      <c r="AE152" s="50">
        <f t="shared" si="48"/>
        <v>35410</v>
      </c>
      <c r="AF152" s="50">
        <f t="shared" si="49"/>
        <v>35410</v>
      </c>
      <c r="AG152" s="50">
        <f t="shared" si="50"/>
        <v>354625</v>
      </c>
      <c r="AH152" s="51">
        <f t="shared" si="51"/>
        <v>100000</v>
      </c>
      <c r="AI152" s="52" t="str">
        <f t="shared" si="52"/>
        <v/>
      </c>
      <c r="AJ152" s="76">
        <v>2006</v>
      </c>
      <c r="AK152" s="30">
        <v>319892</v>
      </c>
      <c r="AL152" s="53">
        <v>3378.2000000000116</v>
      </c>
      <c r="AM152" s="54">
        <f t="shared" si="53"/>
        <v>0</v>
      </c>
      <c r="AN152" s="50">
        <f t="shared" si="54"/>
        <v>354625</v>
      </c>
      <c r="AO152" s="51">
        <v>319892</v>
      </c>
      <c r="AP152" s="50">
        <f t="shared" si="55"/>
        <v>319892</v>
      </c>
      <c r="AQ152" s="11">
        <v>0</v>
      </c>
      <c r="AR152" s="50">
        <f t="shared" si="56"/>
        <v>354625</v>
      </c>
      <c r="AS152" s="50">
        <f t="shared" si="57"/>
        <v>56525</v>
      </c>
      <c r="AT152" s="55">
        <f t="shared" si="58"/>
        <v>15.94</v>
      </c>
      <c r="AU152" s="27">
        <f t="shared" si="59"/>
        <v>1</v>
      </c>
    </row>
    <row r="153" spans="1:47" ht="14.5" x14ac:dyDescent="0.35">
      <c r="A153" s="27" t="s">
        <v>499</v>
      </c>
      <c r="B153" s="27" t="s">
        <v>144</v>
      </c>
      <c r="C153" s="27">
        <v>2025</v>
      </c>
      <c r="D153" s="43">
        <v>2568695500</v>
      </c>
      <c r="E153" s="44">
        <v>26585998.43</v>
      </c>
      <c r="F153" s="43">
        <v>2288013500</v>
      </c>
      <c r="G153" s="45">
        <f t="shared" si="40"/>
        <v>23680939.729453649</v>
      </c>
      <c r="H153" s="45">
        <f t="shared" si="41"/>
        <v>19545080.082969401</v>
      </c>
      <c r="I153" s="45">
        <f t="shared" si="42"/>
        <v>280682000</v>
      </c>
      <c r="J153" s="45">
        <f t="shared" si="43"/>
        <v>288471</v>
      </c>
      <c r="K153" s="45">
        <f t="shared" si="44"/>
        <v>1898004.715727651</v>
      </c>
      <c r="L153" s="46">
        <v>0</v>
      </c>
      <c r="M153" s="46">
        <v>1894410.7</v>
      </c>
      <c r="N153" s="46">
        <v>1235267.33</v>
      </c>
      <c r="O153" s="46">
        <v>395668.63</v>
      </c>
      <c r="P153" s="45">
        <f t="shared" si="45"/>
        <v>30111345.09</v>
      </c>
      <c r="Q153" s="47">
        <v>0.01</v>
      </c>
      <c r="R153" s="10" t="s">
        <v>803</v>
      </c>
      <c r="S153" s="10" t="s">
        <v>803</v>
      </c>
      <c r="T153" s="10" t="b">
        <v>1</v>
      </c>
      <c r="U153" s="10" t="s">
        <v>803</v>
      </c>
      <c r="V153" s="10" t="s">
        <v>803</v>
      </c>
      <c r="W153" s="10" t="b">
        <v>1</v>
      </c>
      <c r="X153" s="48">
        <v>572576</v>
      </c>
      <c r="Y153" s="49">
        <v>10.35</v>
      </c>
      <c r="Z153" s="48">
        <v>3996</v>
      </c>
      <c r="AA153" s="26">
        <v>4969</v>
      </c>
      <c r="AB153" s="11">
        <v>5206</v>
      </c>
      <c r="AC153" s="50">
        <f t="shared" si="46"/>
        <v>214431</v>
      </c>
      <c r="AD153" s="50">
        <f t="shared" si="47"/>
        <v>214431</v>
      </c>
      <c r="AE153" s="50">
        <f t="shared" si="48"/>
        <v>31297</v>
      </c>
      <c r="AF153" s="50">
        <f t="shared" si="49"/>
        <v>0</v>
      </c>
      <c r="AG153" s="50">
        <f t="shared" si="50"/>
        <v>214431</v>
      </c>
      <c r="AH153" s="51">
        <f t="shared" si="51"/>
        <v>100000</v>
      </c>
      <c r="AI153" s="52">
        <f t="shared" si="52"/>
        <v>2</v>
      </c>
      <c r="AJ153" s="76">
        <v>2023</v>
      </c>
      <c r="AK153" s="30">
        <v>246839</v>
      </c>
      <c r="AL153" s="53">
        <v>12403.26999999999</v>
      </c>
      <c r="AM153" s="54">
        <f t="shared" si="53"/>
        <v>0</v>
      </c>
      <c r="AN153" s="50">
        <f t="shared" si="54"/>
        <v>214431</v>
      </c>
      <c r="AO153" s="51">
        <v>246839</v>
      </c>
      <c r="AP153" s="50">
        <f t="shared" si="55"/>
        <v>214431</v>
      </c>
      <c r="AQ153" s="11">
        <v>0</v>
      </c>
      <c r="AR153" s="50">
        <f t="shared" si="56"/>
        <v>246839</v>
      </c>
      <c r="AS153" s="50">
        <f t="shared" si="57"/>
        <v>39344</v>
      </c>
      <c r="AT153" s="55">
        <f t="shared" si="58"/>
        <v>15.94</v>
      </c>
      <c r="AU153" s="27">
        <f t="shared" si="59"/>
        <v>0</v>
      </c>
    </row>
    <row r="154" spans="1:47" ht="14.5" x14ac:dyDescent="0.35">
      <c r="A154" s="27" t="s">
        <v>500</v>
      </c>
      <c r="B154" s="27" t="s">
        <v>145</v>
      </c>
      <c r="C154" s="27">
        <v>2025</v>
      </c>
      <c r="D154" s="43">
        <v>1297993974</v>
      </c>
      <c r="E154" s="44">
        <v>20975582.620000001</v>
      </c>
      <c r="F154" s="43">
        <v>1103869200</v>
      </c>
      <c r="G154" s="45">
        <f t="shared" si="40"/>
        <v>17838526.272136074</v>
      </c>
      <c r="H154" s="45">
        <f t="shared" si="41"/>
        <v>14428767.84745685</v>
      </c>
      <c r="I154" s="45">
        <f t="shared" si="42"/>
        <v>194124774</v>
      </c>
      <c r="J154" s="45">
        <f t="shared" si="43"/>
        <v>292357</v>
      </c>
      <c r="K154" s="45">
        <f t="shared" si="44"/>
        <v>2064033.8623876339</v>
      </c>
      <c r="L154" s="46">
        <v>0</v>
      </c>
      <c r="M154" s="46">
        <v>1431843.27</v>
      </c>
      <c r="N154" s="46">
        <v>739096.39</v>
      </c>
      <c r="O154" s="46">
        <v>735522.08</v>
      </c>
      <c r="P154" s="45">
        <f t="shared" si="45"/>
        <v>23882044.359999999</v>
      </c>
      <c r="Q154" s="47">
        <v>0.01</v>
      </c>
      <c r="R154" s="10" t="s">
        <v>803</v>
      </c>
      <c r="S154" s="10"/>
      <c r="T154" s="10" t="b">
        <v>0</v>
      </c>
      <c r="U154" s="10" t="s">
        <v>803</v>
      </c>
      <c r="V154" s="10" t="s">
        <v>797</v>
      </c>
      <c r="W154" s="10" t="b">
        <v>0</v>
      </c>
      <c r="X154" s="48">
        <v>523161</v>
      </c>
      <c r="Y154" s="49">
        <v>16.16</v>
      </c>
      <c r="Z154" s="48">
        <v>2110</v>
      </c>
      <c r="AA154" s="26">
        <v>2774</v>
      </c>
      <c r="AB154" s="11">
        <v>2984</v>
      </c>
      <c r="AC154" s="50">
        <f t="shared" si="46"/>
        <v>164928</v>
      </c>
      <c r="AD154" s="50">
        <f t="shared" si="47"/>
        <v>164928</v>
      </c>
      <c r="AE154" s="50">
        <f t="shared" si="48"/>
        <v>21709</v>
      </c>
      <c r="AF154" s="50">
        <f t="shared" si="49"/>
        <v>0</v>
      </c>
      <c r="AG154" s="50">
        <f t="shared" si="50"/>
        <v>164928</v>
      </c>
      <c r="AH154" s="51">
        <f t="shared" si="51"/>
        <v>100000</v>
      </c>
      <c r="AI154" s="52">
        <f t="shared" si="52"/>
        <v>2</v>
      </c>
      <c r="AJ154" s="76">
        <v>2022</v>
      </c>
      <c r="AK154" s="30">
        <v>199802</v>
      </c>
      <c r="AL154" s="53">
        <v>15682.979999999981</v>
      </c>
      <c r="AM154" s="54">
        <f t="shared" si="53"/>
        <v>0</v>
      </c>
      <c r="AN154" s="50">
        <f t="shared" si="54"/>
        <v>164928</v>
      </c>
      <c r="AO154" s="51">
        <v>199802</v>
      </c>
      <c r="AP154" s="50">
        <f t="shared" si="55"/>
        <v>199802</v>
      </c>
      <c r="AQ154" s="11">
        <v>0</v>
      </c>
      <c r="AR154" s="50">
        <f t="shared" si="56"/>
        <v>199802</v>
      </c>
      <c r="AS154" s="50">
        <f t="shared" si="57"/>
        <v>31847</v>
      </c>
      <c r="AT154" s="55">
        <f t="shared" si="58"/>
        <v>15.94</v>
      </c>
      <c r="AU154" s="27">
        <f t="shared" si="59"/>
        <v>0</v>
      </c>
    </row>
    <row r="155" spans="1:47" ht="14.5" x14ac:dyDescent="0.35">
      <c r="A155" s="27" t="s">
        <v>501</v>
      </c>
      <c r="B155" s="27" t="s">
        <v>146</v>
      </c>
      <c r="C155" s="27">
        <v>2025</v>
      </c>
      <c r="D155" s="43">
        <v>495330498</v>
      </c>
      <c r="E155" s="44">
        <v>8286879.2300000004</v>
      </c>
      <c r="F155" s="43">
        <v>424624800</v>
      </c>
      <c r="G155" s="45">
        <f t="shared" si="40"/>
        <v>7103972.9026798271</v>
      </c>
      <c r="H155" s="45">
        <f t="shared" si="41"/>
        <v>5049530.8770686612</v>
      </c>
      <c r="I155" s="45">
        <f t="shared" si="42"/>
        <v>70705698</v>
      </c>
      <c r="J155" s="45">
        <f t="shared" si="43"/>
        <v>140848</v>
      </c>
      <c r="K155" s="45">
        <f t="shared" si="44"/>
        <v>343060.30372014118</v>
      </c>
      <c r="L155" s="46">
        <v>0</v>
      </c>
      <c r="M155" s="46">
        <v>799873.76</v>
      </c>
      <c r="N155" s="46">
        <v>139516.82</v>
      </c>
      <c r="O155" s="46">
        <v>677008.71</v>
      </c>
      <c r="P155" s="45">
        <f t="shared" si="45"/>
        <v>9903278.5199999996</v>
      </c>
      <c r="Q155" s="47">
        <v>0</v>
      </c>
      <c r="R155" s="10" t="s">
        <v>797</v>
      </c>
      <c r="S155" s="10"/>
      <c r="T155" s="10" t="b">
        <v>1</v>
      </c>
      <c r="U155" s="10" t="s">
        <v>797</v>
      </c>
      <c r="V155" s="10" t="s">
        <v>797</v>
      </c>
      <c r="W155" s="10" t="b">
        <v>1</v>
      </c>
      <c r="X155" s="48">
        <v>345786</v>
      </c>
      <c r="Y155" s="49">
        <v>16.73</v>
      </c>
      <c r="Z155" s="48">
        <v>1228</v>
      </c>
      <c r="AA155" s="26">
        <v>1730</v>
      </c>
      <c r="AB155" s="11">
        <v>1934</v>
      </c>
      <c r="AC155" s="50">
        <f t="shared" si="46"/>
        <v>0</v>
      </c>
      <c r="AD155" s="50">
        <f t="shared" si="47"/>
        <v>0</v>
      </c>
      <c r="AE155" s="50">
        <f t="shared" si="48"/>
        <v>0</v>
      </c>
      <c r="AF155" s="50">
        <f t="shared" si="49"/>
        <v>0</v>
      </c>
      <c r="AG155" s="50">
        <f t="shared" si="50"/>
        <v>0</v>
      </c>
      <c r="AH155" s="51" t="str">
        <f t="shared" si="51"/>
        <v/>
      </c>
      <c r="AI155" s="52" t="str">
        <f t="shared" si="52"/>
        <v/>
      </c>
      <c r="AJ155" s="76" t="s">
        <v>797</v>
      </c>
      <c r="AK155" s="30">
        <v>0</v>
      </c>
      <c r="AL155" s="53">
        <v>0</v>
      </c>
      <c r="AM155" s="54">
        <f t="shared" si="53"/>
        <v>0</v>
      </c>
      <c r="AN155" s="50">
        <f t="shared" si="54"/>
        <v>0</v>
      </c>
      <c r="AO155" s="51">
        <v>0</v>
      </c>
      <c r="AP155" s="50">
        <f t="shared" si="55"/>
        <v>0</v>
      </c>
      <c r="AQ155" s="11">
        <v>0</v>
      </c>
      <c r="AR155" s="50">
        <f t="shared" si="56"/>
        <v>0</v>
      </c>
      <c r="AS155" s="50">
        <f t="shared" si="57"/>
        <v>0</v>
      </c>
      <c r="AT155" s="55">
        <f t="shared" si="58"/>
        <v>0</v>
      </c>
      <c r="AU155" s="27">
        <f t="shared" si="59"/>
        <v>1</v>
      </c>
    </row>
    <row r="156" spans="1:47" ht="14.5" x14ac:dyDescent="0.35">
      <c r="A156" s="27" t="s">
        <v>502</v>
      </c>
      <c r="B156" s="27" t="s">
        <v>147</v>
      </c>
      <c r="C156" s="27">
        <v>2025</v>
      </c>
      <c r="D156" s="43">
        <v>6898216558</v>
      </c>
      <c r="E156" s="44">
        <v>60704305.710000001</v>
      </c>
      <c r="F156" s="43">
        <v>1932311700</v>
      </c>
      <c r="G156" s="45">
        <f t="shared" si="40"/>
        <v>17004342.959887955</v>
      </c>
      <c r="H156" s="45">
        <f t="shared" si="41"/>
        <v>13226506.760600682</v>
      </c>
      <c r="I156" s="45">
        <f t="shared" si="42"/>
        <v>4965904858</v>
      </c>
      <c r="J156" s="45">
        <f t="shared" si="43"/>
        <v>651010</v>
      </c>
      <c r="K156" s="45">
        <f t="shared" si="44"/>
        <v>36987321.96884723</v>
      </c>
      <c r="L156" s="46">
        <v>0</v>
      </c>
      <c r="M156" s="46">
        <v>12044850.84</v>
      </c>
      <c r="N156" s="46">
        <v>8162415.1299999999</v>
      </c>
      <c r="O156" s="46">
        <v>7471321.46</v>
      </c>
      <c r="P156" s="45">
        <f t="shared" si="45"/>
        <v>88382893.140000001</v>
      </c>
      <c r="Q156" s="47">
        <v>0</v>
      </c>
      <c r="R156" s="10" t="s">
        <v>797</v>
      </c>
      <c r="S156" s="10"/>
      <c r="T156" s="10" t="b">
        <v>1</v>
      </c>
      <c r="U156" s="10" t="s">
        <v>797</v>
      </c>
      <c r="V156" s="10" t="s">
        <v>797</v>
      </c>
      <c r="W156" s="10" t="b">
        <v>1</v>
      </c>
      <c r="X156" s="48">
        <v>450108</v>
      </c>
      <c r="Y156" s="49">
        <v>8.8000000000000007</v>
      </c>
      <c r="Z156" s="48">
        <v>4293</v>
      </c>
      <c r="AA156" s="26">
        <v>11921</v>
      </c>
      <c r="AB156" s="11">
        <v>12874</v>
      </c>
      <c r="AC156" s="50">
        <f t="shared" si="46"/>
        <v>0</v>
      </c>
      <c r="AD156" s="50">
        <f t="shared" si="47"/>
        <v>0</v>
      </c>
      <c r="AE156" s="50">
        <f t="shared" si="48"/>
        <v>0</v>
      </c>
      <c r="AF156" s="50">
        <f t="shared" si="49"/>
        <v>0</v>
      </c>
      <c r="AG156" s="50">
        <f t="shared" si="50"/>
        <v>0</v>
      </c>
      <c r="AH156" s="51" t="str">
        <f t="shared" si="51"/>
        <v/>
      </c>
      <c r="AI156" s="52" t="str">
        <f t="shared" si="52"/>
        <v/>
      </c>
      <c r="AJ156" s="76" t="s">
        <v>797</v>
      </c>
      <c r="AK156" s="30">
        <v>0</v>
      </c>
      <c r="AL156" s="53">
        <v>0</v>
      </c>
      <c r="AM156" s="54">
        <f t="shared" si="53"/>
        <v>0</v>
      </c>
      <c r="AN156" s="50">
        <f t="shared" si="54"/>
        <v>0</v>
      </c>
      <c r="AO156" s="51">
        <v>0</v>
      </c>
      <c r="AP156" s="50">
        <f t="shared" si="55"/>
        <v>0</v>
      </c>
      <c r="AQ156" s="11">
        <v>0</v>
      </c>
      <c r="AR156" s="50">
        <f t="shared" si="56"/>
        <v>0</v>
      </c>
      <c r="AS156" s="50">
        <f t="shared" si="57"/>
        <v>0</v>
      </c>
      <c r="AT156" s="55">
        <f t="shared" si="58"/>
        <v>0</v>
      </c>
      <c r="AU156" s="27">
        <f t="shared" si="59"/>
        <v>1</v>
      </c>
    </row>
    <row r="157" spans="1:47" ht="14.5" x14ac:dyDescent="0.35">
      <c r="A157" s="27" t="s">
        <v>503</v>
      </c>
      <c r="B157" s="27" t="s">
        <v>148</v>
      </c>
      <c r="C157" s="27">
        <v>2025</v>
      </c>
      <c r="D157" s="43">
        <v>1008281248</v>
      </c>
      <c r="E157" s="44">
        <v>11343164.039999999</v>
      </c>
      <c r="F157" s="43">
        <v>753940700</v>
      </c>
      <c r="G157" s="45">
        <f t="shared" si="40"/>
        <v>8481832.875</v>
      </c>
      <c r="H157" s="45">
        <f t="shared" si="41"/>
        <v>6394957.6950828172</v>
      </c>
      <c r="I157" s="45">
        <f t="shared" si="42"/>
        <v>254340548</v>
      </c>
      <c r="J157" s="45">
        <f t="shared" si="43"/>
        <v>328181</v>
      </c>
      <c r="K157" s="45">
        <f t="shared" si="44"/>
        <v>1989455.2291597161</v>
      </c>
      <c r="L157" s="46">
        <v>0</v>
      </c>
      <c r="M157" s="46">
        <v>2481824.96</v>
      </c>
      <c r="N157" s="46">
        <v>743537.14</v>
      </c>
      <c r="O157" s="46">
        <v>1501251.98</v>
      </c>
      <c r="P157" s="45">
        <f t="shared" si="45"/>
        <v>16069778.119999999</v>
      </c>
      <c r="Q157" s="47">
        <v>1.4999999999999999E-2</v>
      </c>
      <c r="R157" s="10" t="s">
        <v>803</v>
      </c>
      <c r="S157" s="10" t="s">
        <v>803</v>
      </c>
      <c r="T157" s="10" t="b">
        <v>1</v>
      </c>
      <c r="U157" s="10" t="s">
        <v>803</v>
      </c>
      <c r="V157" s="10" t="s">
        <v>803</v>
      </c>
      <c r="W157" s="10" t="b">
        <v>1</v>
      </c>
      <c r="X157" s="48">
        <v>406437</v>
      </c>
      <c r="Y157" s="49">
        <v>11.25</v>
      </c>
      <c r="Z157" s="48">
        <v>1855</v>
      </c>
      <c r="AA157" s="26">
        <v>2630</v>
      </c>
      <c r="AB157" s="11">
        <v>2905</v>
      </c>
      <c r="AC157" s="50">
        <f t="shared" si="46"/>
        <v>125766</v>
      </c>
      <c r="AD157" s="50">
        <f t="shared" si="47"/>
        <v>125766</v>
      </c>
      <c r="AE157" s="50">
        <f t="shared" si="48"/>
        <v>48380</v>
      </c>
      <c r="AF157" s="50">
        <f t="shared" si="49"/>
        <v>0</v>
      </c>
      <c r="AG157" s="50">
        <f t="shared" si="50"/>
        <v>125766</v>
      </c>
      <c r="AH157" s="51">
        <f t="shared" si="51"/>
        <v>100000</v>
      </c>
      <c r="AI157" s="52">
        <f t="shared" si="52"/>
        <v>2</v>
      </c>
      <c r="AJ157" s="76">
        <v>2022</v>
      </c>
      <c r="AK157" s="30">
        <v>170931</v>
      </c>
      <c r="AL157" s="53">
        <v>10204.73000000001</v>
      </c>
      <c r="AM157" s="54">
        <f t="shared" si="53"/>
        <v>0</v>
      </c>
      <c r="AN157" s="50">
        <f t="shared" si="54"/>
        <v>125766</v>
      </c>
      <c r="AO157" s="51">
        <v>170931</v>
      </c>
      <c r="AP157" s="50">
        <f t="shared" si="55"/>
        <v>170931</v>
      </c>
      <c r="AQ157" s="11">
        <v>0</v>
      </c>
      <c r="AR157" s="50">
        <f t="shared" si="56"/>
        <v>170931</v>
      </c>
      <c r="AS157" s="50">
        <f t="shared" si="57"/>
        <v>27245</v>
      </c>
      <c r="AT157" s="55">
        <f t="shared" si="58"/>
        <v>15.94</v>
      </c>
      <c r="AU157" s="27">
        <f t="shared" si="59"/>
        <v>0</v>
      </c>
    </row>
    <row r="158" spans="1:47" ht="14.5" x14ac:dyDescent="0.35">
      <c r="A158" s="27" t="s">
        <v>504</v>
      </c>
      <c r="B158" s="27" t="s">
        <v>149</v>
      </c>
      <c r="C158" s="27">
        <v>2025</v>
      </c>
      <c r="D158" s="43">
        <v>1538099343</v>
      </c>
      <c r="E158" s="44">
        <v>18103429.27</v>
      </c>
      <c r="F158" s="43">
        <v>1307449000</v>
      </c>
      <c r="G158" s="45">
        <f t="shared" si="40"/>
        <v>15388674.732456621</v>
      </c>
      <c r="H158" s="45">
        <f t="shared" si="41"/>
        <v>11606976.696588434</v>
      </c>
      <c r="I158" s="45">
        <f t="shared" si="42"/>
        <v>230650343</v>
      </c>
      <c r="J158" s="45">
        <f t="shared" si="43"/>
        <v>162659</v>
      </c>
      <c r="K158" s="45">
        <f t="shared" si="44"/>
        <v>1045769.3983605613</v>
      </c>
      <c r="L158" s="46">
        <v>0</v>
      </c>
      <c r="M158" s="46">
        <v>981637.3</v>
      </c>
      <c r="N158" s="46">
        <v>650853.57999999996</v>
      </c>
      <c r="O158" s="46">
        <v>1005920.81</v>
      </c>
      <c r="P158" s="45">
        <f t="shared" si="45"/>
        <v>20741840.960000001</v>
      </c>
      <c r="Q158" s="47">
        <v>0</v>
      </c>
      <c r="R158" s="10" t="s">
        <v>797</v>
      </c>
      <c r="S158" s="10"/>
      <c r="T158" s="10" t="b">
        <v>1</v>
      </c>
      <c r="U158" s="10" t="s">
        <v>797</v>
      </c>
      <c r="V158" s="10" t="s">
        <v>797</v>
      </c>
      <c r="W158" s="10" t="b">
        <v>1</v>
      </c>
      <c r="X158" s="48">
        <v>406925</v>
      </c>
      <c r="Y158" s="49">
        <v>11.77</v>
      </c>
      <c r="Z158" s="48">
        <v>3213</v>
      </c>
      <c r="AA158" s="26">
        <v>4631</v>
      </c>
      <c r="AB158" s="11">
        <v>4911</v>
      </c>
      <c r="AC158" s="50">
        <f t="shared" si="46"/>
        <v>0</v>
      </c>
      <c r="AD158" s="50">
        <f t="shared" si="47"/>
        <v>0</v>
      </c>
      <c r="AE158" s="50">
        <f t="shared" si="48"/>
        <v>0</v>
      </c>
      <c r="AF158" s="50">
        <f t="shared" si="49"/>
        <v>0</v>
      </c>
      <c r="AG158" s="50">
        <f t="shared" si="50"/>
        <v>0</v>
      </c>
      <c r="AH158" s="51" t="str">
        <f t="shared" si="51"/>
        <v/>
      </c>
      <c r="AI158" s="52" t="str">
        <f t="shared" si="52"/>
        <v/>
      </c>
      <c r="AJ158" s="76" t="s">
        <v>797</v>
      </c>
      <c r="AK158" s="30">
        <v>0</v>
      </c>
      <c r="AL158" s="53">
        <v>0</v>
      </c>
      <c r="AM158" s="54">
        <f t="shared" si="53"/>
        <v>0</v>
      </c>
      <c r="AN158" s="50">
        <f t="shared" si="54"/>
        <v>0</v>
      </c>
      <c r="AO158" s="51">
        <v>0</v>
      </c>
      <c r="AP158" s="50">
        <f t="shared" si="55"/>
        <v>0</v>
      </c>
      <c r="AQ158" s="11">
        <v>0</v>
      </c>
      <c r="AR158" s="50">
        <f t="shared" si="56"/>
        <v>0</v>
      </c>
      <c r="AS158" s="50">
        <f t="shared" si="57"/>
        <v>0</v>
      </c>
      <c r="AT158" s="55">
        <f t="shared" si="58"/>
        <v>0</v>
      </c>
      <c r="AU158" s="27">
        <f t="shared" si="59"/>
        <v>1</v>
      </c>
    </row>
    <row r="159" spans="1:47" ht="14.5" x14ac:dyDescent="0.35">
      <c r="A159" s="27" t="s">
        <v>505</v>
      </c>
      <c r="B159" s="27" t="s">
        <v>150</v>
      </c>
      <c r="C159" s="27">
        <v>2025</v>
      </c>
      <c r="D159" s="43">
        <v>1544083982</v>
      </c>
      <c r="E159" s="44">
        <v>13973960.039999999</v>
      </c>
      <c r="F159" s="43">
        <v>1029192100</v>
      </c>
      <c r="G159" s="45">
        <f t="shared" si="40"/>
        <v>9314188.5069329627</v>
      </c>
      <c r="H159" s="45">
        <f t="shared" si="41"/>
        <v>7852614.3089962974</v>
      </c>
      <c r="I159" s="45">
        <f t="shared" si="42"/>
        <v>514891882</v>
      </c>
      <c r="J159" s="45">
        <f t="shared" si="43"/>
        <v>522203</v>
      </c>
      <c r="K159" s="45">
        <f t="shared" si="44"/>
        <v>3767442.0112015866</v>
      </c>
      <c r="L159" s="46">
        <v>0</v>
      </c>
      <c r="M159" s="46">
        <v>3993285.2</v>
      </c>
      <c r="N159" s="46">
        <v>148541.24</v>
      </c>
      <c r="O159" s="46">
        <v>891698.96</v>
      </c>
      <c r="P159" s="45">
        <f t="shared" si="45"/>
        <v>19007485.439999998</v>
      </c>
      <c r="Q159" s="47">
        <v>0.03</v>
      </c>
      <c r="R159" s="10" t="s">
        <v>803</v>
      </c>
      <c r="S159" s="10" t="s">
        <v>803</v>
      </c>
      <c r="T159" s="10" t="b">
        <v>1</v>
      </c>
      <c r="U159" s="10" t="s">
        <v>797</v>
      </c>
      <c r="V159" s="10" t="s">
        <v>797</v>
      </c>
      <c r="W159" s="10" t="b">
        <v>1</v>
      </c>
      <c r="X159" s="48">
        <v>637271</v>
      </c>
      <c r="Y159" s="49">
        <v>9.0500000000000007</v>
      </c>
      <c r="Z159" s="48">
        <v>1615</v>
      </c>
      <c r="AA159" s="26">
        <v>2601</v>
      </c>
      <c r="AB159" s="11">
        <v>2791</v>
      </c>
      <c r="AC159" s="50">
        <f t="shared" si="46"/>
        <v>348602</v>
      </c>
      <c r="AD159" s="50">
        <f t="shared" si="47"/>
        <v>348602</v>
      </c>
      <c r="AE159" s="50">
        <f t="shared" si="48"/>
        <v>124255</v>
      </c>
      <c r="AF159" s="50">
        <f t="shared" si="49"/>
        <v>124255</v>
      </c>
      <c r="AG159" s="50">
        <f t="shared" si="50"/>
        <v>472857</v>
      </c>
      <c r="AH159" s="51">
        <f t="shared" si="51"/>
        <v>100000</v>
      </c>
      <c r="AI159" s="52" t="str">
        <f t="shared" si="52"/>
        <v/>
      </c>
      <c r="AJ159" s="76">
        <v>2008</v>
      </c>
      <c r="AK159" s="30">
        <v>459147</v>
      </c>
      <c r="AL159" s="53">
        <v>18757.079999999958</v>
      </c>
      <c r="AM159" s="54">
        <f t="shared" si="53"/>
        <v>0</v>
      </c>
      <c r="AN159" s="50">
        <f t="shared" si="54"/>
        <v>472857</v>
      </c>
      <c r="AO159" s="51">
        <v>459147</v>
      </c>
      <c r="AP159" s="50">
        <f t="shared" si="55"/>
        <v>459147</v>
      </c>
      <c r="AQ159" s="11">
        <v>0</v>
      </c>
      <c r="AR159" s="50">
        <f t="shared" si="56"/>
        <v>472857</v>
      </c>
      <c r="AS159" s="50">
        <f t="shared" si="57"/>
        <v>75370</v>
      </c>
      <c r="AT159" s="55">
        <f t="shared" si="58"/>
        <v>15.94</v>
      </c>
      <c r="AU159" s="27">
        <f t="shared" si="59"/>
        <v>1</v>
      </c>
    </row>
    <row r="160" spans="1:47" ht="14.5" x14ac:dyDescent="0.35">
      <c r="A160" s="27" t="s">
        <v>506</v>
      </c>
      <c r="B160" s="27" t="s">
        <v>151</v>
      </c>
      <c r="C160" s="27">
        <v>2025</v>
      </c>
      <c r="D160" s="43">
        <v>5325950393</v>
      </c>
      <c r="E160" s="44">
        <v>74723084.010000005</v>
      </c>
      <c r="F160" s="43">
        <v>3672966727</v>
      </c>
      <c r="G160" s="45">
        <f t="shared" si="40"/>
        <v>51531723.177196287</v>
      </c>
      <c r="H160" s="45">
        <f t="shared" si="41"/>
        <v>39879816.340223402</v>
      </c>
      <c r="I160" s="45">
        <f t="shared" si="42"/>
        <v>1652983666</v>
      </c>
      <c r="J160" s="45">
        <f t="shared" si="43"/>
        <v>366678</v>
      </c>
      <c r="K160" s="45">
        <f t="shared" si="44"/>
        <v>16866639.733418502</v>
      </c>
      <c r="L160" s="46">
        <v>7162.32</v>
      </c>
      <c r="M160" s="46">
        <v>8168721.0499999998</v>
      </c>
      <c r="N160" s="46">
        <v>4791895.29</v>
      </c>
      <c r="O160" s="46">
        <v>3143421.5</v>
      </c>
      <c r="P160" s="45">
        <f t="shared" si="45"/>
        <v>90834284.170000002</v>
      </c>
      <c r="Q160" s="47">
        <v>0</v>
      </c>
      <c r="R160" s="10" t="s">
        <v>797</v>
      </c>
      <c r="S160" s="10"/>
      <c r="T160" s="10" t="b">
        <v>1</v>
      </c>
      <c r="U160" s="10" t="s">
        <v>797</v>
      </c>
      <c r="V160" s="10" t="s">
        <v>797</v>
      </c>
      <c r="W160" s="10" t="b">
        <v>1</v>
      </c>
      <c r="X160" s="48">
        <v>442260</v>
      </c>
      <c r="Y160" s="49">
        <v>14.03</v>
      </c>
      <c r="Z160" s="48">
        <v>8305</v>
      </c>
      <c r="AA160" s="26">
        <v>12813</v>
      </c>
      <c r="AB160" s="11">
        <v>13797</v>
      </c>
      <c r="AC160" s="50">
        <f t="shared" si="46"/>
        <v>0</v>
      </c>
      <c r="AD160" s="50">
        <f t="shared" si="47"/>
        <v>0</v>
      </c>
      <c r="AE160" s="50">
        <f t="shared" si="48"/>
        <v>0</v>
      </c>
      <c r="AF160" s="50">
        <f t="shared" si="49"/>
        <v>0</v>
      </c>
      <c r="AG160" s="50">
        <f t="shared" si="50"/>
        <v>0</v>
      </c>
      <c r="AH160" s="51" t="str">
        <f t="shared" si="51"/>
        <v/>
      </c>
      <c r="AI160" s="52" t="str">
        <f t="shared" si="52"/>
        <v/>
      </c>
      <c r="AJ160" s="76" t="s">
        <v>797</v>
      </c>
      <c r="AK160" s="30">
        <v>0</v>
      </c>
      <c r="AL160" s="53">
        <v>0</v>
      </c>
      <c r="AM160" s="54">
        <f t="shared" si="53"/>
        <v>0</v>
      </c>
      <c r="AN160" s="50">
        <f t="shared" si="54"/>
        <v>0</v>
      </c>
      <c r="AO160" s="51">
        <v>0</v>
      </c>
      <c r="AP160" s="50">
        <f t="shared" si="55"/>
        <v>0</v>
      </c>
      <c r="AQ160" s="11">
        <v>0</v>
      </c>
      <c r="AR160" s="50">
        <f t="shared" si="56"/>
        <v>0</v>
      </c>
      <c r="AS160" s="50">
        <f t="shared" si="57"/>
        <v>0</v>
      </c>
      <c r="AT160" s="55">
        <f t="shared" si="58"/>
        <v>0</v>
      </c>
      <c r="AU160" s="27">
        <f t="shared" si="59"/>
        <v>1</v>
      </c>
    </row>
    <row r="161" spans="1:47" ht="14.5" x14ac:dyDescent="0.35">
      <c r="A161" s="27" t="s">
        <v>507</v>
      </c>
      <c r="B161" s="27" t="s">
        <v>152</v>
      </c>
      <c r="C161" s="27">
        <v>2025</v>
      </c>
      <c r="D161" s="43">
        <v>374174425</v>
      </c>
      <c r="E161" s="44">
        <v>5679967.7699999996</v>
      </c>
      <c r="F161" s="43">
        <v>310200000</v>
      </c>
      <c r="G161" s="45">
        <f t="shared" si="40"/>
        <v>4708835.9987564618</v>
      </c>
      <c r="H161" s="45">
        <f t="shared" si="41"/>
        <v>3709992.9070594171</v>
      </c>
      <c r="I161" s="45">
        <f t="shared" si="42"/>
        <v>63974425</v>
      </c>
      <c r="J161" s="45">
        <f t="shared" si="43"/>
        <v>232634</v>
      </c>
      <c r="K161" s="45">
        <f t="shared" si="44"/>
        <v>553681.28195842134</v>
      </c>
      <c r="L161" s="46">
        <v>0</v>
      </c>
      <c r="M161" s="46">
        <v>43262.7</v>
      </c>
      <c r="N161" s="46">
        <v>8285.24</v>
      </c>
      <c r="O161" s="46">
        <v>697447.39</v>
      </c>
      <c r="P161" s="45">
        <f t="shared" si="45"/>
        <v>6428963.0999999996</v>
      </c>
      <c r="Q161" s="47">
        <v>0.03</v>
      </c>
      <c r="R161" s="10" t="s">
        <v>803</v>
      </c>
      <c r="S161" s="10" t="s">
        <v>803</v>
      </c>
      <c r="T161" s="10" t="b">
        <v>1</v>
      </c>
      <c r="U161" s="10" t="s">
        <v>797</v>
      </c>
      <c r="V161" s="10" t="s">
        <v>797</v>
      </c>
      <c r="W161" s="10" t="b">
        <v>1</v>
      </c>
      <c r="X161" s="48">
        <v>471429</v>
      </c>
      <c r="Y161" s="49">
        <v>15.18</v>
      </c>
      <c r="Z161" s="48">
        <v>658</v>
      </c>
      <c r="AA161" s="26">
        <v>933</v>
      </c>
      <c r="AB161" s="11">
        <v>1099</v>
      </c>
      <c r="AC161" s="50">
        <f t="shared" si="46"/>
        <v>127910</v>
      </c>
      <c r="AD161" s="50">
        <f t="shared" si="47"/>
        <v>127910</v>
      </c>
      <c r="AE161" s="50">
        <f t="shared" si="48"/>
        <v>1546</v>
      </c>
      <c r="AF161" s="50">
        <f t="shared" si="49"/>
        <v>1546</v>
      </c>
      <c r="AG161" s="50">
        <f t="shared" si="50"/>
        <v>129456</v>
      </c>
      <c r="AH161" s="51">
        <f t="shared" si="51"/>
        <v>100000</v>
      </c>
      <c r="AI161" s="52" t="str">
        <f t="shared" si="52"/>
        <v/>
      </c>
      <c r="AJ161" s="76">
        <v>2003</v>
      </c>
      <c r="AK161" s="30">
        <v>129030</v>
      </c>
      <c r="AL161" s="53">
        <v>6114.4799999999959</v>
      </c>
      <c r="AM161" s="54">
        <f t="shared" si="53"/>
        <v>0</v>
      </c>
      <c r="AN161" s="50">
        <f t="shared" si="54"/>
        <v>129456</v>
      </c>
      <c r="AO161" s="51">
        <v>129030</v>
      </c>
      <c r="AP161" s="50">
        <f t="shared" si="55"/>
        <v>129030</v>
      </c>
      <c r="AQ161" s="11">
        <v>0</v>
      </c>
      <c r="AR161" s="50">
        <f t="shared" si="56"/>
        <v>129456</v>
      </c>
      <c r="AS161" s="50">
        <f t="shared" si="57"/>
        <v>20634</v>
      </c>
      <c r="AT161" s="55">
        <f t="shared" si="58"/>
        <v>15.94</v>
      </c>
      <c r="AU161" s="27">
        <f t="shared" si="59"/>
        <v>1</v>
      </c>
    </row>
    <row r="162" spans="1:47" ht="14.5" x14ac:dyDescent="0.35">
      <c r="A162" s="27" t="s">
        <v>508</v>
      </c>
      <c r="B162" s="27" t="s">
        <v>153</v>
      </c>
      <c r="C162" s="27">
        <v>2025</v>
      </c>
      <c r="D162" s="43">
        <v>15977353073</v>
      </c>
      <c r="E162" s="44">
        <v>195403028.08000001</v>
      </c>
      <c r="F162" s="43">
        <v>14309924000</v>
      </c>
      <c r="G162" s="45">
        <f t="shared" si="40"/>
        <v>175010370.51750118</v>
      </c>
      <c r="H162" s="45">
        <f t="shared" si="41"/>
        <v>163923878.16340178</v>
      </c>
      <c r="I162" s="45">
        <f t="shared" si="42"/>
        <v>1667429073</v>
      </c>
      <c r="J162" s="45">
        <f t="shared" si="43"/>
        <v>882705</v>
      </c>
      <c r="K162" s="45">
        <f t="shared" si="44"/>
        <v>18082411.493597127</v>
      </c>
      <c r="L162" s="46">
        <v>0</v>
      </c>
      <c r="M162" s="46">
        <v>20571155.649999999</v>
      </c>
      <c r="N162" s="46">
        <v>30465101.5</v>
      </c>
      <c r="O162" s="46">
        <v>9866276.3499999996</v>
      </c>
      <c r="P162" s="45">
        <f t="shared" si="45"/>
        <v>256305561.58000001</v>
      </c>
      <c r="Q162" s="47">
        <v>0.03</v>
      </c>
      <c r="R162" s="10" t="s">
        <v>803</v>
      </c>
      <c r="S162" s="10" t="s">
        <v>803</v>
      </c>
      <c r="T162" s="10" t="b">
        <v>1</v>
      </c>
      <c r="U162" s="10" t="s">
        <v>797</v>
      </c>
      <c r="V162" s="10" t="s">
        <v>797</v>
      </c>
      <c r="W162" s="10" t="b">
        <v>1</v>
      </c>
      <c r="X162" s="48">
        <v>1578591</v>
      </c>
      <c r="Y162" s="49">
        <v>12.23</v>
      </c>
      <c r="Z162" s="48">
        <v>9065</v>
      </c>
      <c r="AA162" s="26">
        <v>10954</v>
      </c>
      <c r="AB162" s="11">
        <v>11429</v>
      </c>
      <c r="AC162" s="50">
        <f t="shared" si="46"/>
        <v>5460189</v>
      </c>
      <c r="AD162" s="50">
        <f t="shared" si="47"/>
        <v>5460189</v>
      </c>
      <c r="AE162" s="50">
        <f t="shared" si="48"/>
        <v>1531088</v>
      </c>
      <c r="AF162" s="50">
        <f t="shared" si="49"/>
        <v>1531088</v>
      </c>
      <c r="AG162" s="50">
        <f t="shared" si="50"/>
        <v>6991277</v>
      </c>
      <c r="AH162" s="51">
        <f t="shared" si="51"/>
        <v>100000</v>
      </c>
      <c r="AI162" s="52" t="str">
        <f t="shared" si="52"/>
        <v/>
      </c>
      <c r="AJ162" s="76">
        <v>2007</v>
      </c>
      <c r="AK162" s="30">
        <v>6968115</v>
      </c>
      <c r="AL162" s="53">
        <v>377844.74000000022</v>
      </c>
      <c r="AM162" s="54">
        <f t="shared" si="53"/>
        <v>0</v>
      </c>
      <c r="AN162" s="50">
        <f t="shared" si="54"/>
        <v>6991277</v>
      </c>
      <c r="AO162" s="51">
        <v>6968115</v>
      </c>
      <c r="AP162" s="50">
        <f t="shared" si="55"/>
        <v>6968115</v>
      </c>
      <c r="AQ162" s="11">
        <v>0</v>
      </c>
      <c r="AR162" s="50">
        <f t="shared" si="56"/>
        <v>6991277</v>
      </c>
      <c r="AS162" s="50">
        <f t="shared" si="57"/>
        <v>1114362</v>
      </c>
      <c r="AT162" s="55">
        <f t="shared" si="58"/>
        <v>15.94</v>
      </c>
      <c r="AU162" s="27">
        <f t="shared" si="59"/>
        <v>1</v>
      </c>
    </row>
    <row r="163" spans="1:47" ht="14.5" x14ac:dyDescent="0.35">
      <c r="A163" s="27" t="s">
        <v>509</v>
      </c>
      <c r="B163" s="27" t="s">
        <v>154</v>
      </c>
      <c r="C163" s="27">
        <v>2025</v>
      </c>
      <c r="D163" s="43">
        <v>113616550</v>
      </c>
      <c r="E163" s="44">
        <v>1736060.88</v>
      </c>
      <c r="F163" s="43">
        <v>83642300</v>
      </c>
      <c r="G163" s="45">
        <f t="shared" si="40"/>
        <v>1278054.3410552775</v>
      </c>
      <c r="H163" s="45">
        <f t="shared" si="41"/>
        <v>867022.45011390734</v>
      </c>
      <c r="I163" s="45">
        <f t="shared" si="42"/>
        <v>29974250</v>
      </c>
      <c r="J163" s="45">
        <f t="shared" si="43"/>
        <v>138770</v>
      </c>
      <c r="K163" s="45">
        <f t="shared" si="44"/>
        <v>127959.31047695386</v>
      </c>
      <c r="L163" s="46">
        <v>0</v>
      </c>
      <c r="M163" s="46">
        <v>37679.24</v>
      </c>
      <c r="N163" s="46">
        <v>3713.04</v>
      </c>
      <c r="O163" s="46">
        <v>61333.57</v>
      </c>
      <c r="P163" s="45">
        <f t="shared" si="45"/>
        <v>1838786.73</v>
      </c>
      <c r="Q163" s="47">
        <v>0</v>
      </c>
      <c r="R163" s="10" t="s">
        <v>797</v>
      </c>
      <c r="S163" s="10"/>
      <c r="T163" s="10" t="b">
        <v>1</v>
      </c>
      <c r="U163" s="10" t="s">
        <v>797</v>
      </c>
      <c r="V163" s="10" t="s">
        <v>797</v>
      </c>
      <c r="W163" s="10" t="b">
        <v>1</v>
      </c>
      <c r="X163" s="48">
        <v>310938</v>
      </c>
      <c r="Y163" s="49">
        <v>15.28</v>
      </c>
      <c r="Z163" s="48">
        <v>269</v>
      </c>
      <c r="AA163" s="26">
        <v>485</v>
      </c>
      <c r="AB163" s="11">
        <v>645</v>
      </c>
      <c r="AC163" s="50">
        <f t="shared" si="46"/>
        <v>0</v>
      </c>
      <c r="AD163" s="50">
        <f t="shared" si="47"/>
        <v>0</v>
      </c>
      <c r="AE163" s="50">
        <f t="shared" si="48"/>
        <v>0</v>
      </c>
      <c r="AF163" s="50">
        <f t="shared" si="49"/>
        <v>0</v>
      </c>
      <c r="AG163" s="50">
        <f t="shared" si="50"/>
        <v>0</v>
      </c>
      <c r="AH163" s="51" t="str">
        <f t="shared" si="51"/>
        <v/>
      </c>
      <c r="AI163" s="52" t="str">
        <f t="shared" si="52"/>
        <v/>
      </c>
      <c r="AJ163" s="76" t="s">
        <v>797</v>
      </c>
      <c r="AK163" s="30">
        <v>0</v>
      </c>
      <c r="AL163" s="53">
        <v>0</v>
      </c>
      <c r="AM163" s="54">
        <f t="shared" si="53"/>
        <v>0</v>
      </c>
      <c r="AN163" s="50">
        <f t="shared" si="54"/>
        <v>0</v>
      </c>
      <c r="AO163" s="51">
        <v>0</v>
      </c>
      <c r="AP163" s="50">
        <f t="shared" si="55"/>
        <v>0</v>
      </c>
      <c r="AQ163" s="11">
        <v>0</v>
      </c>
      <c r="AR163" s="50">
        <f t="shared" si="56"/>
        <v>0</v>
      </c>
      <c r="AS163" s="50">
        <f t="shared" si="57"/>
        <v>0</v>
      </c>
      <c r="AT163" s="55">
        <f t="shared" si="58"/>
        <v>0</v>
      </c>
      <c r="AU163" s="27">
        <f t="shared" si="59"/>
        <v>1</v>
      </c>
    </row>
    <row r="164" spans="1:47" ht="14.5" x14ac:dyDescent="0.35">
      <c r="A164" s="27" t="s">
        <v>510</v>
      </c>
      <c r="B164" s="27" t="s">
        <v>155</v>
      </c>
      <c r="C164" s="27">
        <v>2025</v>
      </c>
      <c r="D164" s="43">
        <v>2853902049</v>
      </c>
      <c r="E164" s="44">
        <v>36558485.25</v>
      </c>
      <c r="F164" s="43">
        <v>2451976249</v>
      </c>
      <c r="G164" s="45">
        <f t="shared" si="40"/>
        <v>31409815.751674674</v>
      </c>
      <c r="H164" s="45">
        <f t="shared" si="41"/>
        <v>29443481.165350787</v>
      </c>
      <c r="I164" s="45">
        <f t="shared" si="42"/>
        <v>401925800</v>
      </c>
      <c r="J164" s="45">
        <f t="shared" si="43"/>
        <v>675506</v>
      </c>
      <c r="K164" s="45">
        <f t="shared" si="44"/>
        <v>4386475.0102933431</v>
      </c>
      <c r="L164" s="46">
        <v>0</v>
      </c>
      <c r="M164" s="46">
        <v>888813.99</v>
      </c>
      <c r="N164" s="46">
        <v>80398.53</v>
      </c>
      <c r="O164" s="46">
        <v>1178497.46</v>
      </c>
      <c r="P164" s="45">
        <f t="shared" si="45"/>
        <v>38706195.229999997</v>
      </c>
      <c r="Q164" s="47">
        <v>0.03</v>
      </c>
      <c r="R164" s="10" t="s">
        <v>803</v>
      </c>
      <c r="S164" s="10" t="s">
        <v>803</v>
      </c>
      <c r="T164" s="10" t="b">
        <v>1</v>
      </c>
      <c r="U164" s="10" t="s">
        <v>797</v>
      </c>
      <c r="V164" s="10" t="s">
        <v>797</v>
      </c>
      <c r="W164" s="10" t="b">
        <v>1</v>
      </c>
      <c r="X164" s="48">
        <v>1597379</v>
      </c>
      <c r="Y164" s="49">
        <v>12.81</v>
      </c>
      <c r="Z164" s="48">
        <v>1535</v>
      </c>
      <c r="AA164" s="26">
        <v>2130</v>
      </c>
      <c r="AB164" s="11">
        <v>2162</v>
      </c>
      <c r="AC164" s="50">
        <f t="shared" si="46"/>
        <v>1014899</v>
      </c>
      <c r="AD164" s="50">
        <f t="shared" si="47"/>
        <v>1014899</v>
      </c>
      <c r="AE164" s="50">
        <f t="shared" si="48"/>
        <v>29076</v>
      </c>
      <c r="AF164" s="50">
        <f t="shared" si="49"/>
        <v>29076</v>
      </c>
      <c r="AG164" s="50">
        <f t="shared" si="50"/>
        <v>1043975</v>
      </c>
      <c r="AH164" s="51">
        <f t="shared" si="51"/>
        <v>100000</v>
      </c>
      <c r="AI164" s="52" t="str">
        <f t="shared" si="52"/>
        <v/>
      </c>
      <c r="AJ164" s="76">
        <v>2005</v>
      </c>
      <c r="AK164" s="30">
        <v>1106023</v>
      </c>
      <c r="AL164" s="53">
        <v>95859.460000000079</v>
      </c>
      <c r="AM164" s="54">
        <f t="shared" si="53"/>
        <v>0</v>
      </c>
      <c r="AN164" s="50">
        <f t="shared" si="54"/>
        <v>1043975</v>
      </c>
      <c r="AO164" s="51">
        <v>1106023</v>
      </c>
      <c r="AP164" s="50">
        <f t="shared" si="55"/>
        <v>1106023</v>
      </c>
      <c r="AQ164" s="11">
        <v>0</v>
      </c>
      <c r="AR164" s="50">
        <f t="shared" si="56"/>
        <v>1106023</v>
      </c>
      <c r="AS164" s="50">
        <f t="shared" si="57"/>
        <v>176293</v>
      </c>
      <c r="AT164" s="55">
        <f t="shared" si="58"/>
        <v>15.94</v>
      </c>
      <c r="AU164" s="27">
        <f t="shared" si="59"/>
        <v>0</v>
      </c>
    </row>
    <row r="165" spans="1:47" ht="14.5" x14ac:dyDescent="0.35">
      <c r="A165" s="27" t="s">
        <v>511</v>
      </c>
      <c r="B165" s="27" t="s">
        <v>156</v>
      </c>
      <c r="C165" s="27">
        <v>2025</v>
      </c>
      <c r="D165" s="43">
        <v>2440874532</v>
      </c>
      <c r="E165" s="44">
        <v>36271395.549999997</v>
      </c>
      <c r="F165" s="43">
        <v>2158259800</v>
      </c>
      <c r="G165" s="45">
        <f t="shared" si="40"/>
        <v>32071740.631961282</v>
      </c>
      <c r="H165" s="45">
        <f t="shared" si="41"/>
        <v>27456225.076206625</v>
      </c>
      <c r="I165" s="45">
        <f t="shared" si="42"/>
        <v>282614732</v>
      </c>
      <c r="J165" s="45">
        <f t="shared" si="43"/>
        <v>370885</v>
      </c>
      <c r="K165" s="45">
        <f t="shared" si="44"/>
        <v>3067321.4674977884</v>
      </c>
      <c r="L165" s="46">
        <v>0</v>
      </c>
      <c r="M165" s="46">
        <v>4357653.6100000003</v>
      </c>
      <c r="N165" s="46">
        <v>9451747.0600000005</v>
      </c>
      <c r="O165" s="46">
        <v>2188480.36</v>
      </c>
      <c r="P165" s="45">
        <f t="shared" si="45"/>
        <v>52269276.579999998</v>
      </c>
      <c r="Q165" s="47">
        <v>0.01</v>
      </c>
      <c r="R165" s="10" t="s">
        <v>803</v>
      </c>
      <c r="S165" s="10" t="s">
        <v>803</v>
      </c>
      <c r="T165" s="10" t="b">
        <v>1</v>
      </c>
      <c r="U165" s="10" t="s">
        <v>803</v>
      </c>
      <c r="V165" s="10" t="s">
        <v>803</v>
      </c>
      <c r="W165" s="10" t="b">
        <v>1</v>
      </c>
      <c r="X165" s="48">
        <v>694868</v>
      </c>
      <c r="Y165" s="49">
        <v>14.86</v>
      </c>
      <c r="Z165" s="48">
        <v>3106</v>
      </c>
      <c r="AA165" s="26">
        <v>3868</v>
      </c>
      <c r="AB165" s="11">
        <v>4113</v>
      </c>
      <c r="AC165" s="50">
        <f t="shared" si="46"/>
        <v>305235</v>
      </c>
      <c r="AD165" s="50">
        <f t="shared" si="47"/>
        <v>305235</v>
      </c>
      <c r="AE165" s="50">
        <f t="shared" si="48"/>
        <v>138094</v>
      </c>
      <c r="AF165" s="50">
        <f t="shared" si="49"/>
        <v>0</v>
      </c>
      <c r="AG165" s="50">
        <f t="shared" si="50"/>
        <v>305235</v>
      </c>
      <c r="AH165" s="51">
        <f t="shared" si="51"/>
        <v>100000</v>
      </c>
      <c r="AI165" s="52">
        <f t="shared" si="52"/>
        <v>2</v>
      </c>
      <c r="AJ165" s="76">
        <v>2008</v>
      </c>
      <c r="AK165" s="30">
        <v>1035767</v>
      </c>
      <c r="AL165" s="53">
        <v>214419.02000000002</v>
      </c>
      <c r="AM165" s="54">
        <f t="shared" si="53"/>
        <v>0</v>
      </c>
      <c r="AN165" s="50">
        <f t="shared" si="54"/>
        <v>305235</v>
      </c>
      <c r="AO165" s="51">
        <v>1035767</v>
      </c>
      <c r="AP165" s="50">
        <f t="shared" si="55"/>
        <v>1035767</v>
      </c>
      <c r="AQ165" s="11">
        <v>0</v>
      </c>
      <c r="AR165" s="50">
        <f t="shared" si="56"/>
        <v>1035767</v>
      </c>
      <c r="AS165" s="50">
        <f t="shared" si="57"/>
        <v>165094</v>
      </c>
      <c r="AT165" s="55">
        <f t="shared" si="58"/>
        <v>15.94</v>
      </c>
      <c r="AU165" s="27">
        <f t="shared" si="59"/>
        <v>0</v>
      </c>
    </row>
    <row r="166" spans="1:47" ht="14.5" x14ac:dyDescent="0.35">
      <c r="A166" s="27" t="s">
        <v>512</v>
      </c>
      <c r="B166" s="27" t="s">
        <v>157</v>
      </c>
      <c r="C166" s="27">
        <v>2025</v>
      </c>
      <c r="D166" s="43">
        <v>2830541578</v>
      </c>
      <c r="E166" s="44">
        <v>59781038.130000003</v>
      </c>
      <c r="F166" s="43">
        <v>2739008978</v>
      </c>
      <c r="G166" s="45">
        <f t="shared" si="40"/>
        <v>57847869.617914632</v>
      </c>
      <c r="H166" s="45">
        <f t="shared" si="41"/>
        <v>46341694.718030065</v>
      </c>
      <c r="I166" s="45">
        <f t="shared" si="42"/>
        <v>91532600</v>
      </c>
      <c r="J166" s="45">
        <f t="shared" si="43"/>
        <v>433804</v>
      </c>
      <c r="K166" s="45">
        <f t="shared" si="44"/>
        <v>1487536.7262822497</v>
      </c>
      <c r="L166" s="46">
        <v>0</v>
      </c>
      <c r="M166" s="46">
        <v>2243197.88</v>
      </c>
      <c r="N166" s="46">
        <v>87531.839999999997</v>
      </c>
      <c r="O166" s="46">
        <v>2014924.52</v>
      </c>
      <c r="P166" s="45">
        <f t="shared" si="45"/>
        <v>64126692.370000005</v>
      </c>
      <c r="Q166" s="47">
        <v>0.01</v>
      </c>
      <c r="R166" s="10" t="s">
        <v>803</v>
      </c>
      <c r="S166" s="10" t="s">
        <v>803</v>
      </c>
      <c r="T166" s="10" t="b">
        <v>1</v>
      </c>
      <c r="U166" s="10" t="s">
        <v>797</v>
      </c>
      <c r="V166" s="10" t="s">
        <v>797</v>
      </c>
      <c r="W166" s="10" t="b">
        <v>1</v>
      </c>
      <c r="X166" s="48">
        <v>502755</v>
      </c>
      <c r="Y166" s="49">
        <v>21.12</v>
      </c>
      <c r="Z166" s="48">
        <v>5448</v>
      </c>
      <c r="AA166" s="26">
        <v>5659</v>
      </c>
      <c r="AB166" s="11">
        <v>5697</v>
      </c>
      <c r="AC166" s="50">
        <f t="shared" si="46"/>
        <v>478292</v>
      </c>
      <c r="AD166" s="50">
        <f t="shared" si="47"/>
        <v>478292</v>
      </c>
      <c r="AE166" s="50">
        <f t="shared" si="48"/>
        <v>23307</v>
      </c>
      <c r="AF166" s="50">
        <f t="shared" si="49"/>
        <v>23307</v>
      </c>
      <c r="AG166" s="50">
        <f t="shared" si="50"/>
        <v>501599</v>
      </c>
      <c r="AH166" s="51">
        <f t="shared" si="51"/>
        <v>100000</v>
      </c>
      <c r="AI166" s="52" t="str">
        <f t="shared" si="52"/>
        <v/>
      </c>
      <c r="AJ166" s="76">
        <v>2007</v>
      </c>
      <c r="AK166" s="30">
        <v>508805</v>
      </c>
      <c r="AL166" s="53">
        <v>21396.489999999991</v>
      </c>
      <c r="AM166" s="54">
        <f t="shared" si="53"/>
        <v>0</v>
      </c>
      <c r="AN166" s="50">
        <f t="shared" si="54"/>
        <v>501599</v>
      </c>
      <c r="AO166" s="51">
        <v>508805</v>
      </c>
      <c r="AP166" s="50">
        <f t="shared" si="55"/>
        <v>508805</v>
      </c>
      <c r="AQ166" s="11">
        <v>0</v>
      </c>
      <c r="AR166" s="50">
        <f t="shared" si="56"/>
        <v>508805</v>
      </c>
      <c r="AS166" s="50">
        <f t="shared" si="57"/>
        <v>81100</v>
      </c>
      <c r="AT166" s="55">
        <f t="shared" si="58"/>
        <v>15.94</v>
      </c>
      <c r="AU166" s="27">
        <f t="shared" si="59"/>
        <v>0</v>
      </c>
    </row>
    <row r="167" spans="1:47" ht="14.5" x14ac:dyDescent="0.35">
      <c r="A167" s="27" t="s">
        <v>513</v>
      </c>
      <c r="B167" s="27" t="s">
        <v>158</v>
      </c>
      <c r="C167" s="27">
        <v>2025</v>
      </c>
      <c r="D167" s="43">
        <v>12317496259</v>
      </c>
      <c r="E167" s="44">
        <v>141404857.05000001</v>
      </c>
      <c r="F167" s="43">
        <v>5723588493</v>
      </c>
      <c r="G167" s="45">
        <f t="shared" si="40"/>
        <v>65706795.898097292</v>
      </c>
      <c r="H167" s="45">
        <f t="shared" si="41"/>
        <v>52024920.55101604</v>
      </c>
      <c r="I167" s="45">
        <f t="shared" si="42"/>
        <v>6593907766</v>
      </c>
      <c r="J167" s="45">
        <f t="shared" si="43"/>
        <v>521918</v>
      </c>
      <c r="K167" s="45">
        <f t="shared" si="44"/>
        <v>61194238.491656721</v>
      </c>
      <c r="L167" s="46">
        <v>0</v>
      </c>
      <c r="M167" s="46">
        <v>16436768.66</v>
      </c>
      <c r="N167" s="46">
        <v>9532542.2400000002</v>
      </c>
      <c r="O167" s="46">
        <v>11429432.960000001</v>
      </c>
      <c r="P167" s="45">
        <f t="shared" si="45"/>
        <v>178803600.91000003</v>
      </c>
      <c r="Q167" s="47">
        <v>0.01</v>
      </c>
      <c r="R167" s="10" t="s">
        <v>803</v>
      </c>
      <c r="S167" s="10"/>
      <c r="T167" s="10" t="b">
        <v>0</v>
      </c>
      <c r="U167" s="10" t="s">
        <v>803</v>
      </c>
      <c r="V167" s="10" t="s">
        <v>797</v>
      </c>
      <c r="W167" s="10" t="b">
        <v>0</v>
      </c>
      <c r="X167" s="48">
        <v>480247</v>
      </c>
      <c r="Y167" s="49">
        <v>11.48</v>
      </c>
      <c r="Z167" s="48">
        <v>11918</v>
      </c>
      <c r="AA167" s="26">
        <v>24552</v>
      </c>
      <c r="AB167" s="11">
        <v>26159</v>
      </c>
      <c r="AC167" s="50">
        <f t="shared" si="46"/>
        <v>1132192</v>
      </c>
      <c r="AD167" s="50">
        <f t="shared" si="47"/>
        <v>1132192</v>
      </c>
      <c r="AE167" s="50">
        <f t="shared" si="48"/>
        <v>259693</v>
      </c>
      <c r="AF167" s="50">
        <f t="shared" si="49"/>
        <v>0</v>
      </c>
      <c r="AG167" s="50">
        <f t="shared" si="50"/>
        <v>1132192</v>
      </c>
      <c r="AH167" s="51">
        <f t="shared" si="51"/>
        <v>100000</v>
      </c>
      <c r="AI167" s="52">
        <f t="shared" si="52"/>
        <v>2</v>
      </c>
      <c r="AJ167" s="76">
        <v>2020</v>
      </c>
      <c r="AK167" s="30">
        <v>1172593</v>
      </c>
      <c r="AL167" s="53">
        <v>111504.86999999988</v>
      </c>
      <c r="AM167" s="54">
        <f t="shared" si="53"/>
        <v>0</v>
      </c>
      <c r="AN167" s="50">
        <f t="shared" si="54"/>
        <v>1132192</v>
      </c>
      <c r="AO167" s="51">
        <v>1172593</v>
      </c>
      <c r="AP167" s="50">
        <f t="shared" si="55"/>
        <v>1172593</v>
      </c>
      <c r="AQ167" s="11">
        <v>0</v>
      </c>
      <c r="AR167" s="50">
        <f t="shared" si="56"/>
        <v>1172593</v>
      </c>
      <c r="AS167" s="50">
        <f t="shared" si="57"/>
        <v>186903</v>
      </c>
      <c r="AT167" s="55">
        <f t="shared" si="58"/>
        <v>15.94</v>
      </c>
      <c r="AU167" s="27">
        <f t="shared" si="59"/>
        <v>0</v>
      </c>
    </row>
    <row r="168" spans="1:47" ht="14.5" x14ac:dyDescent="0.35">
      <c r="A168" s="27" t="s">
        <v>514</v>
      </c>
      <c r="B168" s="27" t="s">
        <v>159</v>
      </c>
      <c r="C168" s="27">
        <v>2025</v>
      </c>
      <c r="D168" s="43">
        <v>2503129424</v>
      </c>
      <c r="E168" s="44">
        <v>43429295.509999998</v>
      </c>
      <c r="F168" s="43">
        <v>2083979000</v>
      </c>
      <c r="G168" s="45">
        <f t="shared" si="40"/>
        <v>36157035.652997173</v>
      </c>
      <c r="H168" s="45">
        <f t="shared" si="41"/>
        <v>25472900.750894696</v>
      </c>
      <c r="I168" s="45">
        <f t="shared" si="42"/>
        <v>419150424</v>
      </c>
      <c r="J168" s="45">
        <f t="shared" si="43"/>
        <v>191393</v>
      </c>
      <c r="K168" s="45">
        <f t="shared" si="44"/>
        <v>3472612.0867067194</v>
      </c>
      <c r="L168" s="46">
        <v>0</v>
      </c>
      <c r="M168" s="46">
        <v>3627830.28</v>
      </c>
      <c r="N168" s="46">
        <v>1765353.83</v>
      </c>
      <c r="O168" s="46">
        <v>4692779.9400000004</v>
      </c>
      <c r="P168" s="45">
        <f t="shared" si="45"/>
        <v>53515259.560000002</v>
      </c>
      <c r="Q168" s="47">
        <v>0</v>
      </c>
      <c r="R168" s="10" t="s">
        <v>797</v>
      </c>
      <c r="S168" s="10"/>
      <c r="T168" s="10" t="b">
        <v>1</v>
      </c>
      <c r="U168" s="10" t="s">
        <v>797</v>
      </c>
      <c r="V168" s="10" t="s">
        <v>797</v>
      </c>
      <c r="W168" s="10" t="b">
        <v>1</v>
      </c>
      <c r="X168" s="48">
        <v>338418</v>
      </c>
      <c r="Y168" s="49">
        <v>17.350000000000001</v>
      </c>
      <c r="Z168" s="48">
        <v>6158</v>
      </c>
      <c r="AA168" s="26">
        <v>8348</v>
      </c>
      <c r="AB168" s="11">
        <v>8867</v>
      </c>
      <c r="AC168" s="50">
        <f t="shared" si="46"/>
        <v>0</v>
      </c>
      <c r="AD168" s="50">
        <f t="shared" si="47"/>
        <v>0</v>
      </c>
      <c r="AE168" s="50">
        <f t="shared" si="48"/>
        <v>0</v>
      </c>
      <c r="AF168" s="50">
        <f t="shared" si="49"/>
        <v>0</v>
      </c>
      <c r="AG168" s="50">
        <f t="shared" si="50"/>
        <v>0</v>
      </c>
      <c r="AH168" s="51" t="str">
        <f t="shared" si="51"/>
        <v/>
      </c>
      <c r="AI168" s="52" t="str">
        <f t="shared" si="52"/>
        <v/>
      </c>
      <c r="AJ168" s="76" t="s">
        <v>797</v>
      </c>
      <c r="AK168" s="30">
        <v>0</v>
      </c>
      <c r="AL168" s="53">
        <v>0</v>
      </c>
      <c r="AM168" s="54">
        <f t="shared" si="53"/>
        <v>0</v>
      </c>
      <c r="AN168" s="50">
        <f t="shared" si="54"/>
        <v>0</v>
      </c>
      <c r="AO168" s="51">
        <v>0</v>
      </c>
      <c r="AP168" s="50">
        <f t="shared" si="55"/>
        <v>0</v>
      </c>
      <c r="AQ168" s="11">
        <v>0</v>
      </c>
      <c r="AR168" s="50">
        <f t="shared" si="56"/>
        <v>0</v>
      </c>
      <c r="AS168" s="50">
        <f t="shared" si="57"/>
        <v>0</v>
      </c>
      <c r="AT168" s="55">
        <f t="shared" si="58"/>
        <v>0</v>
      </c>
      <c r="AU168" s="27">
        <f t="shared" si="59"/>
        <v>1</v>
      </c>
    </row>
    <row r="169" spans="1:47" ht="14.5" x14ac:dyDescent="0.35">
      <c r="A169" s="27" t="s">
        <v>515</v>
      </c>
      <c r="B169" s="27" t="s">
        <v>160</v>
      </c>
      <c r="C169" s="27">
        <v>2025</v>
      </c>
      <c r="D169" s="43">
        <v>2161060074</v>
      </c>
      <c r="E169" s="44">
        <v>31032822.66</v>
      </c>
      <c r="F169" s="43">
        <v>1835446300</v>
      </c>
      <c r="G169" s="45">
        <f t="shared" si="40"/>
        <v>26357008.865757778</v>
      </c>
      <c r="H169" s="45">
        <f t="shared" si="41"/>
        <v>21137147.998806499</v>
      </c>
      <c r="I169" s="45">
        <f t="shared" si="42"/>
        <v>325613774</v>
      </c>
      <c r="J169" s="45">
        <f t="shared" si="43"/>
        <v>271798</v>
      </c>
      <c r="K169" s="45">
        <f t="shared" si="44"/>
        <v>2955487.0095557189</v>
      </c>
      <c r="L169" s="46">
        <v>0</v>
      </c>
      <c r="M169" s="46">
        <v>1403876.77</v>
      </c>
      <c r="N169" s="46">
        <v>468505.05</v>
      </c>
      <c r="O169" s="46">
        <v>994544.88</v>
      </c>
      <c r="P169" s="45">
        <f t="shared" si="45"/>
        <v>33899749.359999999</v>
      </c>
      <c r="Q169" s="47">
        <v>0</v>
      </c>
      <c r="R169" s="10" t="s">
        <v>797</v>
      </c>
      <c r="S169" s="10"/>
      <c r="T169" s="10" t="b">
        <v>1</v>
      </c>
      <c r="U169" s="10" t="s">
        <v>797</v>
      </c>
      <c r="V169" s="10" t="s">
        <v>797</v>
      </c>
      <c r="W169" s="10" t="b">
        <v>1</v>
      </c>
      <c r="X169" s="48">
        <v>504937</v>
      </c>
      <c r="Y169" s="49">
        <v>14.36</v>
      </c>
      <c r="Z169" s="48">
        <v>3635</v>
      </c>
      <c r="AA169" s="26">
        <v>4833</v>
      </c>
      <c r="AB169" s="11">
        <v>5100</v>
      </c>
      <c r="AC169" s="50">
        <f t="shared" si="46"/>
        <v>0</v>
      </c>
      <c r="AD169" s="50">
        <f t="shared" si="47"/>
        <v>0</v>
      </c>
      <c r="AE169" s="50">
        <f t="shared" si="48"/>
        <v>0</v>
      </c>
      <c r="AF169" s="50">
        <f t="shared" si="49"/>
        <v>0</v>
      </c>
      <c r="AG169" s="50">
        <f t="shared" si="50"/>
        <v>0</v>
      </c>
      <c r="AH169" s="51" t="str">
        <f t="shared" si="51"/>
        <v/>
      </c>
      <c r="AI169" s="52" t="str">
        <f t="shared" si="52"/>
        <v/>
      </c>
      <c r="AJ169" s="76" t="s">
        <v>797</v>
      </c>
      <c r="AK169" s="30">
        <v>0</v>
      </c>
      <c r="AL169" s="53">
        <v>0</v>
      </c>
      <c r="AM169" s="54">
        <f t="shared" si="53"/>
        <v>0</v>
      </c>
      <c r="AN169" s="50">
        <f t="shared" si="54"/>
        <v>0</v>
      </c>
      <c r="AO169" s="51">
        <v>0</v>
      </c>
      <c r="AP169" s="50">
        <f t="shared" si="55"/>
        <v>0</v>
      </c>
      <c r="AQ169" s="11">
        <v>948136</v>
      </c>
      <c r="AR169" s="50">
        <f t="shared" si="56"/>
        <v>0</v>
      </c>
      <c r="AS169" s="50">
        <f t="shared" si="57"/>
        <v>0</v>
      </c>
      <c r="AT169" s="55">
        <f t="shared" si="58"/>
        <v>0</v>
      </c>
      <c r="AU169" s="27">
        <f t="shared" si="59"/>
        <v>1</v>
      </c>
    </row>
    <row r="170" spans="1:47" ht="14.5" x14ac:dyDescent="0.35">
      <c r="A170" s="27" t="s">
        <v>516</v>
      </c>
      <c r="B170" s="27" t="s">
        <v>161</v>
      </c>
      <c r="C170" s="27">
        <v>2025</v>
      </c>
      <c r="D170" s="43">
        <v>13267717345</v>
      </c>
      <c r="E170" s="44">
        <v>137453551.69</v>
      </c>
      <c r="F170" s="43">
        <v>6461147441</v>
      </c>
      <c r="G170" s="45">
        <f t="shared" si="40"/>
        <v>66937487.486714669</v>
      </c>
      <c r="H170" s="45">
        <f t="shared" si="41"/>
        <v>54868088.998292342</v>
      </c>
      <c r="I170" s="45">
        <f t="shared" si="42"/>
        <v>6806569904</v>
      </c>
      <c r="J170" s="45">
        <f t="shared" si="43"/>
        <v>765299</v>
      </c>
      <c r="K170" s="45">
        <f t="shared" si="44"/>
        <v>61301879.39404276</v>
      </c>
      <c r="L170" s="46">
        <v>0</v>
      </c>
      <c r="M170" s="46">
        <v>16325956.35</v>
      </c>
      <c r="N170" s="46">
        <v>4729214.26</v>
      </c>
      <c r="O170" s="46">
        <v>9544317.7899999991</v>
      </c>
      <c r="P170" s="45">
        <f t="shared" si="45"/>
        <v>168053040.09</v>
      </c>
      <c r="Q170" s="47">
        <v>0</v>
      </c>
      <c r="R170" s="10" t="s">
        <v>797</v>
      </c>
      <c r="S170" s="10"/>
      <c r="T170" s="10" t="b">
        <v>1</v>
      </c>
      <c r="U170" s="10" t="s">
        <v>797</v>
      </c>
      <c r="V170" s="10" t="s">
        <v>797</v>
      </c>
      <c r="W170" s="10" t="b">
        <v>1</v>
      </c>
      <c r="X170" s="48">
        <v>554605</v>
      </c>
      <c r="Y170" s="49">
        <v>10.36</v>
      </c>
      <c r="Z170" s="48">
        <v>11650</v>
      </c>
      <c r="AA170" s="26">
        <v>20544</v>
      </c>
      <c r="AB170" s="11">
        <v>21364</v>
      </c>
      <c r="AC170" s="50">
        <f t="shared" si="46"/>
        <v>0</v>
      </c>
      <c r="AD170" s="50">
        <f t="shared" si="47"/>
        <v>0</v>
      </c>
      <c r="AE170" s="50">
        <f t="shared" si="48"/>
        <v>0</v>
      </c>
      <c r="AF170" s="50">
        <f t="shared" si="49"/>
        <v>0</v>
      </c>
      <c r="AG170" s="50">
        <f t="shared" si="50"/>
        <v>0</v>
      </c>
      <c r="AH170" s="51" t="str">
        <f t="shared" si="51"/>
        <v/>
      </c>
      <c r="AI170" s="52" t="str">
        <f t="shared" si="52"/>
        <v/>
      </c>
      <c r="AJ170" s="76" t="s">
        <v>797</v>
      </c>
      <c r="AK170" s="30">
        <v>0</v>
      </c>
      <c r="AL170" s="53">
        <v>0</v>
      </c>
      <c r="AM170" s="54">
        <f t="shared" si="53"/>
        <v>0</v>
      </c>
      <c r="AN170" s="50">
        <f t="shared" si="54"/>
        <v>0</v>
      </c>
      <c r="AO170" s="51">
        <v>0</v>
      </c>
      <c r="AP170" s="50">
        <f t="shared" si="55"/>
        <v>0</v>
      </c>
      <c r="AQ170" s="11">
        <v>0</v>
      </c>
      <c r="AR170" s="50">
        <f t="shared" si="56"/>
        <v>0</v>
      </c>
      <c r="AS170" s="50">
        <f t="shared" si="57"/>
        <v>0</v>
      </c>
      <c r="AT170" s="55">
        <f t="shared" si="58"/>
        <v>0</v>
      </c>
      <c r="AU170" s="27">
        <f t="shared" si="59"/>
        <v>1</v>
      </c>
    </row>
    <row r="171" spans="1:47" ht="14.5" x14ac:dyDescent="0.35">
      <c r="A171" s="27" t="s">
        <v>517</v>
      </c>
      <c r="B171" s="27" t="s">
        <v>162</v>
      </c>
      <c r="C171" s="27">
        <v>2025</v>
      </c>
      <c r="D171" s="43">
        <v>4396936466</v>
      </c>
      <c r="E171" s="44">
        <v>46431649.079999998</v>
      </c>
      <c r="F171" s="43">
        <v>4066146200</v>
      </c>
      <c r="G171" s="45">
        <f t="shared" si="40"/>
        <v>42938503.87111222</v>
      </c>
      <c r="H171" s="45">
        <f t="shared" si="41"/>
        <v>38829607.247710191</v>
      </c>
      <c r="I171" s="45">
        <f t="shared" si="42"/>
        <v>330790266</v>
      </c>
      <c r="J171" s="45">
        <f t="shared" si="43"/>
        <v>939745</v>
      </c>
      <c r="K171" s="45">
        <f t="shared" si="44"/>
        <v>3121433.1796790273</v>
      </c>
      <c r="L171" s="46">
        <v>0</v>
      </c>
      <c r="M171" s="46">
        <v>8642896.8900000006</v>
      </c>
      <c r="N171" s="46">
        <v>484068.68</v>
      </c>
      <c r="O171" s="46">
        <v>1390291.45</v>
      </c>
      <c r="P171" s="45">
        <f t="shared" si="45"/>
        <v>56948906.099999994</v>
      </c>
      <c r="Q171" s="47">
        <v>0</v>
      </c>
      <c r="R171" s="10" t="s">
        <v>797</v>
      </c>
      <c r="S171" s="10"/>
      <c r="T171" s="10" t="b">
        <v>1</v>
      </c>
      <c r="U171" s="10" t="s">
        <v>797</v>
      </c>
      <c r="V171" s="10" t="s">
        <v>797</v>
      </c>
      <c r="W171" s="10" t="b">
        <v>1</v>
      </c>
      <c r="X171" s="48">
        <v>1045013</v>
      </c>
      <c r="Y171" s="49">
        <v>10.56</v>
      </c>
      <c r="Z171" s="48">
        <v>3891</v>
      </c>
      <c r="AA171" s="26">
        <v>4243</v>
      </c>
      <c r="AB171" s="11">
        <v>4386</v>
      </c>
      <c r="AC171" s="50">
        <f t="shared" si="46"/>
        <v>0</v>
      </c>
      <c r="AD171" s="50">
        <f t="shared" si="47"/>
        <v>0</v>
      </c>
      <c r="AE171" s="50">
        <f t="shared" si="48"/>
        <v>0</v>
      </c>
      <c r="AF171" s="50">
        <f t="shared" si="49"/>
        <v>0</v>
      </c>
      <c r="AG171" s="50">
        <f t="shared" si="50"/>
        <v>0</v>
      </c>
      <c r="AH171" s="51" t="str">
        <f t="shared" si="51"/>
        <v/>
      </c>
      <c r="AI171" s="52" t="str">
        <f t="shared" si="52"/>
        <v/>
      </c>
      <c r="AJ171" s="76" t="s">
        <v>797</v>
      </c>
      <c r="AK171" s="30">
        <v>0</v>
      </c>
      <c r="AL171" s="53">
        <v>0</v>
      </c>
      <c r="AM171" s="54">
        <f t="shared" si="53"/>
        <v>0</v>
      </c>
      <c r="AN171" s="50">
        <f t="shared" si="54"/>
        <v>0</v>
      </c>
      <c r="AO171" s="51">
        <v>0</v>
      </c>
      <c r="AP171" s="50">
        <f t="shared" si="55"/>
        <v>0</v>
      </c>
      <c r="AQ171" s="11">
        <v>0</v>
      </c>
      <c r="AR171" s="50">
        <f t="shared" si="56"/>
        <v>0</v>
      </c>
      <c r="AS171" s="50">
        <f t="shared" si="57"/>
        <v>0</v>
      </c>
      <c r="AT171" s="55">
        <f t="shared" si="58"/>
        <v>0</v>
      </c>
      <c r="AU171" s="27">
        <f t="shared" si="59"/>
        <v>1</v>
      </c>
    </row>
    <row r="172" spans="1:47" ht="14.5" x14ac:dyDescent="0.35">
      <c r="A172" s="27" t="s">
        <v>518</v>
      </c>
      <c r="B172" s="27" t="s">
        <v>163</v>
      </c>
      <c r="C172" s="27">
        <v>2025</v>
      </c>
      <c r="D172" s="43">
        <v>10001319336</v>
      </c>
      <c r="E172" s="44">
        <v>91699972.530000001</v>
      </c>
      <c r="F172" s="43">
        <v>2484079132</v>
      </c>
      <c r="G172" s="45">
        <f t="shared" si="40"/>
        <v>22775993.897806112</v>
      </c>
      <c r="H172" s="45">
        <f t="shared" si="41"/>
        <v>17569040.798848346</v>
      </c>
      <c r="I172" s="45">
        <f t="shared" si="42"/>
        <v>7517240204</v>
      </c>
      <c r="J172" s="45">
        <f t="shared" si="43"/>
        <v>1077741</v>
      </c>
      <c r="K172" s="45">
        <f t="shared" si="44"/>
        <v>62528752.076630555</v>
      </c>
      <c r="L172" s="46">
        <v>0</v>
      </c>
      <c r="M172" s="46">
        <v>11934244.84</v>
      </c>
      <c r="N172" s="46">
        <v>4938776.37</v>
      </c>
      <c r="O172" s="46">
        <v>4484497.78</v>
      </c>
      <c r="P172" s="45">
        <f t="shared" si="45"/>
        <v>113057491.52000001</v>
      </c>
      <c r="Q172" s="47">
        <v>0.01</v>
      </c>
      <c r="R172" s="10" t="s">
        <v>803</v>
      </c>
      <c r="S172" s="10"/>
      <c r="T172" s="10" t="b">
        <v>0</v>
      </c>
      <c r="U172" s="10" t="s">
        <v>803</v>
      </c>
      <c r="V172" s="10" t="s">
        <v>797</v>
      </c>
      <c r="W172" s="10" t="b">
        <v>0</v>
      </c>
      <c r="X172" s="48">
        <v>437415</v>
      </c>
      <c r="Y172" s="49">
        <v>11.32</v>
      </c>
      <c r="Z172" s="48">
        <v>5679</v>
      </c>
      <c r="AA172" s="26">
        <v>12654</v>
      </c>
      <c r="AB172" s="11">
        <v>13120</v>
      </c>
      <c r="AC172" s="50">
        <f t="shared" si="46"/>
        <v>800978</v>
      </c>
      <c r="AD172" s="50">
        <f t="shared" si="47"/>
        <v>800978</v>
      </c>
      <c r="AE172" s="50">
        <f t="shared" si="48"/>
        <v>168730</v>
      </c>
      <c r="AF172" s="50">
        <f t="shared" si="49"/>
        <v>0</v>
      </c>
      <c r="AG172" s="50">
        <f t="shared" si="50"/>
        <v>800978</v>
      </c>
      <c r="AH172" s="51">
        <f t="shared" si="51"/>
        <v>100000</v>
      </c>
      <c r="AI172" s="52">
        <f t="shared" si="52"/>
        <v>2</v>
      </c>
      <c r="AJ172" s="76">
        <v>2016</v>
      </c>
      <c r="AK172" s="30">
        <v>930697</v>
      </c>
      <c r="AL172" s="53">
        <v>47501.260000000009</v>
      </c>
      <c r="AM172" s="54">
        <f t="shared" si="53"/>
        <v>0</v>
      </c>
      <c r="AN172" s="50">
        <f t="shared" si="54"/>
        <v>800978</v>
      </c>
      <c r="AO172" s="51">
        <v>930697</v>
      </c>
      <c r="AP172" s="50">
        <f t="shared" si="55"/>
        <v>930697</v>
      </c>
      <c r="AQ172" s="11">
        <v>0</v>
      </c>
      <c r="AR172" s="50">
        <f t="shared" si="56"/>
        <v>930697</v>
      </c>
      <c r="AS172" s="50">
        <f t="shared" si="57"/>
        <v>148347</v>
      </c>
      <c r="AT172" s="55">
        <f t="shared" si="58"/>
        <v>15.94</v>
      </c>
      <c r="AU172" s="27">
        <f t="shared" si="59"/>
        <v>0</v>
      </c>
    </row>
    <row r="173" spans="1:47" ht="14.5" x14ac:dyDescent="0.35">
      <c r="A173" s="27" t="s">
        <v>519</v>
      </c>
      <c r="B173" s="27" t="s">
        <v>164</v>
      </c>
      <c r="C173" s="27">
        <v>2025</v>
      </c>
      <c r="D173" s="43">
        <v>3410237270</v>
      </c>
      <c r="E173" s="44">
        <v>31203671.02</v>
      </c>
      <c r="F173" s="43">
        <v>2755222500</v>
      </c>
      <c r="G173" s="45">
        <f t="shared" si="40"/>
        <v>25210285.874596037</v>
      </c>
      <c r="H173" s="45">
        <f t="shared" si="41"/>
        <v>23736220.829679016</v>
      </c>
      <c r="I173" s="45">
        <f t="shared" si="42"/>
        <v>655014770</v>
      </c>
      <c r="J173" s="45">
        <f t="shared" si="43"/>
        <v>1173862</v>
      </c>
      <c r="K173" s="45">
        <f t="shared" si="44"/>
        <v>5482815.3215742484</v>
      </c>
      <c r="L173" s="46">
        <v>0</v>
      </c>
      <c r="M173" s="46">
        <v>1145547</v>
      </c>
      <c r="N173" s="46">
        <v>58814.83</v>
      </c>
      <c r="O173" s="46">
        <v>740345.99</v>
      </c>
      <c r="P173" s="45">
        <f t="shared" si="45"/>
        <v>33148378.84</v>
      </c>
      <c r="Q173" s="47">
        <v>1.4999999999999999E-2</v>
      </c>
      <c r="R173" s="10" t="s">
        <v>803</v>
      </c>
      <c r="S173" s="10" t="s">
        <v>803</v>
      </c>
      <c r="T173" s="10" t="b">
        <v>1</v>
      </c>
      <c r="U173" s="10" t="s">
        <v>797</v>
      </c>
      <c r="V173" s="10" t="s">
        <v>803</v>
      </c>
      <c r="W173" s="10" t="b">
        <v>0</v>
      </c>
      <c r="X173" s="48">
        <v>1710256</v>
      </c>
      <c r="Y173" s="49">
        <v>9.15</v>
      </c>
      <c r="Z173" s="48">
        <v>1611</v>
      </c>
      <c r="AA173" s="26">
        <v>2169</v>
      </c>
      <c r="AB173" s="11">
        <v>2273</v>
      </c>
      <c r="AC173" s="50">
        <f t="shared" si="46"/>
        <v>438286</v>
      </c>
      <c r="AD173" s="50">
        <f t="shared" si="47"/>
        <v>438286</v>
      </c>
      <c r="AE173" s="50">
        <f t="shared" si="48"/>
        <v>18065</v>
      </c>
      <c r="AF173" s="50">
        <f t="shared" si="49"/>
        <v>18065</v>
      </c>
      <c r="AG173" s="50">
        <f t="shared" si="50"/>
        <v>456351</v>
      </c>
      <c r="AH173" s="51">
        <f t="shared" si="51"/>
        <v>100000</v>
      </c>
      <c r="AI173" s="52" t="str">
        <f t="shared" si="52"/>
        <v/>
      </c>
      <c r="AJ173" s="76">
        <v>2006</v>
      </c>
      <c r="AK173" s="30">
        <v>517904</v>
      </c>
      <c r="AL173" s="53">
        <v>82208.990000000049</v>
      </c>
      <c r="AM173" s="54">
        <f t="shared" si="53"/>
        <v>0</v>
      </c>
      <c r="AN173" s="50">
        <f t="shared" si="54"/>
        <v>456351</v>
      </c>
      <c r="AO173" s="51">
        <v>517904</v>
      </c>
      <c r="AP173" s="50">
        <f t="shared" si="55"/>
        <v>517904</v>
      </c>
      <c r="AQ173" s="11">
        <v>0</v>
      </c>
      <c r="AR173" s="50">
        <f t="shared" si="56"/>
        <v>517904</v>
      </c>
      <c r="AS173" s="50">
        <f t="shared" si="57"/>
        <v>82550</v>
      </c>
      <c r="AT173" s="55">
        <f t="shared" si="58"/>
        <v>15.94</v>
      </c>
      <c r="AU173" s="27">
        <f t="shared" si="59"/>
        <v>0</v>
      </c>
    </row>
    <row r="174" spans="1:47" ht="14.5" x14ac:dyDescent="0.35">
      <c r="A174" s="27" t="s">
        <v>520</v>
      </c>
      <c r="B174" s="27" t="s">
        <v>165</v>
      </c>
      <c r="C174" s="27">
        <v>2025</v>
      </c>
      <c r="D174" s="43">
        <v>4461411494</v>
      </c>
      <c r="E174" s="44">
        <v>58756789.380000003</v>
      </c>
      <c r="F174" s="43">
        <v>3522037050</v>
      </c>
      <c r="G174" s="45">
        <f t="shared" si="40"/>
        <v>46385227.951673567</v>
      </c>
      <c r="H174" s="45">
        <f t="shared" si="41"/>
        <v>39191779.183839522</v>
      </c>
      <c r="I174" s="45">
        <f t="shared" si="42"/>
        <v>939374444</v>
      </c>
      <c r="J174" s="45">
        <f t="shared" si="43"/>
        <v>513600</v>
      </c>
      <c r="K174" s="45">
        <f t="shared" si="44"/>
        <v>9962768.3153345287</v>
      </c>
      <c r="L174" s="46">
        <v>0</v>
      </c>
      <c r="M174" s="46">
        <v>7449294.9199999999</v>
      </c>
      <c r="N174" s="46">
        <v>12065054.02</v>
      </c>
      <c r="O174" s="46">
        <v>2461727.37</v>
      </c>
      <c r="P174" s="45">
        <f t="shared" si="45"/>
        <v>80732865.689999998</v>
      </c>
      <c r="Q174" s="47">
        <v>0</v>
      </c>
      <c r="R174" s="10" t="s">
        <v>797</v>
      </c>
      <c r="S174" s="10"/>
      <c r="T174" s="10" t="b">
        <v>1</v>
      </c>
      <c r="U174" s="10" t="s">
        <v>797</v>
      </c>
      <c r="V174" s="10" t="s">
        <v>797</v>
      </c>
      <c r="W174" s="10" t="b">
        <v>1</v>
      </c>
      <c r="X174" s="48">
        <v>644826</v>
      </c>
      <c r="Y174" s="49">
        <v>13.17</v>
      </c>
      <c r="Z174" s="48">
        <v>5462</v>
      </c>
      <c r="AA174" s="26">
        <v>7291</v>
      </c>
      <c r="AB174" s="11">
        <v>7659</v>
      </c>
      <c r="AC174" s="50">
        <f t="shared" si="46"/>
        <v>0</v>
      </c>
      <c r="AD174" s="50">
        <f t="shared" si="47"/>
        <v>0</v>
      </c>
      <c r="AE174" s="50">
        <f t="shared" si="48"/>
        <v>0</v>
      </c>
      <c r="AF174" s="50">
        <f t="shared" si="49"/>
        <v>0</v>
      </c>
      <c r="AG174" s="50">
        <f t="shared" si="50"/>
        <v>0</v>
      </c>
      <c r="AH174" s="51" t="str">
        <f t="shared" si="51"/>
        <v/>
      </c>
      <c r="AI174" s="52" t="str">
        <f t="shared" si="52"/>
        <v/>
      </c>
      <c r="AJ174" s="76" t="s">
        <v>797</v>
      </c>
      <c r="AK174" s="30">
        <v>0</v>
      </c>
      <c r="AL174" s="53">
        <v>0</v>
      </c>
      <c r="AM174" s="54">
        <f t="shared" si="53"/>
        <v>0</v>
      </c>
      <c r="AN174" s="50">
        <f t="shared" si="54"/>
        <v>0</v>
      </c>
      <c r="AO174" s="51">
        <v>0</v>
      </c>
      <c r="AP174" s="50">
        <f t="shared" si="55"/>
        <v>0</v>
      </c>
      <c r="AQ174" s="11">
        <v>0</v>
      </c>
      <c r="AR174" s="50">
        <f t="shared" si="56"/>
        <v>0</v>
      </c>
      <c r="AS174" s="50">
        <f t="shared" si="57"/>
        <v>0</v>
      </c>
      <c r="AT174" s="55">
        <f t="shared" si="58"/>
        <v>0</v>
      </c>
      <c r="AU174" s="27">
        <f t="shared" si="59"/>
        <v>1</v>
      </c>
    </row>
    <row r="175" spans="1:47" ht="14.5" x14ac:dyDescent="0.35">
      <c r="A175" s="27" t="s">
        <v>521</v>
      </c>
      <c r="B175" s="27" t="s">
        <v>166</v>
      </c>
      <c r="C175" s="27">
        <v>2025</v>
      </c>
      <c r="D175" s="43">
        <v>8904645206</v>
      </c>
      <c r="E175" s="44">
        <v>80587039.109999999</v>
      </c>
      <c r="F175" s="43">
        <v>7599291427</v>
      </c>
      <c r="G175" s="45">
        <f t="shared" si="40"/>
        <v>68773587.410680354</v>
      </c>
      <c r="H175" s="45">
        <f t="shared" si="41"/>
        <v>63125482.271995656</v>
      </c>
      <c r="I175" s="45">
        <f t="shared" si="42"/>
        <v>1305353779</v>
      </c>
      <c r="J175" s="45">
        <f t="shared" si="43"/>
        <v>684866</v>
      </c>
      <c r="K175" s="45">
        <f t="shared" si="44"/>
        <v>10088522.779017039</v>
      </c>
      <c r="L175" s="46">
        <v>0</v>
      </c>
      <c r="M175" s="46">
        <v>2763579.11</v>
      </c>
      <c r="N175" s="46">
        <v>181067.88</v>
      </c>
      <c r="O175" s="46">
        <v>857038.17</v>
      </c>
      <c r="P175" s="45">
        <f t="shared" si="45"/>
        <v>84388724.269999996</v>
      </c>
      <c r="Q175" s="47">
        <v>0</v>
      </c>
      <c r="R175" s="10" t="s">
        <v>797</v>
      </c>
      <c r="S175" s="10"/>
      <c r="T175" s="10" t="b">
        <v>1</v>
      </c>
      <c r="U175" s="10" t="s">
        <v>797</v>
      </c>
      <c r="V175" s="10" t="s">
        <v>797</v>
      </c>
      <c r="W175" s="10" t="b">
        <v>1</v>
      </c>
      <c r="X175" s="48">
        <v>1217640</v>
      </c>
      <c r="Y175" s="49">
        <v>9.0500000000000007</v>
      </c>
      <c r="Z175" s="48">
        <v>6241</v>
      </c>
      <c r="AA175" s="26">
        <v>8147</v>
      </c>
      <c r="AB175" s="11">
        <v>8417</v>
      </c>
      <c r="AC175" s="50">
        <f t="shared" si="46"/>
        <v>0</v>
      </c>
      <c r="AD175" s="50">
        <f t="shared" si="47"/>
        <v>0</v>
      </c>
      <c r="AE175" s="50">
        <f t="shared" si="48"/>
        <v>0</v>
      </c>
      <c r="AF175" s="50">
        <f t="shared" si="49"/>
        <v>0</v>
      </c>
      <c r="AG175" s="50">
        <f t="shared" si="50"/>
        <v>0</v>
      </c>
      <c r="AH175" s="51" t="str">
        <f t="shared" si="51"/>
        <v/>
      </c>
      <c r="AI175" s="52" t="str">
        <f t="shared" si="52"/>
        <v/>
      </c>
      <c r="AJ175" s="76" t="s">
        <v>797</v>
      </c>
      <c r="AK175" s="30">
        <v>0</v>
      </c>
      <c r="AL175" s="53">
        <v>0</v>
      </c>
      <c r="AM175" s="54">
        <f t="shared" si="53"/>
        <v>0</v>
      </c>
      <c r="AN175" s="50">
        <f t="shared" si="54"/>
        <v>0</v>
      </c>
      <c r="AO175" s="51">
        <v>0</v>
      </c>
      <c r="AP175" s="50">
        <f t="shared" si="55"/>
        <v>0</v>
      </c>
      <c r="AQ175" s="11">
        <v>0</v>
      </c>
      <c r="AR175" s="50">
        <f t="shared" si="56"/>
        <v>0</v>
      </c>
      <c r="AS175" s="50">
        <f t="shared" si="57"/>
        <v>0</v>
      </c>
      <c r="AT175" s="55">
        <f t="shared" si="58"/>
        <v>0</v>
      </c>
      <c r="AU175" s="27">
        <f t="shared" si="59"/>
        <v>1</v>
      </c>
    </row>
    <row r="176" spans="1:47" ht="14.5" x14ac:dyDescent="0.35">
      <c r="A176" s="27" t="s">
        <v>522</v>
      </c>
      <c r="B176" s="27" t="s">
        <v>167</v>
      </c>
      <c r="C176" s="27">
        <v>2025</v>
      </c>
      <c r="D176" s="43">
        <v>2403342768</v>
      </c>
      <c r="E176" s="44">
        <v>22399154.600000001</v>
      </c>
      <c r="F176" s="43">
        <v>2137235002</v>
      </c>
      <c r="G176" s="45">
        <f t="shared" si="40"/>
        <v>19919030.220631979</v>
      </c>
      <c r="H176" s="45">
        <f t="shared" si="41"/>
        <v>17793138.629237995</v>
      </c>
      <c r="I176" s="45">
        <f t="shared" si="42"/>
        <v>266107766</v>
      </c>
      <c r="J176" s="45">
        <f t="shared" si="43"/>
        <v>410660</v>
      </c>
      <c r="K176" s="45">
        <f t="shared" si="44"/>
        <v>1876188.1841291329</v>
      </c>
      <c r="L176" s="46">
        <v>0</v>
      </c>
      <c r="M176" s="46">
        <v>846248.74</v>
      </c>
      <c r="N176" s="46">
        <v>146337.98000000001</v>
      </c>
      <c r="O176" s="46">
        <v>430231.89</v>
      </c>
      <c r="P176" s="45">
        <f t="shared" si="45"/>
        <v>23821973.210000001</v>
      </c>
      <c r="Q176" s="47">
        <v>0.02</v>
      </c>
      <c r="R176" s="10" t="s">
        <v>803</v>
      </c>
      <c r="S176" s="10" t="s">
        <v>803</v>
      </c>
      <c r="T176" s="10" t="b">
        <v>1</v>
      </c>
      <c r="U176" s="10" t="s">
        <v>797</v>
      </c>
      <c r="V176" s="10" t="s">
        <v>797</v>
      </c>
      <c r="W176" s="10" t="b">
        <v>1</v>
      </c>
      <c r="X176" s="48">
        <v>936973</v>
      </c>
      <c r="Y176" s="49">
        <v>9.32</v>
      </c>
      <c r="Z176" s="48">
        <v>2281</v>
      </c>
      <c r="AA176" s="26">
        <v>2929</v>
      </c>
      <c r="AB176" s="11">
        <v>3133</v>
      </c>
      <c r="AC176" s="50">
        <f t="shared" si="46"/>
        <v>393387</v>
      </c>
      <c r="AD176" s="50">
        <f t="shared" si="47"/>
        <v>393387</v>
      </c>
      <c r="AE176" s="50">
        <f t="shared" si="48"/>
        <v>19852</v>
      </c>
      <c r="AF176" s="50">
        <f t="shared" si="49"/>
        <v>19852</v>
      </c>
      <c r="AG176" s="50">
        <f t="shared" si="50"/>
        <v>413239</v>
      </c>
      <c r="AH176" s="51">
        <f t="shared" si="51"/>
        <v>100000</v>
      </c>
      <c r="AI176" s="52" t="str">
        <f t="shared" si="52"/>
        <v/>
      </c>
      <c r="AJ176" s="76">
        <v>2006</v>
      </c>
      <c r="AK176" s="30">
        <v>411119</v>
      </c>
      <c r="AL176" s="53">
        <v>15128.410000000033</v>
      </c>
      <c r="AM176" s="54">
        <f t="shared" si="53"/>
        <v>0</v>
      </c>
      <c r="AN176" s="50">
        <f t="shared" si="54"/>
        <v>413239</v>
      </c>
      <c r="AO176" s="51">
        <v>411119</v>
      </c>
      <c r="AP176" s="50">
        <f t="shared" si="55"/>
        <v>411119</v>
      </c>
      <c r="AQ176" s="11">
        <v>0</v>
      </c>
      <c r="AR176" s="50">
        <f t="shared" si="56"/>
        <v>413239</v>
      </c>
      <c r="AS176" s="50">
        <f t="shared" si="57"/>
        <v>65868</v>
      </c>
      <c r="AT176" s="55">
        <f t="shared" si="58"/>
        <v>15.94</v>
      </c>
      <c r="AU176" s="27">
        <f t="shared" si="59"/>
        <v>1</v>
      </c>
    </row>
    <row r="177" spans="1:47" ht="14.5" x14ac:dyDescent="0.35">
      <c r="A177" s="27" t="s">
        <v>523</v>
      </c>
      <c r="B177" s="27" t="s">
        <v>168</v>
      </c>
      <c r="C177" s="27">
        <v>2025</v>
      </c>
      <c r="D177" s="43">
        <v>6784312248</v>
      </c>
      <c r="E177" s="44">
        <v>66893318.770000003</v>
      </c>
      <c r="F177" s="43">
        <v>4187826700</v>
      </c>
      <c r="G177" s="45">
        <f t="shared" si="40"/>
        <v>41291971.264913566</v>
      </c>
      <c r="H177" s="45">
        <f t="shared" si="41"/>
        <v>34332787.103099853</v>
      </c>
      <c r="I177" s="45">
        <f t="shared" si="42"/>
        <v>2596485548</v>
      </c>
      <c r="J177" s="45">
        <f t="shared" si="43"/>
        <v>610220</v>
      </c>
      <c r="K177" s="45">
        <f t="shared" si="44"/>
        <v>21405918.396717906</v>
      </c>
      <c r="L177" s="46">
        <v>0</v>
      </c>
      <c r="M177" s="46">
        <v>20371781.010000002</v>
      </c>
      <c r="N177" s="46">
        <v>13395380.26</v>
      </c>
      <c r="O177" s="46">
        <v>6349726.6500000004</v>
      </c>
      <c r="P177" s="45">
        <f t="shared" si="45"/>
        <v>107010206.69</v>
      </c>
      <c r="Q177" s="47">
        <v>0</v>
      </c>
      <c r="R177" s="10" t="s">
        <v>797</v>
      </c>
      <c r="S177" s="10"/>
      <c r="T177" s="10" t="b">
        <v>1</v>
      </c>
      <c r="U177" s="10" t="s">
        <v>797</v>
      </c>
      <c r="V177" s="10" t="s">
        <v>797</v>
      </c>
      <c r="W177" s="10" t="b">
        <v>1</v>
      </c>
      <c r="X177" s="48">
        <v>593345</v>
      </c>
      <c r="Y177" s="49">
        <v>9.86</v>
      </c>
      <c r="Z177" s="48">
        <v>7058</v>
      </c>
      <c r="AA177" s="26">
        <v>11313</v>
      </c>
      <c r="AB177" s="11">
        <v>12116</v>
      </c>
      <c r="AC177" s="50">
        <f t="shared" si="46"/>
        <v>0</v>
      </c>
      <c r="AD177" s="50">
        <f t="shared" si="47"/>
        <v>0</v>
      </c>
      <c r="AE177" s="50">
        <f t="shared" si="48"/>
        <v>0</v>
      </c>
      <c r="AF177" s="50">
        <f t="shared" si="49"/>
        <v>0</v>
      </c>
      <c r="AG177" s="50">
        <f t="shared" si="50"/>
        <v>0</v>
      </c>
      <c r="AH177" s="51" t="str">
        <f t="shared" si="51"/>
        <v/>
      </c>
      <c r="AI177" s="52" t="str">
        <f t="shared" si="52"/>
        <v/>
      </c>
      <c r="AJ177" s="76" t="s">
        <v>797</v>
      </c>
      <c r="AK177" s="30">
        <v>0</v>
      </c>
      <c r="AL177" s="53">
        <v>0</v>
      </c>
      <c r="AM177" s="54">
        <f t="shared" si="53"/>
        <v>0</v>
      </c>
      <c r="AN177" s="50">
        <f t="shared" si="54"/>
        <v>0</v>
      </c>
      <c r="AO177" s="51">
        <v>0</v>
      </c>
      <c r="AP177" s="50">
        <f t="shared" si="55"/>
        <v>0</v>
      </c>
      <c r="AQ177" s="11">
        <v>0</v>
      </c>
      <c r="AR177" s="50">
        <f t="shared" si="56"/>
        <v>0</v>
      </c>
      <c r="AS177" s="50">
        <f t="shared" si="57"/>
        <v>0</v>
      </c>
      <c r="AT177" s="55">
        <f t="shared" si="58"/>
        <v>0</v>
      </c>
      <c r="AU177" s="27">
        <f t="shared" si="59"/>
        <v>1</v>
      </c>
    </row>
    <row r="178" spans="1:47" ht="14.5" x14ac:dyDescent="0.35">
      <c r="A178" s="27" t="s">
        <v>524</v>
      </c>
      <c r="B178" s="27" t="s">
        <v>169</v>
      </c>
      <c r="C178" s="27">
        <v>2025</v>
      </c>
      <c r="D178" s="43">
        <v>7893020926</v>
      </c>
      <c r="E178" s="44">
        <v>78140907.170000002</v>
      </c>
      <c r="F178" s="43">
        <v>7018140100</v>
      </c>
      <c r="G178" s="45">
        <f t="shared" si="40"/>
        <v>69479586.99231182</v>
      </c>
      <c r="H178" s="45">
        <f t="shared" si="41"/>
        <v>60323078.42716793</v>
      </c>
      <c r="I178" s="45">
        <f t="shared" si="42"/>
        <v>874880826</v>
      </c>
      <c r="J178" s="45">
        <f t="shared" si="43"/>
        <v>462166</v>
      </c>
      <c r="K178" s="45">
        <f t="shared" si="44"/>
        <v>6787248.9180783918</v>
      </c>
      <c r="L178" s="46">
        <v>0</v>
      </c>
      <c r="M178" s="46">
        <v>3186091.15</v>
      </c>
      <c r="N178" s="46">
        <v>704315.7</v>
      </c>
      <c r="O178" s="46">
        <v>1315919.55</v>
      </c>
      <c r="P178" s="45">
        <f t="shared" si="45"/>
        <v>83347233.570000008</v>
      </c>
      <c r="Q178" s="47">
        <v>0.03</v>
      </c>
      <c r="R178" s="10" t="s">
        <v>803</v>
      </c>
      <c r="S178" s="10" t="s">
        <v>803</v>
      </c>
      <c r="T178" s="10" t="b">
        <v>1</v>
      </c>
      <c r="U178" s="10" t="s">
        <v>797</v>
      </c>
      <c r="V178" s="10" t="s">
        <v>797</v>
      </c>
      <c r="W178" s="10" t="b">
        <v>1</v>
      </c>
      <c r="X178" s="48">
        <v>758800</v>
      </c>
      <c r="Y178" s="49">
        <v>9.9</v>
      </c>
      <c r="Z178" s="48">
        <v>9249</v>
      </c>
      <c r="AA178" s="26">
        <v>11142</v>
      </c>
      <c r="AB178" s="11">
        <v>11590</v>
      </c>
      <c r="AC178" s="50">
        <f t="shared" si="46"/>
        <v>2013310</v>
      </c>
      <c r="AD178" s="50">
        <f t="shared" si="47"/>
        <v>2013310</v>
      </c>
      <c r="AE178" s="50">
        <f t="shared" si="48"/>
        <v>116712</v>
      </c>
      <c r="AF178" s="50">
        <f t="shared" si="49"/>
        <v>116712</v>
      </c>
      <c r="AG178" s="50">
        <f t="shared" si="50"/>
        <v>2130022</v>
      </c>
      <c r="AH178" s="51">
        <f t="shared" si="51"/>
        <v>100000</v>
      </c>
      <c r="AI178" s="52" t="str">
        <f t="shared" si="52"/>
        <v/>
      </c>
      <c r="AJ178" s="76">
        <v>2002</v>
      </c>
      <c r="AK178" s="30">
        <v>2130813</v>
      </c>
      <c r="AL178" s="53">
        <v>109600.73999999999</v>
      </c>
      <c r="AM178" s="54">
        <f t="shared" si="53"/>
        <v>0</v>
      </c>
      <c r="AN178" s="50">
        <f t="shared" si="54"/>
        <v>2130022</v>
      </c>
      <c r="AO178" s="51">
        <v>2130813</v>
      </c>
      <c r="AP178" s="50">
        <f t="shared" si="55"/>
        <v>2130813</v>
      </c>
      <c r="AQ178" s="11">
        <v>0</v>
      </c>
      <c r="AR178" s="50">
        <f t="shared" si="56"/>
        <v>2130813</v>
      </c>
      <c r="AS178" s="50">
        <f t="shared" si="57"/>
        <v>339637</v>
      </c>
      <c r="AT178" s="55">
        <f t="shared" si="58"/>
        <v>15.94</v>
      </c>
      <c r="AU178" s="27">
        <f t="shared" si="59"/>
        <v>0</v>
      </c>
    </row>
    <row r="179" spans="1:47" ht="14.5" x14ac:dyDescent="0.35">
      <c r="A179" s="27" t="s">
        <v>525</v>
      </c>
      <c r="B179" s="27" t="s">
        <v>170</v>
      </c>
      <c r="C179" s="27">
        <v>2025</v>
      </c>
      <c r="D179" s="43">
        <v>9230032285</v>
      </c>
      <c r="E179" s="44">
        <v>56562934</v>
      </c>
      <c r="F179" s="43">
        <v>6834400680</v>
      </c>
      <c r="G179" s="45">
        <f t="shared" si="40"/>
        <v>41882167.110144094</v>
      </c>
      <c r="H179" s="45">
        <f t="shared" si="41"/>
        <v>37421492.387042649</v>
      </c>
      <c r="I179" s="45">
        <f t="shared" si="42"/>
        <v>2395631605</v>
      </c>
      <c r="J179" s="45">
        <f t="shared" si="43"/>
        <v>635952</v>
      </c>
      <c r="K179" s="45">
        <f t="shared" si="44"/>
        <v>12372295.984841706</v>
      </c>
      <c r="L179" s="46">
        <v>16283.48</v>
      </c>
      <c r="M179" s="46">
        <v>3150642.57</v>
      </c>
      <c r="N179" s="46">
        <v>312189.25</v>
      </c>
      <c r="O179" s="46">
        <v>753701.28</v>
      </c>
      <c r="P179" s="45">
        <f t="shared" si="45"/>
        <v>60795750.579999998</v>
      </c>
      <c r="Q179" s="47">
        <v>0.02</v>
      </c>
      <c r="R179" s="10" t="s">
        <v>797</v>
      </c>
      <c r="S179" s="10"/>
      <c r="T179" s="10" t="b">
        <v>1</v>
      </c>
      <c r="U179" s="10" t="s">
        <v>797</v>
      </c>
      <c r="V179" s="10" t="s">
        <v>797</v>
      </c>
      <c r="W179" s="10" t="b">
        <v>1</v>
      </c>
      <c r="X179" s="48">
        <v>938920</v>
      </c>
      <c r="Y179" s="49">
        <v>6.13</v>
      </c>
      <c r="Z179" s="48">
        <v>7279</v>
      </c>
      <c r="AA179" s="26">
        <v>11046</v>
      </c>
      <c r="AB179" s="11">
        <v>11619</v>
      </c>
      <c r="AC179" s="50">
        <f t="shared" si="46"/>
        <v>995876</v>
      </c>
      <c r="AD179" s="50">
        <f t="shared" si="47"/>
        <v>1131259</v>
      </c>
      <c r="AE179" s="50">
        <f t="shared" si="48"/>
        <v>69582</v>
      </c>
      <c r="AF179" s="50">
        <f t="shared" si="49"/>
        <v>69582</v>
      </c>
      <c r="AG179" s="50">
        <f t="shared" si="50"/>
        <v>1200841</v>
      </c>
      <c r="AH179" s="51" t="str">
        <f t="shared" si="51"/>
        <v/>
      </c>
      <c r="AI179" s="52" t="str">
        <f t="shared" si="52"/>
        <v/>
      </c>
      <c r="AJ179" s="76">
        <v>2006</v>
      </c>
      <c r="AK179" s="30">
        <v>1142216</v>
      </c>
      <c r="AL179" s="53">
        <v>21051.229999999981</v>
      </c>
      <c r="AM179" s="54">
        <f t="shared" si="53"/>
        <v>0</v>
      </c>
      <c r="AN179" s="50">
        <f t="shared" si="54"/>
        <v>1200841</v>
      </c>
      <c r="AO179" s="51">
        <v>1142216</v>
      </c>
      <c r="AP179" s="50">
        <f t="shared" si="55"/>
        <v>1142216</v>
      </c>
      <c r="AQ179" s="11">
        <v>0</v>
      </c>
      <c r="AR179" s="50">
        <f t="shared" si="56"/>
        <v>1200841</v>
      </c>
      <c r="AS179" s="50">
        <f t="shared" si="57"/>
        <v>191406</v>
      </c>
      <c r="AT179" s="55">
        <f t="shared" si="58"/>
        <v>15.94</v>
      </c>
      <c r="AU179" s="27">
        <f t="shared" si="59"/>
        <v>1</v>
      </c>
    </row>
    <row r="180" spans="1:47" ht="14.5" x14ac:dyDescent="0.35">
      <c r="A180" s="27" t="s">
        <v>526</v>
      </c>
      <c r="B180" s="27" t="s">
        <v>171</v>
      </c>
      <c r="C180" s="27">
        <v>2025</v>
      </c>
      <c r="D180" s="43">
        <v>2564393571</v>
      </c>
      <c r="E180" s="44">
        <v>27592874.82</v>
      </c>
      <c r="F180" s="43">
        <v>2306751300</v>
      </c>
      <c r="G180" s="45">
        <f t="shared" si="40"/>
        <v>24820643.984437857</v>
      </c>
      <c r="H180" s="45">
        <f t="shared" si="41"/>
        <v>21487197.302831791</v>
      </c>
      <c r="I180" s="45">
        <f t="shared" si="42"/>
        <v>257642271</v>
      </c>
      <c r="J180" s="45">
        <f t="shared" si="43"/>
        <v>272062</v>
      </c>
      <c r="K180" s="45">
        <f t="shared" si="44"/>
        <v>1753260.5877648974</v>
      </c>
      <c r="L180" s="46">
        <v>0</v>
      </c>
      <c r="M180" s="46">
        <v>748875.56</v>
      </c>
      <c r="N180" s="46">
        <v>218947.98</v>
      </c>
      <c r="O180" s="46">
        <v>784975.6</v>
      </c>
      <c r="P180" s="45">
        <f t="shared" si="45"/>
        <v>29345673.960000001</v>
      </c>
      <c r="Q180" s="47">
        <v>0.01</v>
      </c>
      <c r="R180" s="10" t="s">
        <v>803</v>
      </c>
      <c r="S180" s="10"/>
      <c r="T180" s="10" t="b">
        <v>0</v>
      </c>
      <c r="U180" s="10" t="s">
        <v>797</v>
      </c>
      <c r="V180" s="10" t="s">
        <v>797</v>
      </c>
      <c r="W180" s="10" t="b">
        <v>1</v>
      </c>
      <c r="X180" s="48">
        <v>744594</v>
      </c>
      <c r="Y180" s="49">
        <v>10.76</v>
      </c>
      <c r="Z180" s="48">
        <v>3098</v>
      </c>
      <c r="AA180" s="26">
        <v>4045</v>
      </c>
      <c r="AB180" s="11">
        <v>4345</v>
      </c>
      <c r="AC180" s="50">
        <f t="shared" si="46"/>
        <v>232405</v>
      </c>
      <c r="AD180" s="50">
        <f t="shared" si="47"/>
        <v>232405</v>
      </c>
      <c r="AE180" s="50">
        <f t="shared" si="48"/>
        <v>9678</v>
      </c>
      <c r="AF180" s="50">
        <f t="shared" si="49"/>
        <v>9678</v>
      </c>
      <c r="AG180" s="50">
        <f t="shared" si="50"/>
        <v>242083</v>
      </c>
      <c r="AH180" s="51">
        <f t="shared" si="51"/>
        <v>100000</v>
      </c>
      <c r="AI180" s="52" t="str">
        <f t="shared" si="52"/>
        <v/>
      </c>
      <c r="AJ180" s="76">
        <v>2008</v>
      </c>
      <c r="AK180" s="30">
        <v>243567</v>
      </c>
      <c r="AL180" s="53">
        <v>9551.1499999999942</v>
      </c>
      <c r="AM180" s="54">
        <f t="shared" si="53"/>
        <v>0</v>
      </c>
      <c r="AN180" s="50">
        <f t="shared" si="54"/>
        <v>242083</v>
      </c>
      <c r="AO180" s="51">
        <v>243567</v>
      </c>
      <c r="AP180" s="50">
        <f t="shared" si="55"/>
        <v>243567</v>
      </c>
      <c r="AQ180" s="11">
        <v>0</v>
      </c>
      <c r="AR180" s="50">
        <f t="shared" si="56"/>
        <v>243567</v>
      </c>
      <c r="AS180" s="50">
        <f t="shared" si="57"/>
        <v>38823</v>
      </c>
      <c r="AT180" s="55">
        <f t="shared" si="58"/>
        <v>15.94</v>
      </c>
      <c r="AU180" s="27">
        <f t="shared" si="59"/>
        <v>0</v>
      </c>
    </row>
    <row r="181" spans="1:47" ht="14.5" x14ac:dyDescent="0.35">
      <c r="A181" s="27" t="s">
        <v>527</v>
      </c>
      <c r="B181" s="27" t="s">
        <v>172</v>
      </c>
      <c r="C181" s="27">
        <v>2025</v>
      </c>
      <c r="D181" s="43">
        <v>2021209875</v>
      </c>
      <c r="E181" s="44">
        <v>36038172.07</v>
      </c>
      <c r="F181" s="43">
        <v>1465887100</v>
      </c>
      <c r="G181" s="45">
        <f t="shared" si="40"/>
        <v>26136766.992093436</v>
      </c>
      <c r="H181" s="45">
        <f t="shared" si="41"/>
        <v>21326236.44455763</v>
      </c>
      <c r="I181" s="45">
        <f t="shared" si="42"/>
        <v>555322775</v>
      </c>
      <c r="J181" s="45">
        <f t="shared" si="43"/>
        <v>540197</v>
      </c>
      <c r="K181" s="45">
        <f t="shared" si="44"/>
        <v>8068480.2231023787</v>
      </c>
      <c r="L181" s="46">
        <v>0</v>
      </c>
      <c r="M181" s="46">
        <v>2502491.4</v>
      </c>
      <c r="N181" s="46">
        <v>1039258.99</v>
      </c>
      <c r="O181" s="46">
        <v>1488297.39</v>
      </c>
      <c r="P181" s="45">
        <f t="shared" si="45"/>
        <v>41068219.850000001</v>
      </c>
      <c r="Q181" s="47">
        <v>1.4999999999999999E-2</v>
      </c>
      <c r="R181" s="10" t="s">
        <v>803</v>
      </c>
      <c r="S181" s="10" t="s">
        <v>803</v>
      </c>
      <c r="T181" s="10" t="b">
        <v>1</v>
      </c>
      <c r="U181" s="10" t="s">
        <v>803</v>
      </c>
      <c r="V181" s="10" t="s">
        <v>803</v>
      </c>
      <c r="W181" s="10" t="b">
        <v>1</v>
      </c>
      <c r="X181" s="48">
        <v>543324</v>
      </c>
      <c r="Y181" s="49">
        <v>17.829999999999998</v>
      </c>
      <c r="Z181" s="48">
        <v>2698</v>
      </c>
      <c r="AA181" s="26">
        <v>3726</v>
      </c>
      <c r="AB181" s="11">
        <v>3893</v>
      </c>
      <c r="AC181" s="50">
        <f t="shared" si="46"/>
        <v>440921</v>
      </c>
      <c r="AD181" s="50">
        <f t="shared" si="47"/>
        <v>440921</v>
      </c>
      <c r="AE181" s="50">
        <f t="shared" si="48"/>
        <v>53126</v>
      </c>
      <c r="AF181" s="50">
        <f t="shared" si="49"/>
        <v>0</v>
      </c>
      <c r="AG181" s="50">
        <f t="shared" si="50"/>
        <v>440921</v>
      </c>
      <c r="AH181" s="51">
        <f t="shared" si="51"/>
        <v>100000</v>
      </c>
      <c r="AI181" s="52">
        <f t="shared" si="52"/>
        <v>2</v>
      </c>
      <c r="AJ181" s="76">
        <v>2007</v>
      </c>
      <c r="AK181" s="30">
        <v>426645</v>
      </c>
      <c r="AL181" s="53">
        <v>22817.339999999967</v>
      </c>
      <c r="AM181" s="54">
        <f t="shared" si="53"/>
        <v>0</v>
      </c>
      <c r="AN181" s="50">
        <f t="shared" si="54"/>
        <v>440921</v>
      </c>
      <c r="AO181" s="51">
        <v>426645</v>
      </c>
      <c r="AP181" s="50">
        <f t="shared" si="55"/>
        <v>426645</v>
      </c>
      <c r="AQ181" s="11">
        <v>0</v>
      </c>
      <c r="AR181" s="50">
        <f t="shared" si="56"/>
        <v>440921</v>
      </c>
      <c r="AS181" s="50">
        <f t="shared" si="57"/>
        <v>70280</v>
      </c>
      <c r="AT181" s="55">
        <f t="shared" si="58"/>
        <v>15.94</v>
      </c>
      <c r="AU181" s="27">
        <f t="shared" si="59"/>
        <v>1</v>
      </c>
    </row>
    <row r="182" spans="1:47" ht="14.5" x14ac:dyDescent="0.35">
      <c r="A182" s="27" t="s">
        <v>528</v>
      </c>
      <c r="B182" s="27" t="s">
        <v>173</v>
      </c>
      <c r="C182" s="27">
        <v>2025</v>
      </c>
      <c r="D182" s="43">
        <v>3878390610</v>
      </c>
      <c r="E182" s="44">
        <v>53521790.420000002</v>
      </c>
      <c r="F182" s="43">
        <v>3469837100</v>
      </c>
      <c r="G182" s="45">
        <f t="shared" si="40"/>
        <v>47883751.981789321</v>
      </c>
      <c r="H182" s="45">
        <f t="shared" si="41"/>
        <v>43017873.064211205</v>
      </c>
      <c r="I182" s="45">
        <f t="shared" si="42"/>
        <v>408553510</v>
      </c>
      <c r="J182" s="45">
        <f t="shared" si="43"/>
        <v>579509</v>
      </c>
      <c r="K182" s="45">
        <f t="shared" si="44"/>
        <v>4665139.2359186234</v>
      </c>
      <c r="L182" s="46">
        <v>0</v>
      </c>
      <c r="M182" s="46">
        <v>1569082</v>
      </c>
      <c r="N182" s="46">
        <v>495912.66</v>
      </c>
      <c r="O182" s="46">
        <v>830562.66</v>
      </c>
      <c r="P182" s="45">
        <f t="shared" si="45"/>
        <v>56417347.740000002</v>
      </c>
      <c r="Q182" s="47">
        <v>0</v>
      </c>
      <c r="R182" s="10" t="s">
        <v>797</v>
      </c>
      <c r="S182" s="10"/>
      <c r="T182" s="10" t="b">
        <v>1</v>
      </c>
      <c r="U182" s="10" t="s">
        <v>797</v>
      </c>
      <c r="V182" s="10" t="s">
        <v>797</v>
      </c>
      <c r="W182" s="10" t="b">
        <v>1</v>
      </c>
      <c r="X182" s="48">
        <v>984072</v>
      </c>
      <c r="Y182" s="49">
        <v>13.8</v>
      </c>
      <c r="Z182" s="48">
        <v>3526</v>
      </c>
      <c r="AA182" s="26">
        <v>4231</v>
      </c>
      <c r="AB182" s="11">
        <v>4406</v>
      </c>
      <c r="AC182" s="50">
        <f t="shared" si="46"/>
        <v>0</v>
      </c>
      <c r="AD182" s="50">
        <f t="shared" si="47"/>
        <v>0</v>
      </c>
      <c r="AE182" s="50">
        <f t="shared" si="48"/>
        <v>0</v>
      </c>
      <c r="AF182" s="50">
        <f t="shared" si="49"/>
        <v>0</v>
      </c>
      <c r="AG182" s="50">
        <f t="shared" si="50"/>
        <v>0</v>
      </c>
      <c r="AH182" s="51" t="str">
        <f t="shared" si="51"/>
        <v/>
      </c>
      <c r="AI182" s="52" t="str">
        <f t="shared" si="52"/>
        <v/>
      </c>
      <c r="AJ182" s="76" t="s">
        <v>797</v>
      </c>
      <c r="AK182" s="30">
        <v>0</v>
      </c>
      <c r="AL182" s="53">
        <v>0</v>
      </c>
      <c r="AM182" s="54">
        <f t="shared" si="53"/>
        <v>0</v>
      </c>
      <c r="AN182" s="50">
        <f t="shared" si="54"/>
        <v>0</v>
      </c>
      <c r="AO182" s="51">
        <v>0</v>
      </c>
      <c r="AP182" s="50">
        <f t="shared" si="55"/>
        <v>0</v>
      </c>
      <c r="AQ182" s="11">
        <v>0</v>
      </c>
      <c r="AR182" s="50">
        <f t="shared" si="56"/>
        <v>0</v>
      </c>
      <c r="AS182" s="50">
        <f t="shared" si="57"/>
        <v>0</v>
      </c>
      <c r="AT182" s="55">
        <f t="shared" si="58"/>
        <v>0</v>
      </c>
      <c r="AU182" s="27">
        <f t="shared" si="59"/>
        <v>1</v>
      </c>
    </row>
    <row r="183" spans="1:47" ht="14.5" x14ac:dyDescent="0.35">
      <c r="A183" s="27" t="s">
        <v>529</v>
      </c>
      <c r="B183" s="27" t="s">
        <v>174</v>
      </c>
      <c r="C183" s="27">
        <v>2025</v>
      </c>
      <c r="D183" s="43">
        <v>14073568245</v>
      </c>
      <c r="E183" s="44">
        <v>123847400.56</v>
      </c>
      <c r="F183" s="43">
        <v>6321594500</v>
      </c>
      <c r="G183" s="45">
        <f t="shared" si="40"/>
        <v>55630031.601796731</v>
      </c>
      <c r="H183" s="45">
        <f t="shared" si="41"/>
        <v>48718515.653411709</v>
      </c>
      <c r="I183" s="45">
        <f t="shared" si="42"/>
        <v>7751973745</v>
      </c>
      <c r="J183" s="45">
        <f t="shared" si="43"/>
        <v>852990</v>
      </c>
      <c r="K183" s="45">
        <f t="shared" si="44"/>
        <v>60219928.313154295</v>
      </c>
      <c r="L183" s="46">
        <v>0</v>
      </c>
      <c r="M183" s="46">
        <v>21569723.5</v>
      </c>
      <c r="N183" s="46">
        <v>3420897.48</v>
      </c>
      <c r="O183" s="46">
        <v>4667620.33</v>
      </c>
      <c r="P183" s="45">
        <f t="shared" si="45"/>
        <v>153505641.87</v>
      </c>
      <c r="Q183" s="47">
        <v>1.4999999999999999E-2</v>
      </c>
      <c r="R183" s="10" t="s">
        <v>803</v>
      </c>
      <c r="S183" s="10"/>
      <c r="T183" s="10" t="b">
        <v>0</v>
      </c>
      <c r="U183" s="10" t="s">
        <v>803</v>
      </c>
      <c r="V183" s="10" t="s">
        <v>797</v>
      </c>
      <c r="W183" s="10" t="b">
        <v>0</v>
      </c>
      <c r="X183" s="48">
        <v>804889</v>
      </c>
      <c r="Y183" s="49">
        <v>8.8000000000000007</v>
      </c>
      <c r="Z183" s="48">
        <v>7854</v>
      </c>
      <c r="AA183" s="26">
        <v>16942</v>
      </c>
      <c r="AB183" s="11">
        <v>17621</v>
      </c>
      <c r="AC183" s="50">
        <f t="shared" si="46"/>
        <v>1634077</v>
      </c>
      <c r="AD183" s="50">
        <f t="shared" si="47"/>
        <v>1634077</v>
      </c>
      <c r="AE183" s="50">
        <f t="shared" si="48"/>
        <v>374859</v>
      </c>
      <c r="AF183" s="50">
        <f t="shared" si="49"/>
        <v>0</v>
      </c>
      <c r="AG183" s="50">
        <f t="shared" si="50"/>
        <v>1634077</v>
      </c>
      <c r="AH183" s="51">
        <f t="shared" si="51"/>
        <v>100000</v>
      </c>
      <c r="AI183" s="52">
        <f t="shared" si="52"/>
        <v>2</v>
      </c>
      <c r="AJ183" s="76">
        <v>2016</v>
      </c>
      <c r="AK183" s="30">
        <v>1897364</v>
      </c>
      <c r="AL183" s="53">
        <v>97446.580000000075</v>
      </c>
      <c r="AM183" s="54">
        <f t="shared" si="53"/>
        <v>0</v>
      </c>
      <c r="AN183" s="50">
        <f t="shared" si="54"/>
        <v>1634077</v>
      </c>
      <c r="AO183" s="51">
        <v>1897364</v>
      </c>
      <c r="AP183" s="50">
        <f t="shared" si="55"/>
        <v>1897364</v>
      </c>
      <c r="AQ183" s="11">
        <v>7500000</v>
      </c>
      <c r="AR183" s="50">
        <f t="shared" si="56"/>
        <v>1897364</v>
      </c>
      <c r="AS183" s="50">
        <f t="shared" si="57"/>
        <v>302427</v>
      </c>
      <c r="AT183" s="55">
        <f t="shared" si="58"/>
        <v>15.94</v>
      </c>
      <c r="AU183" s="27">
        <f t="shared" si="59"/>
        <v>0</v>
      </c>
    </row>
    <row r="184" spans="1:47" ht="14.5" x14ac:dyDescent="0.35">
      <c r="A184" s="27" t="s">
        <v>530</v>
      </c>
      <c r="B184" s="27" t="s">
        <v>175</v>
      </c>
      <c r="C184" s="27">
        <v>2025</v>
      </c>
      <c r="D184" s="43">
        <v>2867376850</v>
      </c>
      <c r="E184" s="44">
        <v>40860120.109999999</v>
      </c>
      <c r="F184" s="43">
        <v>2433640200</v>
      </c>
      <c r="G184" s="45">
        <f t="shared" si="40"/>
        <v>34679372.847878166</v>
      </c>
      <c r="H184" s="45">
        <f t="shared" si="41"/>
        <v>29318525.848433401</v>
      </c>
      <c r="I184" s="45">
        <f t="shared" si="42"/>
        <v>433736650</v>
      </c>
      <c r="J184" s="45">
        <f t="shared" si="43"/>
        <v>453225</v>
      </c>
      <c r="K184" s="45">
        <f t="shared" si="44"/>
        <v>4817021.2403618172</v>
      </c>
      <c r="L184" s="46">
        <v>0</v>
      </c>
      <c r="M184" s="46">
        <v>1623734.12</v>
      </c>
      <c r="N184" s="46">
        <v>5144529.41</v>
      </c>
      <c r="O184" s="46">
        <v>3572765.99</v>
      </c>
      <c r="P184" s="45">
        <f t="shared" si="45"/>
        <v>51201149.629999995</v>
      </c>
      <c r="Q184" s="47">
        <v>0.03</v>
      </c>
      <c r="R184" s="10" t="s">
        <v>803</v>
      </c>
      <c r="S184" s="10" t="s">
        <v>803</v>
      </c>
      <c r="T184" s="10" t="b">
        <v>1</v>
      </c>
      <c r="U184" s="10" t="s">
        <v>797</v>
      </c>
      <c r="V184" s="10" t="s">
        <v>797</v>
      </c>
      <c r="W184" s="10" t="b">
        <v>1</v>
      </c>
      <c r="X184" s="48">
        <v>646901</v>
      </c>
      <c r="Y184" s="49">
        <v>14.25</v>
      </c>
      <c r="Z184" s="48">
        <v>3762</v>
      </c>
      <c r="AA184" s="26">
        <v>4719</v>
      </c>
      <c r="AB184" s="11">
        <v>4969</v>
      </c>
      <c r="AC184" s="50">
        <f t="shared" si="46"/>
        <v>1024066</v>
      </c>
      <c r="AD184" s="50">
        <f t="shared" si="47"/>
        <v>1024066</v>
      </c>
      <c r="AE184" s="50">
        <f t="shared" si="48"/>
        <v>203048</v>
      </c>
      <c r="AF184" s="50">
        <f t="shared" si="49"/>
        <v>203048</v>
      </c>
      <c r="AG184" s="50">
        <f t="shared" si="50"/>
        <v>1227114</v>
      </c>
      <c r="AH184" s="51">
        <f t="shared" si="51"/>
        <v>100000</v>
      </c>
      <c r="AI184" s="52" t="str">
        <f t="shared" si="52"/>
        <v/>
      </c>
      <c r="AJ184" s="76">
        <v>2002</v>
      </c>
      <c r="AK184" s="30">
        <v>1219685</v>
      </c>
      <c r="AL184" s="53">
        <v>65730</v>
      </c>
      <c r="AM184" s="54">
        <f t="shared" si="53"/>
        <v>0</v>
      </c>
      <c r="AN184" s="50">
        <f t="shared" si="54"/>
        <v>1227114</v>
      </c>
      <c r="AO184" s="51">
        <v>1219685</v>
      </c>
      <c r="AP184" s="50">
        <f t="shared" si="55"/>
        <v>1219685</v>
      </c>
      <c r="AQ184" s="11">
        <v>0</v>
      </c>
      <c r="AR184" s="50">
        <f t="shared" si="56"/>
        <v>1227114</v>
      </c>
      <c r="AS184" s="50">
        <f t="shared" si="57"/>
        <v>195594</v>
      </c>
      <c r="AT184" s="55">
        <f t="shared" si="58"/>
        <v>15.94</v>
      </c>
      <c r="AU184" s="27">
        <f t="shared" si="59"/>
        <v>1</v>
      </c>
    </row>
    <row r="185" spans="1:47" ht="14.5" x14ac:dyDescent="0.35">
      <c r="A185" s="27" t="s">
        <v>531</v>
      </c>
      <c r="B185" s="27" t="s">
        <v>176</v>
      </c>
      <c r="C185" s="27">
        <v>2025</v>
      </c>
      <c r="D185" s="43">
        <v>7342445623</v>
      </c>
      <c r="E185" s="44">
        <v>72690211.670000002</v>
      </c>
      <c r="F185" s="43">
        <v>5220565042</v>
      </c>
      <c r="G185" s="45">
        <f t="shared" si="40"/>
        <v>51683593.917435326</v>
      </c>
      <c r="H185" s="45">
        <f t="shared" si="41"/>
        <v>45362446.953963421</v>
      </c>
      <c r="I185" s="45">
        <f t="shared" si="42"/>
        <v>2121880581</v>
      </c>
      <c r="J185" s="45">
        <f t="shared" si="43"/>
        <v>861153</v>
      </c>
      <c r="K185" s="45">
        <f t="shared" si="44"/>
        <v>18567258.224981926</v>
      </c>
      <c r="L185" s="46">
        <v>0</v>
      </c>
      <c r="M185" s="46">
        <v>3528184.84</v>
      </c>
      <c r="N185" s="46">
        <v>525948.65</v>
      </c>
      <c r="O185" s="46">
        <v>2814667.56</v>
      </c>
      <c r="P185" s="45">
        <f t="shared" si="45"/>
        <v>79559012.719999999</v>
      </c>
      <c r="Q185" s="47">
        <v>0</v>
      </c>
      <c r="R185" s="10" t="s">
        <v>797</v>
      </c>
      <c r="S185" s="10"/>
      <c r="T185" s="10" t="b">
        <v>1</v>
      </c>
      <c r="U185" s="10" t="s">
        <v>797</v>
      </c>
      <c r="V185" s="10" t="s">
        <v>797</v>
      </c>
      <c r="W185" s="10" t="b">
        <v>1</v>
      </c>
      <c r="X185" s="48">
        <v>817630</v>
      </c>
      <c r="Y185" s="49">
        <v>9.9</v>
      </c>
      <c r="Z185" s="48">
        <v>6385</v>
      </c>
      <c r="AA185" s="26">
        <v>8849</v>
      </c>
      <c r="AB185" s="11">
        <v>9072</v>
      </c>
      <c r="AC185" s="50">
        <f t="shared" si="46"/>
        <v>0</v>
      </c>
      <c r="AD185" s="50">
        <f t="shared" si="47"/>
        <v>0</v>
      </c>
      <c r="AE185" s="50">
        <f t="shared" si="48"/>
        <v>0</v>
      </c>
      <c r="AF185" s="50">
        <f t="shared" si="49"/>
        <v>0</v>
      </c>
      <c r="AG185" s="50">
        <f t="shared" si="50"/>
        <v>0</v>
      </c>
      <c r="AH185" s="51" t="str">
        <f t="shared" si="51"/>
        <v/>
      </c>
      <c r="AI185" s="52" t="str">
        <f t="shared" si="52"/>
        <v/>
      </c>
      <c r="AJ185" s="76" t="s">
        <v>797</v>
      </c>
      <c r="AK185" s="30">
        <v>0</v>
      </c>
      <c r="AL185" s="53">
        <v>0</v>
      </c>
      <c r="AM185" s="54">
        <f t="shared" si="53"/>
        <v>0</v>
      </c>
      <c r="AN185" s="50">
        <f t="shared" si="54"/>
        <v>0</v>
      </c>
      <c r="AO185" s="51">
        <v>0</v>
      </c>
      <c r="AP185" s="50">
        <f t="shared" si="55"/>
        <v>0</v>
      </c>
      <c r="AQ185" s="11">
        <v>0</v>
      </c>
      <c r="AR185" s="50">
        <f t="shared" si="56"/>
        <v>0</v>
      </c>
      <c r="AS185" s="50">
        <f t="shared" si="57"/>
        <v>0</v>
      </c>
      <c r="AT185" s="55">
        <f t="shared" si="58"/>
        <v>0</v>
      </c>
      <c r="AU185" s="27">
        <f t="shared" si="59"/>
        <v>1</v>
      </c>
    </row>
    <row r="186" spans="1:47" ht="14.5" x14ac:dyDescent="0.35">
      <c r="A186" s="27" t="s">
        <v>532</v>
      </c>
      <c r="B186" s="27" t="s">
        <v>177</v>
      </c>
      <c r="C186" s="27">
        <v>2025</v>
      </c>
      <c r="D186" s="43">
        <v>1382951493</v>
      </c>
      <c r="E186" s="44">
        <v>18517720.489999998</v>
      </c>
      <c r="F186" s="43">
        <v>1265969815</v>
      </c>
      <c r="G186" s="45">
        <f t="shared" si="40"/>
        <v>16951335.821687426</v>
      </c>
      <c r="H186" s="45">
        <f t="shared" si="41"/>
        <v>14285385.918458119</v>
      </c>
      <c r="I186" s="45">
        <f t="shared" si="42"/>
        <v>116981678</v>
      </c>
      <c r="J186" s="45">
        <f t="shared" si="43"/>
        <v>218657</v>
      </c>
      <c r="K186" s="45">
        <f t="shared" si="44"/>
        <v>850018.5477161255</v>
      </c>
      <c r="L186" s="46">
        <v>0</v>
      </c>
      <c r="M186" s="46">
        <v>1136595.1499999999</v>
      </c>
      <c r="N186" s="46">
        <v>67503.539999999994</v>
      </c>
      <c r="O186" s="46">
        <v>932834.88</v>
      </c>
      <c r="P186" s="45">
        <f t="shared" si="45"/>
        <v>20654654.059999999</v>
      </c>
      <c r="Q186" s="47">
        <v>0.03</v>
      </c>
      <c r="R186" s="10" t="s">
        <v>803</v>
      </c>
      <c r="S186" s="10" t="s">
        <v>803</v>
      </c>
      <c r="T186" s="10" t="b">
        <v>1</v>
      </c>
      <c r="U186" s="10" t="s">
        <v>797</v>
      </c>
      <c r="V186" s="10" t="s">
        <v>797</v>
      </c>
      <c r="W186" s="10" t="b">
        <v>1</v>
      </c>
      <c r="X186" s="48">
        <v>635846</v>
      </c>
      <c r="Y186" s="49">
        <v>13.39</v>
      </c>
      <c r="Z186" s="48">
        <v>1991</v>
      </c>
      <c r="AA186" s="26">
        <v>2526</v>
      </c>
      <c r="AB186" s="11">
        <v>2739</v>
      </c>
      <c r="AC186" s="50">
        <f t="shared" si="46"/>
        <v>454062</v>
      </c>
      <c r="AD186" s="50">
        <f t="shared" si="47"/>
        <v>454062</v>
      </c>
      <c r="AE186" s="50">
        <f t="shared" si="48"/>
        <v>36123</v>
      </c>
      <c r="AF186" s="50">
        <f t="shared" si="49"/>
        <v>36123</v>
      </c>
      <c r="AG186" s="50">
        <f t="shared" si="50"/>
        <v>490185</v>
      </c>
      <c r="AH186" s="51">
        <f t="shared" si="51"/>
        <v>100000</v>
      </c>
      <c r="AI186" s="52" t="str">
        <f t="shared" si="52"/>
        <v/>
      </c>
      <c r="AJ186" s="76">
        <v>2004</v>
      </c>
      <c r="AK186" s="30">
        <v>498543</v>
      </c>
      <c r="AL186" s="53">
        <v>27081.380000000005</v>
      </c>
      <c r="AM186" s="54">
        <f t="shared" si="53"/>
        <v>0</v>
      </c>
      <c r="AN186" s="50">
        <f t="shared" si="54"/>
        <v>490185</v>
      </c>
      <c r="AO186" s="51">
        <v>498543</v>
      </c>
      <c r="AP186" s="50">
        <f t="shared" si="55"/>
        <v>498543</v>
      </c>
      <c r="AQ186" s="11">
        <v>0</v>
      </c>
      <c r="AR186" s="50">
        <f t="shared" si="56"/>
        <v>498543</v>
      </c>
      <c r="AS186" s="50">
        <f t="shared" si="57"/>
        <v>79464</v>
      </c>
      <c r="AT186" s="55">
        <f t="shared" si="58"/>
        <v>15.94</v>
      </c>
      <c r="AU186" s="27">
        <f t="shared" si="59"/>
        <v>0</v>
      </c>
    </row>
    <row r="187" spans="1:47" ht="14.5" x14ac:dyDescent="0.35">
      <c r="A187" s="27" t="s">
        <v>533</v>
      </c>
      <c r="B187" s="27" t="s">
        <v>178</v>
      </c>
      <c r="C187" s="27">
        <v>2025</v>
      </c>
      <c r="D187" s="43">
        <v>1370390765</v>
      </c>
      <c r="E187" s="44">
        <v>18157677.640000001</v>
      </c>
      <c r="F187" s="43">
        <v>1080270900</v>
      </c>
      <c r="G187" s="45">
        <f t="shared" si="40"/>
        <v>14313589.427956104</v>
      </c>
      <c r="H187" s="45">
        <f t="shared" si="41"/>
        <v>12108788.537637681</v>
      </c>
      <c r="I187" s="45">
        <f t="shared" si="42"/>
        <v>290119865</v>
      </c>
      <c r="J187" s="45">
        <f t="shared" si="43"/>
        <v>471740</v>
      </c>
      <c r="K187" s="45">
        <f t="shared" si="44"/>
        <v>3029213.8719319925</v>
      </c>
      <c r="L187" s="46">
        <v>0</v>
      </c>
      <c r="M187" s="46">
        <v>372459.59</v>
      </c>
      <c r="N187" s="46">
        <v>155143.99</v>
      </c>
      <c r="O187" s="46">
        <v>175483.77</v>
      </c>
      <c r="P187" s="45">
        <f t="shared" si="45"/>
        <v>18860764.990000002</v>
      </c>
      <c r="Q187" s="47">
        <v>0</v>
      </c>
      <c r="R187" s="10" t="s">
        <v>797</v>
      </c>
      <c r="S187" s="10"/>
      <c r="T187" s="10" t="b">
        <v>1</v>
      </c>
      <c r="U187" s="10" t="s">
        <v>797</v>
      </c>
      <c r="V187" s="10" t="s">
        <v>797</v>
      </c>
      <c r="W187" s="10" t="b">
        <v>1</v>
      </c>
      <c r="X187" s="48">
        <v>649201</v>
      </c>
      <c r="Y187" s="49">
        <v>13.25</v>
      </c>
      <c r="Z187" s="48">
        <v>1664</v>
      </c>
      <c r="AA187" s="26">
        <v>2279</v>
      </c>
      <c r="AB187" s="11">
        <v>2354</v>
      </c>
      <c r="AC187" s="50">
        <f t="shared" si="46"/>
        <v>0</v>
      </c>
      <c r="AD187" s="50">
        <f t="shared" si="47"/>
        <v>0</v>
      </c>
      <c r="AE187" s="50">
        <f t="shared" si="48"/>
        <v>0</v>
      </c>
      <c r="AF187" s="50">
        <f t="shared" si="49"/>
        <v>0</v>
      </c>
      <c r="AG187" s="50">
        <f t="shared" si="50"/>
        <v>0</v>
      </c>
      <c r="AH187" s="51" t="str">
        <f t="shared" si="51"/>
        <v/>
      </c>
      <c r="AI187" s="52" t="str">
        <f t="shared" si="52"/>
        <v/>
      </c>
      <c r="AJ187" s="76" t="s">
        <v>797</v>
      </c>
      <c r="AK187" s="30">
        <v>0</v>
      </c>
      <c r="AL187" s="53">
        <v>0</v>
      </c>
      <c r="AM187" s="54">
        <f t="shared" si="53"/>
        <v>0</v>
      </c>
      <c r="AN187" s="50">
        <f t="shared" si="54"/>
        <v>0</v>
      </c>
      <c r="AO187" s="51">
        <v>0</v>
      </c>
      <c r="AP187" s="50">
        <f t="shared" si="55"/>
        <v>0</v>
      </c>
      <c r="AQ187" s="11">
        <v>0</v>
      </c>
      <c r="AR187" s="50">
        <f t="shared" si="56"/>
        <v>0</v>
      </c>
      <c r="AS187" s="50">
        <f t="shared" si="57"/>
        <v>0</v>
      </c>
      <c r="AT187" s="55">
        <f t="shared" si="58"/>
        <v>0</v>
      </c>
      <c r="AU187" s="27">
        <f t="shared" si="59"/>
        <v>1</v>
      </c>
    </row>
    <row r="188" spans="1:47" ht="14.5" x14ac:dyDescent="0.35">
      <c r="A188" s="27" t="s">
        <v>534</v>
      </c>
      <c r="B188" s="27" t="s">
        <v>179</v>
      </c>
      <c r="C188" s="27">
        <v>2025</v>
      </c>
      <c r="D188" s="43">
        <v>8483501010</v>
      </c>
      <c r="E188" s="44">
        <v>89755440.689999998</v>
      </c>
      <c r="F188" s="43">
        <v>5929956871</v>
      </c>
      <c r="G188" s="45">
        <f t="shared" si="40"/>
        <v>62738943.698115796</v>
      </c>
      <c r="H188" s="45">
        <f t="shared" si="41"/>
        <v>51189808.664821588</v>
      </c>
      <c r="I188" s="45">
        <f t="shared" si="42"/>
        <v>2553544139</v>
      </c>
      <c r="J188" s="45">
        <f t="shared" si="43"/>
        <v>503161</v>
      </c>
      <c r="K188" s="45">
        <f t="shared" si="44"/>
        <v>21647142.651646346</v>
      </c>
      <c r="L188" s="46">
        <v>0</v>
      </c>
      <c r="M188" s="46">
        <v>12764882.720000001</v>
      </c>
      <c r="N188" s="46">
        <v>4591485.68</v>
      </c>
      <c r="O188" s="46">
        <v>5644203.4100000001</v>
      </c>
      <c r="P188" s="45">
        <f t="shared" si="45"/>
        <v>112756012.5</v>
      </c>
      <c r="Q188" s="47">
        <v>0</v>
      </c>
      <c r="R188" s="10" t="s">
        <v>797</v>
      </c>
      <c r="S188" s="10"/>
      <c r="T188" s="10" t="b">
        <v>1</v>
      </c>
      <c r="U188" s="10" t="s">
        <v>797</v>
      </c>
      <c r="V188" s="10" t="s">
        <v>797</v>
      </c>
      <c r="W188" s="10" t="b">
        <v>1</v>
      </c>
      <c r="X188" s="48">
        <v>543235</v>
      </c>
      <c r="Y188" s="49">
        <v>10.58</v>
      </c>
      <c r="Z188" s="48">
        <v>10916</v>
      </c>
      <c r="AA188" s="26">
        <v>15991</v>
      </c>
      <c r="AB188" s="11">
        <v>16636</v>
      </c>
      <c r="AC188" s="50">
        <f t="shared" si="46"/>
        <v>0</v>
      </c>
      <c r="AD188" s="50">
        <f t="shared" si="47"/>
        <v>0</v>
      </c>
      <c r="AE188" s="50">
        <f t="shared" si="48"/>
        <v>0</v>
      </c>
      <c r="AF188" s="50">
        <f t="shared" si="49"/>
        <v>0</v>
      </c>
      <c r="AG188" s="50">
        <f t="shared" si="50"/>
        <v>0</v>
      </c>
      <c r="AH188" s="51" t="str">
        <f t="shared" si="51"/>
        <v/>
      </c>
      <c r="AI188" s="52" t="str">
        <f t="shared" si="52"/>
        <v/>
      </c>
      <c r="AJ188" s="76" t="s">
        <v>797</v>
      </c>
      <c r="AK188" s="30">
        <v>0</v>
      </c>
      <c r="AL188" s="53">
        <v>0</v>
      </c>
      <c r="AM188" s="54">
        <f t="shared" si="53"/>
        <v>0</v>
      </c>
      <c r="AN188" s="50">
        <f t="shared" si="54"/>
        <v>0</v>
      </c>
      <c r="AO188" s="51">
        <v>0</v>
      </c>
      <c r="AP188" s="50">
        <f t="shared" si="55"/>
        <v>0</v>
      </c>
      <c r="AQ188" s="11">
        <v>0</v>
      </c>
      <c r="AR188" s="50">
        <f t="shared" si="56"/>
        <v>0</v>
      </c>
      <c r="AS188" s="50">
        <f t="shared" si="57"/>
        <v>0</v>
      </c>
      <c r="AT188" s="55">
        <f t="shared" si="58"/>
        <v>0</v>
      </c>
      <c r="AU188" s="27">
        <f t="shared" si="59"/>
        <v>1</v>
      </c>
    </row>
    <row r="189" spans="1:47" ht="14.5" x14ac:dyDescent="0.35">
      <c r="A189" s="27" t="s">
        <v>535</v>
      </c>
      <c r="B189" s="27" t="s">
        <v>180</v>
      </c>
      <c r="C189" s="27">
        <v>2025</v>
      </c>
      <c r="D189" s="43">
        <v>3712324617</v>
      </c>
      <c r="E189" s="44">
        <v>49782273.109999999</v>
      </c>
      <c r="F189" s="43">
        <v>2923761400</v>
      </c>
      <c r="G189" s="45">
        <f t="shared" si="40"/>
        <v>39207640.370873295</v>
      </c>
      <c r="H189" s="45">
        <f t="shared" si="41"/>
        <v>31431185.669638567</v>
      </c>
      <c r="I189" s="45">
        <f t="shared" si="42"/>
        <v>788563217</v>
      </c>
      <c r="J189" s="45">
        <f t="shared" si="43"/>
        <v>329117</v>
      </c>
      <c r="K189" s="45">
        <f t="shared" si="44"/>
        <v>7361601.2824937431</v>
      </c>
      <c r="L189" s="46">
        <v>0</v>
      </c>
      <c r="M189" s="46">
        <v>6758362.0099999998</v>
      </c>
      <c r="N189" s="46">
        <v>1199504.47</v>
      </c>
      <c r="O189" s="46">
        <v>1315900</v>
      </c>
      <c r="P189" s="45">
        <f t="shared" si="45"/>
        <v>59056039.590000004</v>
      </c>
      <c r="Q189" s="47">
        <v>0.01</v>
      </c>
      <c r="R189" s="10" t="s">
        <v>803</v>
      </c>
      <c r="S189" s="10" t="s">
        <v>803</v>
      </c>
      <c r="T189" s="10" t="b">
        <v>1</v>
      </c>
      <c r="U189" s="10" t="s">
        <v>797</v>
      </c>
      <c r="V189" s="10" t="s">
        <v>797</v>
      </c>
      <c r="W189" s="10" t="b">
        <v>1</v>
      </c>
      <c r="X189" s="48">
        <v>504184</v>
      </c>
      <c r="Y189" s="49">
        <v>13.41</v>
      </c>
      <c r="Z189" s="48">
        <v>5799</v>
      </c>
      <c r="AA189" s="26">
        <v>8195</v>
      </c>
      <c r="AB189" s="11">
        <v>9094</v>
      </c>
      <c r="AC189" s="50">
        <f t="shared" si="46"/>
        <v>387928</v>
      </c>
      <c r="AD189" s="50">
        <f t="shared" si="47"/>
        <v>387928</v>
      </c>
      <c r="AE189" s="50">
        <f t="shared" si="48"/>
        <v>79579</v>
      </c>
      <c r="AF189" s="50">
        <f t="shared" si="49"/>
        <v>79579</v>
      </c>
      <c r="AG189" s="50">
        <f t="shared" si="50"/>
        <v>467507</v>
      </c>
      <c r="AH189" s="51">
        <f t="shared" si="51"/>
        <v>100000</v>
      </c>
      <c r="AI189" s="52" t="str">
        <f t="shared" si="52"/>
        <v/>
      </c>
      <c r="AJ189" s="76">
        <v>2012</v>
      </c>
      <c r="AK189" s="30">
        <v>481546</v>
      </c>
      <c r="AL189" s="53">
        <v>30647.149999999965</v>
      </c>
      <c r="AM189" s="54">
        <f t="shared" si="53"/>
        <v>0</v>
      </c>
      <c r="AN189" s="50">
        <f t="shared" si="54"/>
        <v>467507</v>
      </c>
      <c r="AO189" s="51">
        <v>481546</v>
      </c>
      <c r="AP189" s="50">
        <f t="shared" si="55"/>
        <v>481546</v>
      </c>
      <c r="AQ189" s="11">
        <v>0</v>
      </c>
      <c r="AR189" s="50">
        <f t="shared" si="56"/>
        <v>481546</v>
      </c>
      <c r="AS189" s="50">
        <f t="shared" si="57"/>
        <v>76755</v>
      </c>
      <c r="AT189" s="55">
        <f t="shared" si="58"/>
        <v>15.94</v>
      </c>
      <c r="AU189" s="27">
        <f t="shared" si="59"/>
        <v>0</v>
      </c>
    </row>
    <row r="190" spans="1:47" ht="14.5" x14ac:dyDescent="0.35">
      <c r="A190" s="27" t="s">
        <v>536</v>
      </c>
      <c r="B190" s="27" t="s">
        <v>181</v>
      </c>
      <c r="C190" s="27">
        <v>2025</v>
      </c>
      <c r="D190" s="43">
        <v>76967235</v>
      </c>
      <c r="E190" s="44">
        <v>1403882.37</v>
      </c>
      <c r="F190" s="43">
        <v>47137800</v>
      </c>
      <c r="G190" s="45">
        <f t="shared" si="40"/>
        <v>859793.47420478344</v>
      </c>
      <c r="H190" s="45">
        <f t="shared" si="41"/>
        <v>516881.50242413091</v>
      </c>
      <c r="I190" s="45">
        <f t="shared" si="42"/>
        <v>29829435</v>
      </c>
      <c r="J190" s="45">
        <f t="shared" si="43"/>
        <v>205720</v>
      </c>
      <c r="K190" s="45">
        <f t="shared" si="44"/>
        <v>279608.58479229198</v>
      </c>
      <c r="L190" s="46">
        <v>0</v>
      </c>
      <c r="M190" s="46">
        <v>62484.13</v>
      </c>
      <c r="N190" s="46">
        <v>430.46</v>
      </c>
      <c r="O190" s="46">
        <v>89323.69</v>
      </c>
      <c r="P190" s="45">
        <f t="shared" si="45"/>
        <v>1556120.6500000001</v>
      </c>
      <c r="Q190" s="47">
        <v>0</v>
      </c>
      <c r="R190" s="10" t="s">
        <v>797</v>
      </c>
      <c r="S190" s="10"/>
      <c r="T190" s="10" t="b">
        <v>1</v>
      </c>
      <c r="U190" s="10" t="s">
        <v>797</v>
      </c>
      <c r="V190" s="10" t="s">
        <v>797</v>
      </c>
      <c r="W190" s="10" t="b">
        <v>1</v>
      </c>
      <c r="X190" s="48">
        <v>250733</v>
      </c>
      <c r="Y190" s="49">
        <v>18.239999999999998</v>
      </c>
      <c r="Z190" s="48">
        <v>188</v>
      </c>
      <c r="AA190" s="26">
        <v>333</v>
      </c>
      <c r="AB190" s="11">
        <v>481</v>
      </c>
      <c r="AC190" s="50">
        <f t="shared" si="46"/>
        <v>0</v>
      </c>
      <c r="AD190" s="50">
        <f t="shared" si="47"/>
        <v>0</v>
      </c>
      <c r="AE190" s="50">
        <f t="shared" si="48"/>
        <v>0</v>
      </c>
      <c r="AF190" s="50">
        <f t="shared" si="49"/>
        <v>0</v>
      </c>
      <c r="AG190" s="50">
        <f t="shared" si="50"/>
        <v>0</v>
      </c>
      <c r="AH190" s="51" t="str">
        <f t="shared" si="51"/>
        <v/>
      </c>
      <c r="AI190" s="52" t="str">
        <f t="shared" si="52"/>
        <v/>
      </c>
      <c r="AJ190" s="76" t="s">
        <v>797</v>
      </c>
      <c r="AK190" s="30">
        <v>0</v>
      </c>
      <c r="AL190" s="53">
        <v>0</v>
      </c>
      <c r="AM190" s="54">
        <f t="shared" si="53"/>
        <v>0</v>
      </c>
      <c r="AN190" s="50">
        <f t="shared" si="54"/>
        <v>0</v>
      </c>
      <c r="AO190" s="51">
        <v>0</v>
      </c>
      <c r="AP190" s="50">
        <f t="shared" si="55"/>
        <v>0</v>
      </c>
      <c r="AQ190" s="11">
        <v>0</v>
      </c>
      <c r="AR190" s="50">
        <f t="shared" si="56"/>
        <v>0</v>
      </c>
      <c r="AS190" s="50">
        <f t="shared" si="57"/>
        <v>0</v>
      </c>
      <c r="AT190" s="55">
        <f t="shared" si="58"/>
        <v>0</v>
      </c>
      <c r="AU190" s="27">
        <f t="shared" si="59"/>
        <v>1</v>
      </c>
    </row>
    <row r="191" spans="1:47" ht="14.5" x14ac:dyDescent="0.35">
      <c r="A191" s="27" t="s">
        <v>537</v>
      </c>
      <c r="B191" s="27" t="s">
        <v>182</v>
      </c>
      <c r="C191" s="27">
        <v>2025</v>
      </c>
      <c r="D191" s="43">
        <v>2757356816</v>
      </c>
      <c r="E191" s="44">
        <v>32784972.539999999</v>
      </c>
      <c r="F191" s="43">
        <v>2044340100</v>
      </c>
      <c r="G191" s="45">
        <f t="shared" si="40"/>
        <v>24307203.787339233</v>
      </c>
      <c r="H191" s="45">
        <f t="shared" si="41"/>
        <v>21782957.561699118</v>
      </c>
      <c r="I191" s="45">
        <f t="shared" si="42"/>
        <v>713016716</v>
      </c>
      <c r="J191" s="45">
        <f t="shared" si="43"/>
        <v>537720</v>
      </c>
      <c r="K191" s="45">
        <f t="shared" si="44"/>
        <v>6901154.7616132386</v>
      </c>
      <c r="L191" s="46">
        <v>0</v>
      </c>
      <c r="M191" s="46">
        <v>3537195.34</v>
      </c>
      <c r="N191" s="46">
        <v>2032121.09</v>
      </c>
      <c r="O191" s="46">
        <v>693880.76</v>
      </c>
      <c r="P191" s="45">
        <f t="shared" si="45"/>
        <v>39048169.729999997</v>
      </c>
      <c r="Q191" s="47">
        <v>0.01</v>
      </c>
      <c r="R191" s="10" t="s">
        <v>803</v>
      </c>
      <c r="S191" s="10"/>
      <c r="T191" s="10" t="b">
        <v>0</v>
      </c>
      <c r="U191" s="10" t="s">
        <v>797</v>
      </c>
      <c r="V191" s="10" t="s">
        <v>797</v>
      </c>
      <c r="W191" s="10" t="b">
        <v>1</v>
      </c>
      <c r="X191" s="48">
        <v>962949</v>
      </c>
      <c r="Y191" s="49">
        <v>11.89</v>
      </c>
      <c r="Z191" s="48">
        <v>2123</v>
      </c>
      <c r="AA191" s="26">
        <v>3449</v>
      </c>
      <c r="AB191" s="11">
        <v>3717</v>
      </c>
      <c r="AC191" s="50">
        <f t="shared" si="46"/>
        <v>286841</v>
      </c>
      <c r="AD191" s="50">
        <f t="shared" si="47"/>
        <v>286841</v>
      </c>
      <c r="AE191" s="50">
        <f t="shared" si="48"/>
        <v>55693</v>
      </c>
      <c r="AF191" s="50">
        <f t="shared" si="49"/>
        <v>55693</v>
      </c>
      <c r="AG191" s="50">
        <f t="shared" si="50"/>
        <v>342534</v>
      </c>
      <c r="AH191" s="51">
        <f t="shared" si="51"/>
        <v>100000</v>
      </c>
      <c r="AI191" s="52" t="str">
        <f t="shared" si="52"/>
        <v/>
      </c>
      <c r="AJ191" s="76">
        <v>2005</v>
      </c>
      <c r="AK191" s="30">
        <v>347880</v>
      </c>
      <c r="AL191" s="53">
        <v>19616.51999999996</v>
      </c>
      <c r="AM191" s="54">
        <f t="shared" si="53"/>
        <v>0</v>
      </c>
      <c r="AN191" s="50">
        <f t="shared" si="54"/>
        <v>342534</v>
      </c>
      <c r="AO191" s="51">
        <v>347880</v>
      </c>
      <c r="AP191" s="50">
        <f t="shared" si="55"/>
        <v>347880</v>
      </c>
      <c r="AQ191" s="11">
        <v>0</v>
      </c>
      <c r="AR191" s="50">
        <f t="shared" si="56"/>
        <v>347880</v>
      </c>
      <c r="AS191" s="50">
        <f t="shared" si="57"/>
        <v>55450</v>
      </c>
      <c r="AT191" s="55">
        <f t="shared" si="58"/>
        <v>15.94</v>
      </c>
      <c r="AU191" s="27">
        <f t="shared" si="59"/>
        <v>0</v>
      </c>
    </row>
    <row r="192" spans="1:47" ht="14.5" x14ac:dyDescent="0.35">
      <c r="A192" s="27" t="s">
        <v>538</v>
      </c>
      <c r="B192" s="27" t="s">
        <v>183</v>
      </c>
      <c r="C192" s="27">
        <v>2025</v>
      </c>
      <c r="D192" s="43">
        <v>4679992376</v>
      </c>
      <c r="E192" s="44">
        <v>59903902.409999996</v>
      </c>
      <c r="F192" s="43">
        <v>3052259400</v>
      </c>
      <c r="G192" s="45">
        <f t="shared" si="40"/>
        <v>39068920.318173856</v>
      </c>
      <c r="H192" s="45">
        <f t="shared" si="41"/>
        <v>31475954.875541713</v>
      </c>
      <c r="I192" s="45">
        <f t="shared" si="42"/>
        <v>1627732976</v>
      </c>
      <c r="J192" s="45">
        <f t="shared" si="43"/>
        <v>473316</v>
      </c>
      <c r="K192" s="45">
        <f t="shared" si="44"/>
        <v>16433064.114866532</v>
      </c>
      <c r="L192" s="46">
        <v>0</v>
      </c>
      <c r="M192" s="46">
        <v>11683568.42</v>
      </c>
      <c r="N192" s="46">
        <v>7231931.9400000004</v>
      </c>
      <c r="O192" s="46">
        <v>5526424.4400000004</v>
      </c>
      <c r="P192" s="45">
        <f t="shared" si="45"/>
        <v>84345827.209999993</v>
      </c>
      <c r="Q192" s="47">
        <v>0</v>
      </c>
      <c r="R192" s="10" t="s">
        <v>797</v>
      </c>
      <c r="S192" s="10"/>
      <c r="T192" s="10" t="b">
        <v>1</v>
      </c>
      <c r="U192" s="10" t="s">
        <v>797</v>
      </c>
      <c r="V192" s="10" t="s">
        <v>797</v>
      </c>
      <c r="W192" s="10" t="b">
        <v>1</v>
      </c>
      <c r="X192" s="48">
        <v>514541</v>
      </c>
      <c r="Y192" s="49">
        <v>12.8</v>
      </c>
      <c r="Z192" s="48">
        <v>5932</v>
      </c>
      <c r="AA192" s="26">
        <v>9371</v>
      </c>
      <c r="AB192" s="11">
        <v>9957</v>
      </c>
      <c r="AC192" s="50">
        <f t="shared" si="46"/>
        <v>0</v>
      </c>
      <c r="AD192" s="50">
        <f t="shared" si="47"/>
        <v>0</v>
      </c>
      <c r="AE192" s="50">
        <f t="shared" si="48"/>
        <v>0</v>
      </c>
      <c r="AF192" s="50">
        <f t="shared" si="49"/>
        <v>0</v>
      </c>
      <c r="AG192" s="50">
        <f t="shared" si="50"/>
        <v>0</v>
      </c>
      <c r="AH192" s="51" t="str">
        <f t="shared" si="51"/>
        <v/>
      </c>
      <c r="AI192" s="52" t="str">
        <f t="shared" si="52"/>
        <v/>
      </c>
      <c r="AJ192" s="76" t="s">
        <v>797</v>
      </c>
      <c r="AK192" s="30">
        <v>0</v>
      </c>
      <c r="AL192" s="53">
        <v>0</v>
      </c>
      <c r="AM192" s="54">
        <f t="shared" si="53"/>
        <v>0</v>
      </c>
      <c r="AN192" s="50">
        <f t="shared" si="54"/>
        <v>0</v>
      </c>
      <c r="AO192" s="51">
        <v>0</v>
      </c>
      <c r="AP192" s="50">
        <f t="shared" si="55"/>
        <v>0</v>
      </c>
      <c r="AQ192" s="11">
        <v>0</v>
      </c>
      <c r="AR192" s="50">
        <f t="shared" si="56"/>
        <v>0</v>
      </c>
      <c r="AS192" s="50">
        <f t="shared" si="57"/>
        <v>0</v>
      </c>
      <c r="AT192" s="55">
        <f t="shared" si="58"/>
        <v>0</v>
      </c>
      <c r="AU192" s="27">
        <f t="shared" si="59"/>
        <v>1</v>
      </c>
    </row>
    <row r="193" spans="1:47" ht="14.5" x14ac:dyDescent="0.35">
      <c r="A193" s="27" t="s">
        <v>539</v>
      </c>
      <c r="B193" s="27" t="s">
        <v>184</v>
      </c>
      <c r="C193" s="27">
        <v>2025</v>
      </c>
      <c r="D193" s="43">
        <v>2326392456</v>
      </c>
      <c r="E193" s="44">
        <v>31150394.989999998</v>
      </c>
      <c r="F193" s="43">
        <v>1744893607</v>
      </c>
      <c r="G193" s="45">
        <f t="shared" si="40"/>
        <v>23364125.400850177</v>
      </c>
      <c r="H193" s="45">
        <f t="shared" si="41"/>
        <v>18454014.291194942</v>
      </c>
      <c r="I193" s="45">
        <f t="shared" si="42"/>
        <v>581498849</v>
      </c>
      <c r="J193" s="45">
        <f t="shared" si="43"/>
        <v>359172</v>
      </c>
      <c r="K193" s="45">
        <f t="shared" si="44"/>
        <v>5618430.8965040082</v>
      </c>
      <c r="L193" s="46">
        <v>0</v>
      </c>
      <c r="M193" s="46">
        <v>2847824.18</v>
      </c>
      <c r="N193" s="46">
        <v>1157015.99</v>
      </c>
      <c r="O193" s="46">
        <v>2557521.87</v>
      </c>
      <c r="P193" s="45">
        <f t="shared" si="45"/>
        <v>37712757.030000001</v>
      </c>
      <c r="Q193" s="47">
        <v>0</v>
      </c>
      <c r="R193" s="10" t="s">
        <v>797</v>
      </c>
      <c r="S193" s="10"/>
      <c r="T193" s="10" t="b">
        <v>1</v>
      </c>
      <c r="U193" s="10" t="s">
        <v>797</v>
      </c>
      <c r="V193" s="10" t="s">
        <v>797</v>
      </c>
      <c r="W193" s="10" t="b">
        <v>1</v>
      </c>
      <c r="X193" s="48">
        <v>475837</v>
      </c>
      <c r="Y193" s="49">
        <v>13.39</v>
      </c>
      <c r="Z193" s="48">
        <v>3667</v>
      </c>
      <c r="AA193" s="26">
        <v>5286</v>
      </c>
      <c r="AB193" s="11">
        <v>5530</v>
      </c>
      <c r="AC193" s="50">
        <f t="shared" si="46"/>
        <v>0</v>
      </c>
      <c r="AD193" s="50">
        <f t="shared" si="47"/>
        <v>0</v>
      </c>
      <c r="AE193" s="50">
        <f t="shared" si="48"/>
        <v>0</v>
      </c>
      <c r="AF193" s="50">
        <f t="shared" si="49"/>
        <v>0</v>
      </c>
      <c r="AG193" s="50">
        <f t="shared" si="50"/>
        <v>0</v>
      </c>
      <c r="AH193" s="51" t="str">
        <f t="shared" si="51"/>
        <v/>
      </c>
      <c r="AI193" s="52" t="str">
        <f t="shared" si="52"/>
        <v/>
      </c>
      <c r="AJ193" s="76" t="s">
        <v>797</v>
      </c>
      <c r="AK193" s="30">
        <v>0</v>
      </c>
      <c r="AL193" s="53">
        <v>0</v>
      </c>
      <c r="AM193" s="54">
        <f t="shared" si="53"/>
        <v>0</v>
      </c>
      <c r="AN193" s="50">
        <f t="shared" si="54"/>
        <v>0</v>
      </c>
      <c r="AO193" s="51">
        <v>0</v>
      </c>
      <c r="AP193" s="50">
        <f t="shared" si="55"/>
        <v>0</v>
      </c>
      <c r="AQ193" s="11">
        <v>0</v>
      </c>
      <c r="AR193" s="50">
        <f t="shared" si="56"/>
        <v>0</v>
      </c>
      <c r="AS193" s="50">
        <f t="shared" si="57"/>
        <v>0</v>
      </c>
      <c r="AT193" s="55">
        <f t="shared" si="58"/>
        <v>0</v>
      </c>
      <c r="AU193" s="27">
        <f t="shared" si="59"/>
        <v>1</v>
      </c>
    </row>
    <row r="194" spans="1:47" ht="14.5" x14ac:dyDescent="0.35">
      <c r="A194" s="27" t="s">
        <v>540</v>
      </c>
      <c r="B194" s="27" t="s">
        <v>185</v>
      </c>
      <c r="C194" s="27">
        <v>2025</v>
      </c>
      <c r="D194" s="43">
        <v>1972443128</v>
      </c>
      <c r="E194" s="44">
        <v>32348067.300000001</v>
      </c>
      <c r="F194" s="43">
        <v>1369588075</v>
      </c>
      <c r="G194" s="45">
        <f t="shared" si="40"/>
        <v>22461244.430555489</v>
      </c>
      <c r="H194" s="45">
        <f t="shared" si="41"/>
        <v>18749924.137804475</v>
      </c>
      <c r="I194" s="45">
        <f t="shared" si="42"/>
        <v>602855053</v>
      </c>
      <c r="J194" s="45">
        <f t="shared" si="43"/>
        <v>478836</v>
      </c>
      <c r="K194" s="45">
        <f t="shared" si="44"/>
        <v>7822061.0575831411</v>
      </c>
      <c r="L194" s="46">
        <v>0</v>
      </c>
      <c r="M194" s="46">
        <v>1610756.64</v>
      </c>
      <c r="N194" s="46">
        <v>333739.02</v>
      </c>
      <c r="O194" s="46">
        <v>710788.3</v>
      </c>
      <c r="P194" s="45">
        <f t="shared" si="45"/>
        <v>35003351.259999998</v>
      </c>
      <c r="Q194" s="47">
        <v>0.01</v>
      </c>
      <c r="R194" s="10" t="s">
        <v>803</v>
      </c>
      <c r="S194" s="10" t="s">
        <v>803</v>
      </c>
      <c r="T194" s="10" t="b">
        <v>1</v>
      </c>
      <c r="U194" s="10" t="s">
        <v>797</v>
      </c>
      <c r="V194" s="10" t="s">
        <v>797</v>
      </c>
      <c r="W194" s="10" t="b">
        <v>1</v>
      </c>
      <c r="X194" s="48">
        <v>605209</v>
      </c>
      <c r="Y194" s="49">
        <v>16.399999999999999</v>
      </c>
      <c r="Z194" s="48">
        <v>2263</v>
      </c>
      <c r="AA194" s="26">
        <v>3522</v>
      </c>
      <c r="AB194" s="11">
        <v>3730</v>
      </c>
      <c r="AC194" s="50">
        <f t="shared" si="46"/>
        <v>265720</v>
      </c>
      <c r="AD194" s="50">
        <f t="shared" si="47"/>
        <v>265720</v>
      </c>
      <c r="AE194" s="50">
        <f t="shared" si="48"/>
        <v>19445</v>
      </c>
      <c r="AF194" s="50">
        <f t="shared" si="49"/>
        <v>19445</v>
      </c>
      <c r="AG194" s="50">
        <f t="shared" si="50"/>
        <v>285165</v>
      </c>
      <c r="AH194" s="51">
        <f t="shared" si="51"/>
        <v>100000</v>
      </c>
      <c r="AI194" s="52" t="str">
        <f t="shared" si="52"/>
        <v/>
      </c>
      <c r="AJ194" s="76">
        <v>2008</v>
      </c>
      <c r="AK194" s="30">
        <v>282802</v>
      </c>
      <c r="AL194" s="53">
        <v>16851.539999999979</v>
      </c>
      <c r="AM194" s="54">
        <f t="shared" si="53"/>
        <v>0</v>
      </c>
      <c r="AN194" s="50">
        <f t="shared" si="54"/>
        <v>285165</v>
      </c>
      <c r="AO194" s="51">
        <v>282802</v>
      </c>
      <c r="AP194" s="50">
        <f t="shared" si="55"/>
        <v>282802</v>
      </c>
      <c r="AQ194" s="11">
        <v>0</v>
      </c>
      <c r="AR194" s="50">
        <f t="shared" si="56"/>
        <v>285165</v>
      </c>
      <c r="AS194" s="50">
        <f t="shared" si="57"/>
        <v>45453</v>
      </c>
      <c r="AT194" s="55">
        <f t="shared" si="58"/>
        <v>15.94</v>
      </c>
      <c r="AU194" s="27">
        <f t="shared" si="59"/>
        <v>1</v>
      </c>
    </row>
    <row r="195" spans="1:47" ht="14.5" x14ac:dyDescent="0.35">
      <c r="A195" s="27" t="s">
        <v>541</v>
      </c>
      <c r="B195" s="27" t="s">
        <v>186</v>
      </c>
      <c r="C195" s="27">
        <v>2025</v>
      </c>
      <c r="D195" s="43">
        <v>425851635</v>
      </c>
      <c r="E195" s="44">
        <v>5616983.0700000003</v>
      </c>
      <c r="F195" s="43">
        <v>355117200</v>
      </c>
      <c r="G195" s="45">
        <f t="shared" si="40"/>
        <v>4683995.8716274602</v>
      </c>
      <c r="H195" s="45">
        <f t="shared" si="41"/>
        <v>3574717.170643351</v>
      </c>
      <c r="I195" s="45">
        <f t="shared" si="42"/>
        <v>70734435</v>
      </c>
      <c r="J195" s="45">
        <f t="shared" si="43"/>
        <v>177725</v>
      </c>
      <c r="K195" s="45">
        <f t="shared" si="44"/>
        <v>408026.05144749291</v>
      </c>
      <c r="L195" s="46">
        <v>0</v>
      </c>
      <c r="M195" s="46">
        <v>81906.63</v>
      </c>
      <c r="N195" s="46">
        <v>29885.9</v>
      </c>
      <c r="O195" s="46">
        <v>288188.32</v>
      </c>
      <c r="P195" s="45">
        <f t="shared" si="45"/>
        <v>6016963.9199999999</v>
      </c>
      <c r="Q195" s="47">
        <v>0</v>
      </c>
      <c r="R195" s="10" t="s">
        <v>797</v>
      </c>
      <c r="S195" s="10"/>
      <c r="T195" s="10" t="b">
        <v>1</v>
      </c>
      <c r="U195" s="10" t="s">
        <v>797</v>
      </c>
      <c r="V195" s="10" t="s">
        <v>797</v>
      </c>
      <c r="W195" s="10" t="b">
        <v>1</v>
      </c>
      <c r="X195" s="48">
        <v>422256</v>
      </c>
      <c r="Y195" s="49">
        <v>13.19</v>
      </c>
      <c r="Z195" s="48">
        <v>841</v>
      </c>
      <c r="AA195" s="26">
        <v>1239</v>
      </c>
      <c r="AB195" s="11">
        <v>1280</v>
      </c>
      <c r="AC195" s="50">
        <f t="shared" si="46"/>
        <v>0</v>
      </c>
      <c r="AD195" s="50">
        <f t="shared" si="47"/>
        <v>0</v>
      </c>
      <c r="AE195" s="50">
        <f t="shared" si="48"/>
        <v>0</v>
      </c>
      <c r="AF195" s="50">
        <f t="shared" si="49"/>
        <v>0</v>
      </c>
      <c r="AG195" s="50">
        <f t="shared" si="50"/>
        <v>0</v>
      </c>
      <c r="AH195" s="51" t="str">
        <f t="shared" si="51"/>
        <v/>
      </c>
      <c r="AI195" s="52" t="str">
        <f t="shared" si="52"/>
        <v/>
      </c>
      <c r="AJ195" s="76" t="s">
        <v>797</v>
      </c>
      <c r="AK195" s="30">
        <v>0</v>
      </c>
      <c r="AL195" s="53">
        <v>0</v>
      </c>
      <c r="AM195" s="54">
        <f t="shared" si="53"/>
        <v>0</v>
      </c>
      <c r="AN195" s="50">
        <f t="shared" si="54"/>
        <v>0</v>
      </c>
      <c r="AO195" s="51">
        <v>0</v>
      </c>
      <c r="AP195" s="50">
        <f t="shared" si="55"/>
        <v>0</v>
      </c>
      <c r="AQ195" s="11">
        <v>0</v>
      </c>
      <c r="AR195" s="50">
        <f t="shared" si="56"/>
        <v>0</v>
      </c>
      <c r="AS195" s="50">
        <f t="shared" si="57"/>
        <v>0</v>
      </c>
      <c r="AT195" s="55">
        <f t="shared" si="58"/>
        <v>0</v>
      </c>
      <c r="AU195" s="27">
        <f t="shared" si="59"/>
        <v>1</v>
      </c>
    </row>
    <row r="196" spans="1:47" ht="14.5" x14ac:dyDescent="0.35">
      <c r="A196" s="27" t="s">
        <v>542</v>
      </c>
      <c r="B196" s="27" t="s">
        <v>187</v>
      </c>
      <c r="C196" s="27">
        <v>2025</v>
      </c>
      <c r="D196" s="43">
        <v>8592593311</v>
      </c>
      <c r="E196" s="44">
        <v>95291859.819999993</v>
      </c>
      <c r="F196" s="43">
        <v>7429791200</v>
      </c>
      <c r="G196" s="45">
        <f t="shared" si="40"/>
        <v>82396384.40887332</v>
      </c>
      <c r="H196" s="45">
        <f t="shared" si="41"/>
        <v>74384967.209737763</v>
      </c>
      <c r="I196" s="45">
        <f t="shared" si="42"/>
        <v>1162802111</v>
      </c>
      <c r="J196" s="45">
        <f t="shared" si="43"/>
        <v>910573</v>
      </c>
      <c r="K196" s="45">
        <f t="shared" si="44"/>
        <v>11479281.936125034</v>
      </c>
      <c r="L196" s="46">
        <v>0</v>
      </c>
      <c r="M196" s="46">
        <v>3072650.71</v>
      </c>
      <c r="N196" s="46">
        <v>96543.33</v>
      </c>
      <c r="O196" s="46">
        <v>3478501.96</v>
      </c>
      <c r="P196" s="45">
        <f t="shared" si="45"/>
        <v>101939555.81999999</v>
      </c>
      <c r="Q196" s="47">
        <v>0.01</v>
      </c>
      <c r="R196" s="10" t="s">
        <v>803</v>
      </c>
      <c r="S196" s="10" t="s">
        <v>803</v>
      </c>
      <c r="T196" s="10" t="b">
        <v>1</v>
      </c>
      <c r="U196" s="10" t="s">
        <v>803</v>
      </c>
      <c r="V196" s="10" t="s">
        <v>803</v>
      </c>
      <c r="W196" s="10" t="b">
        <v>1</v>
      </c>
      <c r="X196" s="48">
        <v>1028487</v>
      </c>
      <c r="Y196" s="49">
        <v>11.09</v>
      </c>
      <c r="Z196" s="48">
        <v>7224</v>
      </c>
      <c r="AA196" s="26">
        <v>8501</v>
      </c>
      <c r="AB196" s="11">
        <v>8638</v>
      </c>
      <c r="AC196" s="50">
        <f t="shared" si="46"/>
        <v>858642</v>
      </c>
      <c r="AD196" s="50">
        <f t="shared" si="47"/>
        <v>858642</v>
      </c>
      <c r="AE196" s="50">
        <f t="shared" si="48"/>
        <v>31692</v>
      </c>
      <c r="AF196" s="50">
        <f t="shared" si="49"/>
        <v>0</v>
      </c>
      <c r="AG196" s="50">
        <f t="shared" si="50"/>
        <v>858642</v>
      </c>
      <c r="AH196" s="51">
        <f t="shared" si="51"/>
        <v>100000</v>
      </c>
      <c r="AI196" s="52">
        <f t="shared" si="52"/>
        <v>2</v>
      </c>
      <c r="AJ196" s="76">
        <v>2021</v>
      </c>
      <c r="AK196" s="30">
        <v>915362</v>
      </c>
      <c r="AL196" s="53">
        <v>58535.070000000065</v>
      </c>
      <c r="AM196" s="54">
        <f t="shared" si="53"/>
        <v>0</v>
      </c>
      <c r="AN196" s="50">
        <f t="shared" si="54"/>
        <v>858642</v>
      </c>
      <c r="AO196" s="51">
        <v>915362</v>
      </c>
      <c r="AP196" s="50">
        <f t="shared" si="55"/>
        <v>915362</v>
      </c>
      <c r="AQ196" s="11">
        <v>0</v>
      </c>
      <c r="AR196" s="50">
        <f t="shared" si="56"/>
        <v>915362</v>
      </c>
      <c r="AS196" s="50">
        <f t="shared" si="57"/>
        <v>145903</v>
      </c>
      <c r="AT196" s="55">
        <f t="shared" si="58"/>
        <v>15.94</v>
      </c>
      <c r="AU196" s="27">
        <f t="shared" si="59"/>
        <v>0</v>
      </c>
    </row>
    <row r="197" spans="1:47" ht="14.5" x14ac:dyDescent="0.35">
      <c r="A197" s="27" t="s">
        <v>543</v>
      </c>
      <c r="B197" s="27" t="s">
        <v>188</v>
      </c>
      <c r="C197" s="27">
        <v>2025</v>
      </c>
      <c r="D197" s="43">
        <v>17802199</v>
      </c>
      <c r="E197" s="44">
        <v>160041.76999999999</v>
      </c>
      <c r="F197" s="43">
        <v>11471800</v>
      </c>
      <c r="G197" s="45">
        <f t="shared" si="40"/>
        <v>103131.4826379595</v>
      </c>
      <c r="H197" s="45">
        <f t="shared" si="41"/>
        <v>44696.405869458635</v>
      </c>
      <c r="I197" s="45">
        <f t="shared" si="42"/>
        <v>6330399</v>
      </c>
      <c r="J197" s="45">
        <f t="shared" si="43"/>
        <v>73609</v>
      </c>
      <c r="K197" s="45">
        <f t="shared" si="44"/>
        <v>0</v>
      </c>
      <c r="L197" s="46">
        <v>0</v>
      </c>
      <c r="M197" s="46">
        <v>25732.79</v>
      </c>
      <c r="N197" s="46">
        <v>299682.38</v>
      </c>
      <c r="O197" s="46">
        <v>78396.820000000007</v>
      </c>
      <c r="P197" s="45">
        <f t="shared" si="45"/>
        <v>563853.76</v>
      </c>
      <c r="Q197" s="47">
        <v>0</v>
      </c>
      <c r="R197" s="10" t="s">
        <v>797</v>
      </c>
      <c r="S197" s="10"/>
      <c r="T197" s="10" t="b">
        <v>1</v>
      </c>
      <c r="U197" s="10" t="s">
        <v>797</v>
      </c>
      <c r="V197" s="10" t="s">
        <v>797</v>
      </c>
      <c r="W197" s="10" t="b">
        <v>1</v>
      </c>
      <c r="X197" s="48">
        <v>176489</v>
      </c>
      <c r="Y197" s="49">
        <v>8.99</v>
      </c>
      <c r="Z197" s="48">
        <v>65</v>
      </c>
      <c r="AA197" s="26">
        <v>151</v>
      </c>
      <c r="AB197" s="11">
        <v>174</v>
      </c>
      <c r="AC197" s="50">
        <f t="shared" si="46"/>
        <v>0</v>
      </c>
      <c r="AD197" s="50">
        <f t="shared" si="47"/>
        <v>0</v>
      </c>
      <c r="AE197" s="50">
        <f t="shared" si="48"/>
        <v>0</v>
      </c>
      <c r="AF197" s="50">
        <f t="shared" si="49"/>
        <v>0</v>
      </c>
      <c r="AG197" s="50">
        <f t="shared" si="50"/>
        <v>0</v>
      </c>
      <c r="AH197" s="51" t="str">
        <f t="shared" si="51"/>
        <v/>
      </c>
      <c r="AI197" s="52" t="str">
        <f t="shared" si="52"/>
        <v/>
      </c>
      <c r="AJ197" s="76" t="s">
        <v>797</v>
      </c>
      <c r="AK197" s="30">
        <v>0</v>
      </c>
      <c r="AL197" s="53">
        <v>0</v>
      </c>
      <c r="AM197" s="54">
        <f t="shared" si="53"/>
        <v>0</v>
      </c>
      <c r="AN197" s="50">
        <f t="shared" si="54"/>
        <v>0</v>
      </c>
      <c r="AO197" s="51">
        <v>0</v>
      </c>
      <c r="AP197" s="50">
        <f t="shared" si="55"/>
        <v>0</v>
      </c>
      <c r="AQ197" s="11">
        <v>0</v>
      </c>
      <c r="AR197" s="50">
        <f t="shared" si="56"/>
        <v>0</v>
      </c>
      <c r="AS197" s="50">
        <f t="shared" si="57"/>
        <v>0</v>
      </c>
      <c r="AT197" s="55">
        <f t="shared" si="58"/>
        <v>0</v>
      </c>
      <c r="AU197" s="27">
        <f t="shared" si="59"/>
        <v>1</v>
      </c>
    </row>
    <row r="198" spans="1:47" ht="14.5" x14ac:dyDescent="0.35">
      <c r="A198" s="27" t="s">
        <v>544</v>
      </c>
      <c r="B198" s="27" t="s">
        <v>189</v>
      </c>
      <c r="C198" s="27">
        <v>2025</v>
      </c>
      <c r="D198" s="43">
        <v>1077655572</v>
      </c>
      <c r="E198" s="44">
        <v>16024738.359999999</v>
      </c>
      <c r="F198" s="43">
        <v>939140395</v>
      </c>
      <c r="G198" s="45">
        <f t="shared" si="40"/>
        <v>13965017.677449591</v>
      </c>
      <c r="H198" s="45">
        <f t="shared" si="41"/>
        <v>9942684.5608727634</v>
      </c>
      <c r="I198" s="45">
        <f t="shared" si="42"/>
        <v>138515177</v>
      </c>
      <c r="J198" s="45">
        <f t="shared" si="43"/>
        <v>168101</v>
      </c>
      <c r="K198" s="45">
        <f t="shared" si="44"/>
        <v>834433.09797303588</v>
      </c>
      <c r="L198" s="46">
        <v>0</v>
      </c>
      <c r="M198" s="46">
        <v>481641.96</v>
      </c>
      <c r="N198" s="46">
        <v>283730.01</v>
      </c>
      <c r="O198" s="46">
        <v>657398.24</v>
      </c>
      <c r="P198" s="45">
        <f t="shared" si="45"/>
        <v>17447508.57</v>
      </c>
      <c r="Q198" s="47">
        <v>0.03</v>
      </c>
      <c r="R198" s="10" t="s">
        <v>803</v>
      </c>
      <c r="S198" s="10" t="s">
        <v>803</v>
      </c>
      <c r="T198" s="10" t="b">
        <v>1</v>
      </c>
      <c r="U198" s="10" t="s">
        <v>797</v>
      </c>
      <c r="V198" s="10" t="s">
        <v>797</v>
      </c>
      <c r="W198" s="10" t="b">
        <v>1</v>
      </c>
      <c r="X198" s="48">
        <v>347187</v>
      </c>
      <c r="Y198" s="49">
        <v>14.87</v>
      </c>
      <c r="Z198" s="48">
        <v>2705</v>
      </c>
      <c r="AA198" s="26">
        <v>3529</v>
      </c>
      <c r="AB198" s="11">
        <v>3871</v>
      </c>
      <c r="AC198" s="50">
        <f t="shared" si="46"/>
        <v>323314</v>
      </c>
      <c r="AD198" s="50">
        <f t="shared" si="47"/>
        <v>323314</v>
      </c>
      <c r="AE198" s="50">
        <f t="shared" si="48"/>
        <v>22961</v>
      </c>
      <c r="AF198" s="50">
        <f t="shared" si="49"/>
        <v>22961</v>
      </c>
      <c r="AG198" s="50">
        <f t="shared" si="50"/>
        <v>346275</v>
      </c>
      <c r="AH198" s="51">
        <f t="shared" si="51"/>
        <v>100000</v>
      </c>
      <c r="AI198" s="52" t="str">
        <f t="shared" si="52"/>
        <v/>
      </c>
      <c r="AJ198" s="76">
        <v>2008</v>
      </c>
      <c r="AK198" s="30">
        <v>353114</v>
      </c>
      <c r="AL198" s="53">
        <v>17194.530000000028</v>
      </c>
      <c r="AM198" s="54">
        <f t="shared" si="53"/>
        <v>0</v>
      </c>
      <c r="AN198" s="50">
        <f t="shared" si="54"/>
        <v>346275</v>
      </c>
      <c r="AO198" s="51">
        <v>353114</v>
      </c>
      <c r="AP198" s="50">
        <f t="shared" si="55"/>
        <v>353114</v>
      </c>
      <c r="AQ198" s="11">
        <v>0</v>
      </c>
      <c r="AR198" s="50">
        <f t="shared" si="56"/>
        <v>353114</v>
      </c>
      <c r="AS198" s="50">
        <f t="shared" si="57"/>
        <v>56284</v>
      </c>
      <c r="AT198" s="55">
        <f t="shared" si="58"/>
        <v>15.94</v>
      </c>
      <c r="AU198" s="27">
        <f t="shared" si="59"/>
        <v>0</v>
      </c>
    </row>
    <row r="199" spans="1:47" ht="14.5" x14ac:dyDescent="0.35">
      <c r="A199" s="27" t="s">
        <v>545</v>
      </c>
      <c r="B199" s="27" t="s">
        <v>190</v>
      </c>
      <c r="C199" s="27">
        <v>2025</v>
      </c>
      <c r="D199" s="43">
        <v>869661105</v>
      </c>
      <c r="E199" s="44">
        <v>13227545.41</v>
      </c>
      <c r="F199" s="43">
        <v>619134400</v>
      </c>
      <c r="G199" s="45">
        <f t="shared" si="40"/>
        <v>9417034.2261001822</v>
      </c>
      <c r="H199" s="45">
        <f t="shared" si="41"/>
        <v>6227500.6048393501</v>
      </c>
      <c r="I199" s="45">
        <f t="shared" si="42"/>
        <v>250526705</v>
      </c>
      <c r="J199" s="45">
        <f t="shared" si="43"/>
        <v>175932</v>
      </c>
      <c r="K199" s="45">
        <f t="shared" si="44"/>
        <v>1644611.186230367</v>
      </c>
      <c r="L199" s="46">
        <v>0</v>
      </c>
      <c r="M199" s="46">
        <v>1133790.42</v>
      </c>
      <c r="N199" s="46">
        <v>4340735.32</v>
      </c>
      <c r="O199" s="46">
        <v>3772917.97</v>
      </c>
      <c r="P199" s="45">
        <f t="shared" si="45"/>
        <v>22474989.120000001</v>
      </c>
      <c r="Q199" s="47">
        <v>0</v>
      </c>
      <c r="R199" s="10" t="s">
        <v>797</v>
      </c>
      <c r="S199" s="10"/>
      <c r="T199" s="10" t="b">
        <v>1</v>
      </c>
      <c r="U199" s="10" t="s">
        <v>797</v>
      </c>
      <c r="V199" s="10" t="s">
        <v>797</v>
      </c>
      <c r="W199" s="10" t="b">
        <v>1</v>
      </c>
      <c r="X199" s="48">
        <v>295248</v>
      </c>
      <c r="Y199" s="49">
        <v>15.21</v>
      </c>
      <c r="Z199" s="48">
        <v>2097</v>
      </c>
      <c r="AA199" s="26">
        <v>3521</v>
      </c>
      <c r="AB199" s="11">
        <v>4031</v>
      </c>
      <c r="AC199" s="50">
        <f t="shared" si="46"/>
        <v>0</v>
      </c>
      <c r="AD199" s="50">
        <f t="shared" si="47"/>
        <v>0</v>
      </c>
      <c r="AE199" s="50">
        <f t="shared" si="48"/>
        <v>0</v>
      </c>
      <c r="AF199" s="50">
        <f t="shared" si="49"/>
        <v>0</v>
      </c>
      <c r="AG199" s="50">
        <f t="shared" si="50"/>
        <v>0</v>
      </c>
      <c r="AH199" s="51" t="str">
        <f t="shared" si="51"/>
        <v/>
      </c>
      <c r="AI199" s="52" t="str">
        <f t="shared" si="52"/>
        <v/>
      </c>
      <c r="AJ199" s="76" t="s">
        <v>797</v>
      </c>
      <c r="AK199" s="30">
        <v>0</v>
      </c>
      <c r="AL199" s="53">
        <v>0</v>
      </c>
      <c r="AM199" s="54">
        <f t="shared" si="53"/>
        <v>0</v>
      </c>
      <c r="AN199" s="50">
        <f t="shared" si="54"/>
        <v>0</v>
      </c>
      <c r="AO199" s="51">
        <v>0</v>
      </c>
      <c r="AP199" s="50">
        <f t="shared" si="55"/>
        <v>0</v>
      </c>
      <c r="AQ199" s="11">
        <v>0</v>
      </c>
      <c r="AR199" s="50">
        <f t="shared" si="56"/>
        <v>0</v>
      </c>
      <c r="AS199" s="50">
        <f t="shared" si="57"/>
        <v>0</v>
      </c>
      <c r="AT199" s="55">
        <f t="shared" si="58"/>
        <v>0</v>
      </c>
      <c r="AU199" s="27">
        <f t="shared" si="59"/>
        <v>1</v>
      </c>
    </row>
    <row r="200" spans="1:47" ht="14.5" x14ac:dyDescent="0.35">
      <c r="A200" s="27" t="s">
        <v>546</v>
      </c>
      <c r="B200" s="27" t="s">
        <v>191</v>
      </c>
      <c r="C200" s="27">
        <v>2025</v>
      </c>
      <c r="D200" s="43">
        <v>695427148</v>
      </c>
      <c r="E200" s="44">
        <v>4478550.83</v>
      </c>
      <c r="F200" s="43">
        <v>586441200</v>
      </c>
      <c r="G200" s="45">
        <f t="shared" ref="G200:G263" si="60">IF(F200&gt;0,F200/D200*E200,0)</f>
        <v>3776681.3253689599</v>
      </c>
      <c r="H200" s="45">
        <f t="shared" ref="H200:H263" si="61">IF(AND(G200&gt;0,G200&gt;100000),G200-100000/X200*G200,0)</f>
        <v>3294325.6004244592</v>
      </c>
      <c r="I200" s="45">
        <f t="shared" ref="I200:I263" si="62">D200-F200</f>
        <v>108985948</v>
      </c>
      <c r="J200" s="45">
        <f t="shared" ref="J200:J263" si="63">IF(AND(I200&gt;0,AA200&lt;&gt;Z200),ROUND(I200/(AA200-Z200),0),0)</f>
        <v>301066</v>
      </c>
      <c r="K200" s="45">
        <f t="shared" ref="K200:K263" si="64">IF(J200&gt;100000,(E200-G200)-100000/J200*(E200-G200),0)</f>
        <v>468741.38500576187</v>
      </c>
      <c r="L200" s="46">
        <v>0</v>
      </c>
      <c r="M200" s="46">
        <v>70094.320000000007</v>
      </c>
      <c r="N200" s="46">
        <v>5933.83</v>
      </c>
      <c r="O200" s="46">
        <v>96383.17</v>
      </c>
      <c r="P200" s="45">
        <f t="shared" ref="P200:P263" si="65">SUM(L200:O200)+E200</f>
        <v>4650962.1500000004</v>
      </c>
      <c r="Q200" s="47">
        <v>0</v>
      </c>
      <c r="R200" s="10" t="s">
        <v>797</v>
      </c>
      <c r="S200" s="10"/>
      <c r="T200" s="10" t="b">
        <v>1</v>
      </c>
      <c r="U200" s="10" t="s">
        <v>797</v>
      </c>
      <c r="V200" s="10" t="s">
        <v>797</v>
      </c>
      <c r="W200" s="10" t="b">
        <v>1</v>
      </c>
      <c r="X200" s="48">
        <v>782966</v>
      </c>
      <c r="Y200" s="49">
        <v>6.44</v>
      </c>
      <c r="Z200" s="48">
        <v>749</v>
      </c>
      <c r="AA200" s="26">
        <v>1111</v>
      </c>
      <c r="AB200" s="11">
        <v>1220</v>
      </c>
      <c r="AC200" s="50">
        <f t="shared" ref="AC200:AC263" si="66">ROUND(IF(Q200&gt;0,Q200*(H200+K200),0),0)</f>
        <v>0</v>
      </c>
      <c r="AD200" s="50">
        <f t="shared" ref="AD200:AD263" si="67">ROUND(IF(R200="*",AC200,E200*Q200),0)</f>
        <v>0</v>
      </c>
      <c r="AE200" s="50">
        <f t="shared" ref="AE200:AE263" si="68">ROUND(IF(Q200&gt;0,Q200*SUM(L200:N200),0),0)</f>
        <v>0</v>
      </c>
      <c r="AF200" s="50">
        <f t="shared" ref="AF200:AF263" si="69">ROUND(IF(U200="*",L200*Q200,AE200),0)</f>
        <v>0</v>
      </c>
      <c r="AG200" s="50">
        <f t="shared" ref="AG200:AG263" si="70">ROUND(AD200+AF200,0)</f>
        <v>0</v>
      </c>
      <c r="AH200" s="51" t="str">
        <f t="shared" ref="AH200:AH263" si="71">IF(R200="*",100000,"")</f>
        <v/>
      </c>
      <c r="AI200" s="52" t="str">
        <f t="shared" ref="AI200:AI263" si="72">IF(U200="*",2,"")</f>
        <v/>
      </c>
      <c r="AJ200" s="76" t="s">
        <v>797</v>
      </c>
      <c r="AK200" s="30">
        <v>0</v>
      </c>
      <c r="AL200" s="53">
        <v>0</v>
      </c>
      <c r="AM200" s="54">
        <f t="shared" ref="AM200:AM263" si="73">IF(AL200&lt;0,1,0)</f>
        <v>0</v>
      </c>
      <c r="AN200" s="50">
        <f t="shared" ref="AN200:AN263" si="74">AG200</f>
        <v>0</v>
      </c>
      <c r="AO200" s="51">
        <v>0</v>
      </c>
      <c r="AP200" s="50">
        <f t="shared" ref="AP200:AP263" si="75">IF(AJ200&gt;=2023,AN200,AO200)</f>
        <v>0</v>
      </c>
      <c r="AQ200" s="11">
        <v>0</v>
      </c>
      <c r="AR200" s="50">
        <f t="shared" ref="AR200:AR263" si="76">MAX(AO200,AN200)</f>
        <v>0</v>
      </c>
      <c r="AS200" s="50">
        <f t="shared" ref="AS200:AS263" si="77">ROUND(($AO$365/$AR$360)*AR200,0)</f>
        <v>0</v>
      </c>
      <c r="AT200" s="55">
        <f t="shared" ref="AT200:AT263" si="78">ROUND(IF(AS200&gt;0,(AS200/AR200)*100,0),2)</f>
        <v>0</v>
      </c>
      <c r="AU200" s="27">
        <f t="shared" si="59"/>
        <v>1</v>
      </c>
    </row>
    <row r="201" spans="1:47" ht="14.5" x14ac:dyDescent="0.35">
      <c r="A201" s="27" t="s">
        <v>547</v>
      </c>
      <c r="B201" s="27" t="s">
        <v>192</v>
      </c>
      <c r="C201" s="27">
        <v>2025</v>
      </c>
      <c r="D201" s="43">
        <v>155615600</v>
      </c>
      <c r="E201" s="44">
        <v>1764680.9</v>
      </c>
      <c r="F201" s="43">
        <v>133603600</v>
      </c>
      <c r="G201" s="45">
        <f t="shared" si="60"/>
        <v>1515064.8205658044</v>
      </c>
      <c r="H201" s="45">
        <f t="shared" si="61"/>
        <v>1137442.8101160161</v>
      </c>
      <c r="I201" s="45">
        <f t="shared" si="62"/>
        <v>22012000</v>
      </c>
      <c r="J201" s="45">
        <f t="shared" si="63"/>
        <v>217941</v>
      </c>
      <c r="K201" s="45">
        <f t="shared" si="64"/>
        <v>135082.29302677541</v>
      </c>
      <c r="L201" s="46">
        <v>0</v>
      </c>
      <c r="M201" s="46">
        <v>23359.23</v>
      </c>
      <c r="N201" s="46">
        <v>8429.02</v>
      </c>
      <c r="O201" s="46">
        <v>85511.83</v>
      </c>
      <c r="P201" s="45">
        <f t="shared" si="65"/>
        <v>1881980.98</v>
      </c>
      <c r="Q201" s="47">
        <v>0</v>
      </c>
      <c r="R201" s="10" t="s">
        <v>797</v>
      </c>
      <c r="S201" s="10"/>
      <c r="T201" s="10" t="b">
        <v>1</v>
      </c>
      <c r="U201" s="10" t="s">
        <v>797</v>
      </c>
      <c r="V201" s="10" t="s">
        <v>797</v>
      </c>
      <c r="W201" s="10" t="b">
        <v>1</v>
      </c>
      <c r="X201" s="48">
        <v>401212</v>
      </c>
      <c r="Y201" s="49">
        <v>11.34</v>
      </c>
      <c r="Z201" s="48">
        <v>333</v>
      </c>
      <c r="AA201" s="26">
        <v>434</v>
      </c>
      <c r="AB201" s="11">
        <v>513</v>
      </c>
      <c r="AC201" s="50">
        <f t="shared" si="66"/>
        <v>0</v>
      </c>
      <c r="AD201" s="50">
        <f t="shared" si="67"/>
        <v>0</v>
      </c>
      <c r="AE201" s="50">
        <f t="shared" si="68"/>
        <v>0</v>
      </c>
      <c r="AF201" s="50">
        <f t="shared" si="69"/>
        <v>0</v>
      </c>
      <c r="AG201" s="50">
        <f t="shared" si="70"/>
        <v>0</v>
      </c>
      <c r="AH201" s="51" t="str">
        <f t="shared" si="71"/>
        <v/>
      </c>
      <c r="AI201" s="52" t="str">
        <f t="shared" si="72"/>
        <v/>
      </c>
      <c r="AJ201" s="76" t="s">
        <v>797</v>
      </c>
      <c r="AK201" s="30">
        <v>0</v>
      </c>
      <c r="AL201" s="53">
        <v>0</v>
      </c>
      <c r="AM201" s="54">
        <f t="shared" si="73"/>
        <v>0</v>
      </c>
      <c r="AN201" s="50">
        <f t="shared" si="74"/>
        <v>0</v>
      </c>
      <c r="AO201" s="51">
        <v>0</v>
      </c>
      <c r="AP201" s="50">
        <f t="shared" si="75"/>
        <v>0</v>
      </c>
      <c r="AQ201" s="11">
        <v>0</v>
      </c>
      <c r="AR201" s="50">
        <f t="shared" si="76"/>
        <v>0</v>
      </c>
      <c r="AS201" s="50">
        <f t="shared" si="77"/>
        <v>0</v>
      </c>
      <c r="AT201" s="55">
        <f t="shared" si="78"/>
        <v>0</v>
      </c>
      <c r="AU201" s="27">
        <f t="shared" ref="AU201:AU264" si="79">IF(AR201=AN201,1,0)</f>
        <v>1</v>
      </c>
    </row>
    <row r="202" spans="1:47" ht="14.5" x14ac:dyDescent="0.35">
      <c r="A202" s="27" t="s">
        <v>548</v>
      </c>
      <c r="B202" s="27" t="s">
        <v>193</v>
      </c>
      <c r="C202" s="27">
        <v>2025</v>
      </c>
      <c r="D202" s="43">
        <v>117448600</v>
      </c>
      <c r="E202" s="44">
        <v>714087.49</v>
      </c>
      <c r="F202" s="43">
        <v>95357000</v>
      </c>
      <c r="G202" s="45">
        <f t="shared" si="60"/>
        <v>579770.56162380811</v>
      </c>
      <c r="H202" s="45">
        <f t="shared" si="61"/>
        <v>484922.58920869249</v>
      </c>
      <c r="I202" s="45">
        <f t="shared" si="62"/>
        <v>22091600</v>
      </c>
      <c r="J202" s="45">
        <f t="shared" si="63"/>
        <v>223147</v>
      </c>
      <c r="K202" s="45">
        <f t="shared" si="64"/>
        <v>74124.80014852497</v>
      </c>
      <c r="L202" s="46">
        <v>0</v>
      </c>
      <c r="M202" s="46">
        <v>1634</v>
      </c>
      <c r="N202" s="46">
        <v>3753.79</v>
      </c>
      <c r="O202" s="46">
        <v>16960.38</v>
      </c>
      <c r="P202" s="45">
        <f t="shared" si="65"/>
        <v>736435.66</v>
      </c>
      <c r="Q202" s="47">
        <v>0</v>
      </c>
      <c r="R202" s="10" t="s">
        <v>797</v>
      </c>
      <c r="S202" s="10"/>
      <c r="T202" s="10" t="b">
        <v>1</v>
      </c>
      <c r="U202" s="10" t="s">
        <v>797</v>
      </c>
      <c r="V202" s="10" t="s">
        <v>797</v>
      </c>
      <c r="W202" s="10" t="b">
        <v>1</v>
      </c>
      <c r="X202" s="48">
        <v>611263</v>
      </c>
      <c r="Y202" s="49">
        <v>6.08</v>
      </c>
      <c r="Z202" s="48">
        <v>156</v>
      </c>
      <c r="AA202" s="26">
        <v>255</v>
      </c>
      <c r="AB202" s="11">
        <v>258</v>
      </c>
      <c r="AC202" s="50">
        <f t="shared" si="66"/>
        <v>0</v>
      </c>
      <c r="AD202" s="50">
        <f t="shared" si="67"/>
        <v>0</v>
      </c>
      <c r="AE202" s="50">
        <f t="shared" si="68"/>
        <v>0</v>
      </c>
      <c r="AF202" s="50">
        <f t="shared" si="69"/>
        <v>0</v>
      </c>
      <c r="AG202" s="50">
        <f t="shared" si="70"/>
        <v>0</v>
      </c>
      <c r="AH202" s="51" t="str">
        <f t="shared" si="71"/>
        <v/>
      </c>
      <c r="AI202" s="52" t="str">
        <f t="shared" si="72"/>
        <v/>
      </c>
      <c r="AJ202" s="76" t="s">
        <v>797</v>
      </c>
      <c r="AK202" s="30">
        <v>0</v>
      </c>
      <c r="AL202" s="53">
        <v>0</v>
      </c>
      <c r="AM202" s="54">
        <f t="shared" si="73"/>
        <v>0</v>
      </c>
      <c r="AN202" s="50">
        <f t="shared" si="74"/>
        <v>0</v>
      </c>
      <c r="AO202" s="51">
        <v>0</v>
      </c>
      <c r="AP202" s="50">
        <f t="shared" si="75"/>
        <v>0</v>
      </c>
      <c r="AQ202" s="11">
        <v>0</v>
      </c>
      <c r="AR202" s="50">
        <f t="shared" si="76"/>
        <v>0</v>
      </c>
      <c r="AS202" s="50">
        <f t="shared" si="77"/>
        <v>0</v>
      </c>
      <c r="AT202" s="55">
        <f t="shared" si="78"/>
        <v>0</v>
      </c>
      <c r="AU202" s="27">
        <f t="shared" si="79"/>
        <v>1</v>
      </c>
    </row>
    <row r="203" spans="1:47" ht="14.5" x14ac:dyDescent="0.35">
      <c r="A203" s="27" t="s">
        <v>549</v>
      </c>
      <c r="B203" s="27" t="s">
        <v>194</v>
      </c>
      <c r="C203" s="27">
        <v>2025</v>
      </c>
      <c r="D203" s="43">
        <v>1359497595</v>
      </c>
      <c r="E203" s="44">
        <v>12439402.99</v>
      </c>
      <c r="F203" s="43">
        <v>1186807700</v>
      </c>
      <c r="G203" s="45">
        <f t="shared" si="60"/>
        <v>10859290.451289855</v>
      </c>
      <c r="H203" s="45">
        <f t="shared" si="61"/>
        <v>9812530.1306007355</v>
      </c>
      <c r="I203" s="45">
        <f t="shared" si="62"/>
        <v>172689895</v>
      </c>
      <c r="J203" s="45">
        <f t="shared" si="63"/>
        <v>764115</v>
      </c>
      <c r="K203" s="45">
        <f t="shared" si="64"/>
        <v>1373322.6525398509</v>
      </c>
      <c r="L203" s="46">
        <v>0</v>
      </c>
      <c r="M203" s="46">
        <v>161322.74</v>
      </c>
      <c r="N203" s="46">
        <v>5574.18</v>
      </c>
      <c r="O203" s="46">
        <v>323568.89</v>
      </c>
      <c r="P203" s="45">
        <f t="shared" si="65"/>
        <v>12929868.800000001</v>
      </c>
      <c r="Q203" s="47">
        <v>0.03</v>
      </c>
      <c r="R203" s="10" t="s">
        <v>803</v>
      </c>
      <c r="S203" s="10" t="s">
        <v>803</v>
      </c>
      <c r="T203" s="10" t="b">
        <v>1</v>
      </c>
      <c r="U203" s="10" t="s">
        <v>797</v>
      </c>
      <c r="V203" s="10" t="s">
        <v>797</v>
      </c>
      <c r="W203" s="10" t="b">
        <v>1</v>
      </c>
      <c r="X203" s="48">
        <v>1037419</v>
      </c>
      <c r="Y203" s="49">
        <v>9.15</v>
      </c>
      <c r="Z203" s="48">
        <v>1144</v>
      </c>
      <c r="AA203" s="26">
        <v>1370</v>
      </c>
      <c r="AB203" s="11">
        <v>1381</v>
      </c>
      <c r="AC203" s="50">
        <f t="shared" si="66"/>
        <v>335576</v>
      </c>
      <c r="AD203" s="50">
        <f t="shared" si="67"/>
        <v>335576</v>
      </c>
      <c r="AE203" s="50">
        <f t="shared" si="68"/>
        <v>5007</v>
      </c>
      <c r="AF203" s="50">
        <f t="shared" si="69"/>
        <v>5007</v>
      </c>
      <c r="AG203" s="50">
        <f t="shared" si="70"/>
        <v>340583</v>
      </c>
      <c r="AH203" s="51">
        <f t="shared" si="71"/>
        <v>100000</v>
      </c>
      <c r="AI203" s="52" t="str">
        <f t="shared" si="72"/>
        <v/>
      </c>
      <c r="AJ203" s="76">
        <v>2005</v>
      </c>
      <c r="AK203" s="30">
        <v>326345</v>
      </c>
      <c r="AL203" s="53">
        <v>14997.589999999967</v>
      </c>
      <c r="AM203" s="54">
        <f t="shared" si="73"/>
        <v>0</v>
      </c>
      <c r="AN203" s="50">
        <f t="shared" si="74"/>
        <v>340583</v>
      </c>
      <c r="AO203" s="51">
        <v>326345</v>
      </c>
      <c r="AP203" s="50">
        <f t="shared" si="75"/>
        <v>326345</v>
      </c>
      <c r="AQ203" s="11">
        <v>0</v>
      </c>
      <c r="AR203" s="50">
        <f t="shared" si="76"/>
        <v>340583</v>
      </c>
      <c r="AS203" s="50">
        <f t="shared" si="77"/>
        <v>54287</v>
      </c>
      <c r="AT203" s="55">
        <f t="shared" si="78"/>
        <v>15.94</v>
      </c>
      <c r="AU203" s="27">
        <f t="shared" si="79"/>
        <v>1</v>
      </c>
    </row>
    <row r="204" spans="1:47" ht="14.5" x14ac:dyDescent="0.35">
      <c r="A204" s="27" t="s">
        <v>550</v>
      </c>
      <c r="B204" s="27" t="s">
        <v>195</v>
      </c>
      <c r="C204" s="27">
        <v>2025</v>
      </c>
      <c r="D204" s="43">
        <v>36278294289</v>
      </c>
      <c r="E204" s="44">
        <v>112862112.01000001</v>
      </c>
      <c r="F204" s="43">
        <v>16454783702</v>
      </c>
      <c r="G204" s="45">
        <f t="shared" si="60"/>
        <v>51190985.620251372</v>
      </c>
      <c r="H204" s="45">
        <f t="shared" si="61"/>
        <v>49442598.104561739</v>
      </c>
      <c r="I204" s="45">
        <f t="shared" si="62"/>
        <v>19823510587</v>
      </c>
      <c r="J204" s="45">
        <f t="shared" si="63"/>
        <v>3716444</v>
      </c>
      <c r="K204" s="45">
        <f t="shared" si="64"/>
        <v>60011714.156179428</v>
      </c>
      <c r="L204" s="46">
        <v>8531.66</v>
      </c>
      <c r="M204" s="46">
        <v>10297705.43</v>
      </c>
      <c r="N204" s="46">
        <v>443648.43</v>
      </c>
      <c r="O204" s="46">
        <v>3567982.59</v>
      </c>
      <c r="P204" s="45">
        <f t="shared" si="65"/>
        <v>127179980.12</v>
      </c>
      <c r="Q204" s="47">
        <v>0.03</v>
      </c>
      <c r="R204" s="10" t="s">
        <v>803</v>
      </c>
      <c r="S204" s="10" t="s">
        <v>803</v>
      </c>
      <c r="T204" s="10" t="b">
        <v>1</v>
      </c>
      <c r="U204" s="10" t="s">
        <v>803</v>
      </c>
      <c r="V204" s="10" t="s">
        <v>803</v>
      </c>
      <c r="W204" s="10" t="b">
        <v>1</v>
      </c>
      <c r="X204" s="48">
        <v>2927897</v>
      </c>
      <c r="Y204" s="49">
        <v>3.28</v>
      </c>
      <c r="Z204" s="48">
        <v>5620</v>
      </c>
      <c r="AA204" s="26">
        <v>10954</v>
      </c>
      <c r="AB204" s="11">
        <v>11648</v>
      </c>
      <c r="AC204" s="50">
        <f t="shared" si="66"/>
        <v>3283629</v>
      </c>
      <c r="AD204" s="50">
        <f t="shared" si="67"/>
        <v>3283629</v>
      </c>
      <c r="AE204" s="50">
        <f t="shared" si="68"/>
        <v>322497</v>
      </c>
      <c r="AF204" s="50">
        <f t="shared" si="69"/>
        <v>256</v>
      </c>
      <c r="AG204" s="50">
        <f>ROUND(AD204+AF204,0)</f>
        <v>3283885</v>
      </c>
      <c r="AH204" s="51">
        <f t="shared" si="71"/>
        <v>100000</v>
      </c>
      <c r="AI204" s="52">
        <f t="shared" si="72"/>
        <v>2</v>
      </c>
      <c r="AJ204" s="76">
        <v>2002</v>
      </c>
      <c r="AK204" s="30">
        <v>3488139</v>
      </c>
      <c r="AL204" s="53">
        <v>189160.35000000009</v>
      </c>
      <c r="AM204" s="54">
        <f t="shared" si="73"/>
        <v>0</v>
      </c>
      <c r="AN204" s="50">
        <f t="shared" si="74"/>
        <v>3283885</v>
      </c>
      <c r="AO204" s="51">
        <v>3488139</v>
      </c>
      <c r="AP204" s="50">
        <f t="shared" si="75"/>
        <v>3488139</v>
      </c>
      <c r="AQ204" s="11">
        <v>0</v>
      </c>
      <c r="AR204" s="50">
        <f>MAX(AO204,AN204)</f>
        <v>3488139</v>
      </c>
      <c r="AS204" s="50">
        <f t="shared" si="77"/>
        <v>555986</v>
      </c>
      <c r="AT204" s="55">
        <f t="shared" si="78"/>
        <v>15.94</v>
      </c>
      <c r="AU204" s="27">
        <f t="shared" si="79"/>
        <v>0</v>
      </c>
    </row>
    <row r="205" spans="1:47" ht="14.5" x14ac:dyDescent="0.35">
      <c r="A205" s="27" t="s">
        <v>551</v>
      </c>
      <c r="B205" s="27" t="s">
        <v>196</v>
      </c>
      <c r="C205" s="27">
        <v>2025</v>
      </c>
      <c r="D205" s="43">
        <v>10089106457</v>
      </c>
      <c r="E205" s="44">
        <v>120665713.23</v>
      </c>
      <c r="F205" s="43">
        <v>7493865000</v>
      </c>
      <c r="G205" s="45">
        <f t="shared" si="60"/>
        <v>89626625.403179049</v>
      </c>
      <c r="H205" s="45">
        <f t="shared" si="61"/>
        <v>79417569.90415135</v>
      </c>
      <c r="I205" s="45">
        <f t="shared" si="62"/>
        <v>2595241457</v>
      </c>
      <c r="J205" s="45">
        <f t="shared" si="63"/>
        <v>576336</v>
      </c>
      <c r="K205" s="45">
        <f t="shared" si="64"/>
        <v>25653498.894874841</v>
      </c>
      <c r="L205" s="46">
        <v>0</v>
      </c>
      <c r="M205" s="46">
        <v>20762168.23</v>
      </c>
      <c r="N205" s="46">
        <v>797181.84</v>
      </c>
      <c r="O205" s="46">
        <v>3255895.56</v>
      </c>
      <c r="P205" s="45">
        <f t="shared" si="65"/>
        <v>145480958.86000001</v>
      </c>
      <c r="Q205" s="47">
        <v>0.01</v>
      </c>
      <c r="R205" s="10" t="s">
        <v>803</v>
      </c>
      <c r="S205" s="10"/>
      <c r="T205" s="10" t="b">
        <v>0</v>
      </c>
      <c r="U205" s="10" t="s">
        <v>797</v>
      </c>
      <c r="V205" s="10" t="s">
        <v>797</v>
      </c>
      <c r="W205" s="10" t="b">
        <v>1</v>
      </c>
      <c r="X205" s="48">
        <v>877913</v>
      </c>
      <c r="Y205" s="49">
        <v>11.96</v>
      </c>
      <c r="Z205" s="48">
        <v>8536</v>
      </c>
      <c r="AA205" s="26">
        <v>13039</v>
      </c>
      <c r="AB205" s="11">
        <v>13649</v>
      </c>
      <c r="AC205" s="50">
        <f t="shared" si="66"/>
        <v>1050711</v>
      </c>
      <c r="AD205" s="50">
        <f t="shared" si="67"/>
        <v>1050711</v>
      </c>
      <c r="AE205" s="50">
        <f t="shared" si="68"/>
        <v>215594</v>
      </c>
      <c r="AF205" s="50">
        <f t="shared" si="69"/>
        <v>215594</v>
      </c>
      <c r="AG205" s="50">
        <f t="shared" si="70"/>
        <v>1266305</v>
      </c>
      <c r="AH205" s="51">
        <f t="shared" si="71"/>
        <v>100000</v>
      </c>
      <c r="AI205" s="52" t="str">
        <f t="shared" si="72"/>
        <v/>
      </c>
      <c r="AJ205" s="76">
        <v>2024</v>
      </c>
      <c r="AK205" s="30">
        <v>1219735</v>
      </c>
      <c r="AL205" s="53">
        <v>-0.4599999999627471</v>
      </c>
      <c r="AM205" s="54">
        <f t="shared" si="73"/>
        <v>1</v>
      </c>
      <c r="AN205" s="50">
        <f t="shared" si="74"/>
        <v>1266305</v>
      </c>
      <c r="AO205" s="51">
        <v>1219735</v>
      </c>
      <c r="AP205" s="50">
        <f t="shared" si="75"/>
        <v>1266305</v>
      </c>
      <c r="AQ205" s="11">
        <v>0</v>
      </c>
      <c r="AR205" s="50">
        <f t="shared" si="76"/>
        <v>1266305</v>
      </c>
      <c r="AS205" s="50">
        <f t="shared" si="77"/>
        <v>201840</v>
      </c>
      <c r="AT205" s="55">
        <f t="shared" si="78"/>
        <v>15.94</v>
      </c>
      <c r="AU205" s="27">
        <f t="shared" si="79"/>
        <v>1</v>
      </c>
    </row>
    <row r="206" spans="1:47" ht="14.5" x14ac:dyDescent="0.35">
      <c r="A206" s="27" t="s">
        <v>552</v>
      </c>
      <c r="B206" s="27" t="s">
        <v>197</v>
      </c>
      <c r="C206" s="27">
        <v>2025</v>
      </c>
      <c r="D206" s="43">
        <v>14002216972</v>
      </c>
      <c r="E206" s="44">
        <v>148423499.90000001</v>
      </c>
      <c r="F206" s="43">
        <v>12321440600</v>
      </c>
      <c r="G206" s="45">
        <f t="shared" si="60"/>
        <v>130607270.35718411</v>
      </c>
      <c r="H206" s="45">
        <f t="shared" si="61"/>
        <v>121688433.37726581</v>
      </c>
      <c r="I206" s="45">
        <f t="shared" si="62"/>
        <v>1680776372</v>
      </c>
      <c r="J206" s="45">
        <f t="shared" si="63"/>
        <v>1184479</v>
      </c>
      <c r="K206" s="45">
        <f t="shared" si="64"/>
        <v>16312088.942364903</v>
      </c>
      <c r="L206" s="46">
        <v>0</v>
      </c>
      <c r="M206" s="46">
        <v>31360504.850000001</v>
      </c>
      <c r="N206" s="46">
        <v>3653535.38</v>
      </c>
      <c r="O206" s="46">
        <v>8987681.5199999996</v>
      </c>
      <c r="P206" s="45">
        <f t="shared" si="65"/>
        <v>192425221.65000001</v>
      </c>
      <c r="Q206" s="47">
        <v>0.02</v>
      </c>
      <c r="R206" s="10" t="s">
        <v>803</v>
      </c>
      <c r="S206" s="10" t="s">
        <v>803</v>
      </c>
      <c r="T206" s="10" t="b">
        <v>1</v>
      </c>
      <c r="U206" s="10" t="s">
        <v>797</v>
      </c>
      <c r="V206" s="10" t="s">
        <v>797</v>
      </c>
      <c r="W206" s="10" t="b">
        <v>1</v>
      </c>
      <c r="X206" s="48">
        <v>1464398</v>
      </c>
      <c r="Y206" s="49">
        <v>10.6</v>
      </c>
      <c r="Z206" s="48">
        <v>8414</v>
      </c>
      <c r="AA206" s="26">
        <v>9833</v>
      </c>
      <c r="AB206" s="11">
        <v>10255</v>
      </c>
      <c r="AC206" s="50">
        <f t="shared" si="66"/>
        <v>2760010</v>
      </c>
      <c r="AD206" s="50">
        <f t="shared" si="67"/>
        <v>2760010</v>
      </c>
      <c r="AE206" s="50">
        <f t="shared" si="68"/>
        <v>700281</v>
      </c>
      <c r="AF206" s="50">
        <f t="shared" si="69"/>
        <v>700281</v>
      </c>
      <c r="AG206" s="50">
        <f t="shared" si="70"/>
        <v>3460291</v>
      </c>
      <c r="AH206" s="51">
        <f t="shared" si="71"/>
        <v>100000</v>
      </c>
      <c r="AI206" s="52" t="str">
        <f t="shared" si="72"/>
        <v/>
      </c>
      <c r="AJ206" s="76">
        <v>2006</v>
      </c>
      <c r="AK206" s="30">
        <v>3409377</v>
      </c>
      <c r="AL206" s="53">
        <v>169198.96999999974</v>
      </c>
      <c r="AM206" s="54">
        <f t="shared" si="73"/>
        <v>0</v>
      </c>
      <c r="AN206" s="50">
        <f t="shared" si="74"/>
        <v>3460291</v>
      </c>
      <c r="AO206" s="51">
        <v>3409377</v>
      </c>
      <c r="AP206" s="50">
        <f t="shared" si="75"/>
        <v>3409377</v>
      </c>
      <c r="AQ206" s="11">
        <v>0</v>
      </c>
      <c r="AR206" s="50">
        <f t="shared" si="76"/>
        <v>3460291</v>
      </c>
      <c r="AS206" s="50">
        <f t="shared" si="77"/>
        <v>551547</v>
      </c>
      <c r="AT206" s="55">
        <f t="shared" si="78"/>
        <v>15.94</v>
      </c>
      <c r="AU206" s="27">
        <f t="shared" si="79"/>
        <v>1</v>
      </c>
    </row>
    <row r="207" spans="1:47" ht="14.5" x14ac:dyDescent="0.35">
      <c r="A207" s="27" t="s">
        <v>553</v>
      </c>
      <c r="B207" s="27" t="s">
        <v>198</v>
      </c>
      <c r="C207" s="27">
        <v>2025</v>
      </c>
      <c r="D207" s="43">
        <v>56142670</v>
      </c>
      <c r="E207" s="44">
        <v>317767.51</v>
      </c>
      <c r="F207" s="43">
        <v>44730300</v>
      </c>
      <c r="G207" s="45">
        <f t="shared" si="60"/>
        <v>253173.49624720379</v>
      </c>
      <c r="H207" s="45">
        <f t="shared" si="61"/>
        <v>200535.50014199084</v>
      </c>
      <c r="I207" s="45">
        <f t="shared" si="62"/>
        <v>11412370</v>
      </c>
      <c r="J207" s="45">
        <f t="shared" si="63"/>
        <v>184070</v>
      </c>
      <c r="K207" s="45">
        <f t="shared" si="64"/>
        <v>29501.921748234789</v>
      </c>
      <c r="L207" s="46">
        <v>0</v>
      </c>
      <c r="M207" s="46">
        <v>39948.870000000003</v>
      </c>
      <c r="N207" s="46">
        <v>2778.49</v>
      </c>
      <c r="O207" s="46">
        <v>7517.96</v>
      </c>
      <c r="P207" s="45">
        <f t="shared" si="65"/>
        <v>368012.83</v>
      </c>
      <c r="Q207" s="47">
        <v>0</v>
      </c>
      <c r="R207" s="10" t="s">
        <v>797</v>
      </c>
      <c r="S207" s="10"/>
      <c r="T207" s="10" t="b">
        <v>1</v>
      </c>
      <c r="U207" s="10" t="s">
        <v>797</v>
      </c>
      <c r="V207" s="10" t="s">
        <v>797</v>
      </c>
      <c r="W207" s="10" t="b">
        <v>1</v>
      </c>
      <c r="X207" s="48">
        <v>480971</v>
      </c>
      <c r="Y207" s="49">
        <v>5.66</v>
      </c>
      <c r="Z207" s="48">
        <v>93</v>
      </c>
      <c r="AA207" s="26">
        <v>155</v>
      </c>
      <c r="AB207" s="11">
        <v>182</v>
      </c>
      <c r="AC207" s="50">
        <f t="shared" si="66"/>
        <v>0</v>
      </c>
      <c r="AD207" s="50">
        <f t="shared" si="67"/>
        <v>0</v>
      </c>
      <c r="AE207" s="50">
        <f t="shared" si="68"/>
        <v>0</v>
      </c>
      <c r="AF207" s="50">
        <f t="shared" si="69"/>
        <v>0</v>
      </c>
      <c r="AG207" s="50">
        <f t="shared" si="70"/>
        <v>0</v>
      </c>
      <c r="AH207" s="51" t="str">
        <f t="shared" si="71"/>
        <v/>
      </c>
      <c r="AI207" s="52" t="str">
        <f t="shared" si="72"/>
        <v/>
      </c>
      <c r="AJ207" s="76" t="s">
        <v>797</v>
      </c>
      <c r="AK207" s="30">
        <v>0</v>
      </c>
      <c r="AL207" s="53">
        <v>0</v>
      </c>
      <c r="AM207" s="54">
        <f t="shared" si="73"/>
        <v>0</v>
      </c>
      <c r="AN207" s="50">
        <f t="shared" si="74"/>
        <v>0</v>
      </c>
      <c r="AO207" s="51">
        <v>0</v>
      </c>
      <c r="AP207" s="50">
        <f t="shared" si="75"/>
        <v>0</v>
      </c>
      <c r="AQ207" s="11">
        <v>0</v>
      </c>
      <c r="AR207" s="50">
        <f t="shared" si="76"/>
        <v>0</v>
      </c>
      <c r="AS207" s="50">
        <f t="shared" si="77"/>
        <v>0</v>
      </c>
      <c r="AT207" s="55">
        <f t="shared" si="78"/>
        <v>0</v>
      </c>
      <c r="AU207" s="27">
        <f t="shared" si="79"/>
        <v>1</v>
      </c>
    </row>
    <row r="208" spans="1:47" ht="14.5" x14ac:dyDescent="0.35">
      <c r="A208" s="27" t="s">
        <v>554</v>
      </c>
      <c r="B208" s="27" t="s">
        <v>199</v>
      </c>
      <c r="C208" s="27">
        <v>2025</v>
      </c>
      <c r="D208" s="43">
        <v>9818849124</v>
      </c>
      <c r="E208" s="44">
        <v>111051183.59</v>
      </c>
      <c r="F208" s="43">
        <v>5018066100</v>
      </c>
      <c r="G208" s="45">
        <f t="shared" si="60"/>
        <v>56754327.589753002</v>
      </c>
      <c r="H208" s="45">
        <f t="shared" si="61"/>
        <v>42465257.809082188</v>
      </c>
      <c r="I208" s="45">
        <f t="shared" si="62"/>
        <v>4800783024</v>
      </c>
      <c r="J208" s="45">
        <f t="shared" si="63"/>
        <v>445218</v>
      </c>
      <c r="K208" s="45">
        <f t="shared" si="64"/>
        <v>42101289.78319221</v>
      </c>
      <c r="L208" s="46">
        <v>0</v>
      </c>
      <c r="M208" s="46">
        <v>22634045.859999999</v>
      </c>
      <c r="N208" s="46">
        <v>11179245.970000001</v>
      </c>
      <c r="O208" s="46">
        <v>10383580.630000001</v>
      </c>
      <c r="P208" s="45">
        <f t="shared" si="65"/>
        <v>155248056.05000001</v>
      </c>
      <c r="Q208" s="47">
        <v>1.4999999999999999E-2</v>
      </c>
      <c r="R208" s="10" t="s">
        <v>803</v>
      </c>
      <c r="S208" s="10" t="s">
        <v>803</v>
      </c>
      <c r="T208" s="10" t="b">
        <v>1</v>
      </c>
      <c r="U208" s="10" t="s">
        <v>803</v>
      </c>
      <c r="V208" s="10" t="s">
        <v>803</v>
      </c>
      <c r="W208" s="10" t="b">
        <v>1</v>
      </c>
      <c r="X208" s="48">
        <v>397187</v>
      </c>
      <c r="Y208" s="49">
        <v>11.31</v>
      </c>
      <c r="Z208" s="48">
        <v>12634</v>
      </c>
      <c r="AA208" s="26">
        <v>23417</v>
      </c>
      <c r="AB208" s="11">
        <v>25194</v>
      </c>
      <c r="AC208" s="50">
        <f t="shared" si="66"/>
        <v>1268498</v>
      </c>
      <c r="AD208" s="50">
        <f t="shared" si="67"/>
        <v>1268498</v>
      </c>
      <c r="AE208" s="50">
        <f t="shared" si="68"/>
        <v>507199</v>
      </c>
      <c r="AF208" s="50">
        <f t="shared" si="69"/>
        <v>0</v>
      </c>
      <c r="AG208" s="50">
        <f t="shared" si="70"/>
        <v>1268498</v>
      </c>
      <c r="AH208" s="51">
        <f t="shared" si="71"/>
        <v>100000</v>
      </c>
      <c r="AI208" s="52">
        <f t="shared" si="72"/>
        <v>2</v>
      </c>
      <c r="AJ208" s="76">
        <v>2016</v>
      </c>
      <c r="AK208" s="30">
        <v>1736995</v>
      </c>
      <c r="AL208" s="53">
        <v>131918.64000000013</v>
      </c>
      <c r="AM208" s="54">
        <f t="shared" si="73"/>
        <v>0</v>
      </c>
      <c r="AN208" s="50">
        <f t="shared" si="74"/>
        <v>1268498</v>
      </c>
      <c r="AO208" s="51">
        <v>1736995</v>
      </c>
      <c r="AP208" s="50">
        <f t="shared" si="75"/>
        <v>1736995</v>
      </c>
      <c r="AQ208" s="11">
        <v>0</v>
      </c>
      <c r="AR208" s="50">
        <f t="shared" si="76"/>
        <v>1736995</v>
      </c>
      <c r="AS208" s="50">
        <f t="shared" si="77"/>
        <v>276865</v>
      </c>
      <c r="AT208" s="55">
        <f t="shared" si="78"/>
        <v>15.94</v>
      </c>
      <c r="AU208" s="27">
        <f t="shared" si="79"/>
        <v>0</v>
      </c>
    </row>
    <row r="209" spans="1:47" ht="14.5" x14ac:dyDescent="0.35">
      <c r="A209" s="27" t="s">
        <v>555</v>
      </c>
      <c r="B209" s="27" t="s">
        <v>200</v>
      </c>
      <c r="C209" s="27">
        <v>2025</v>
      </c>
      <c r="D209" s="43">
        <v>160468759</v>
      </c>
      <c r="E209" s="44">
        <v>2384565.7599999998</v>
      </c>
      <c r="F209" s="43">
        <v>115419100</v>
      </c>
      <c r="G209" s="45">
        <f t="shared" si="60"/>
        <v>1715127.8269062701</v>
      </c>
      <c r="H209" s="45">
        <f t="shared" si="61"/>
        <v>1276757.6177806014</v>
      </c>
      <c r="I209" s="45">
        <f t="shared" si="62"/>
        <v>45049659</v>
      </c>
      <c r="J209" s="45">
        <f t="shared" si="63"/>
        <v>266566</v>
      </c>
      <c r="K209" s="45">
        <f t="shared" si="64"/>
        <v>418303.90508800885</v>
      </c>
      <c r="L209" s="46">
        <v>0</v>
      </c>
      <c r="M209" s="46">
        <v>104765.66</v>
      </c>
      <c r="N209" s="46">
        <v>17722.7</v>
      </c>
      <c r="O209" s="46">
        <v>119966.07</v>
      </c>
      <c r="P209" s="45">
        <f t="shared" si="65"/>
        <v>2627020.19</v>
      </c>
      <c r="Q209" s="47">
        <v>0</v>
      </c>
      <c r="R209" s="10"/>
      <c r="S209" s="10"/>
      <c r="T209" s="10" t="b">
        <v>1</v>
      </c>
      <c r="U209" s="10" t="s">
        <v>797</v>
      </c>
      <c r="V209" s="10" t="s">
        <v>797</v>
      </c>
      <c r="W209" s="10" t="b">
        <v>1</v>
      </c>
      <c r="X209" s="48">
        <v>391251</v>
      </c>
      <c r="Y209" s="49">
        <v>14.86</v>
      </c>
      <c r="Z209" s="48">
        <v>295</v>
      </c>
      <c r="AA209" s="26">
        <v>464</v>
      </c>
      <c r="AB209" s="11">
        <v>688</v>
      </c>
      <c r="AC209" s="50">
        <f t="shared" si="66"/>
        <v>0</v>
      </c>
      <c r="AD209" s="50">
        <f t="shared" si="67"/>
        <v>0</v>
      </c>
      <c r="AE209" s="50">
        <f t="shared" si="68"/>
        <v>0</v>
      </c>
      <c r="AF209" s="50">
        <f t="shared" si="69"/>
        <v>0</v>
      </c>
      <c r="AG209" s="50">
        <f t="shared" si="70"/>
        <v>0</v>
      </c>
      <c r="AH209" s="51" t="str">
        <f t="shared" si="71"/>
        <v/>
      </c>
      <c r="AI209" s="52" t="str">
        <f t="shared" si="72"/>
        <v/>
      </c>
      <c r="AJ209" s="76" t="s">
        <v>797</v>
      </c>
      <c r="AK209" s="30">
        <v>0</v>
      </c>
      <c r="AL209" s="53">
        <v>0</v>
      </c>
      <c r="AM209" s="54">
        <f t="shared" si="73"/>
        <v>0</v>
      </c>
      <c r="AN209" s="50">
        <f t="shared" si="74"/>
        <v>0</v>
      </c>
      <c r="AO209" s="51">
        <v>0</v>
      </c>
      <c r="AP209" s="50">
        <f t="shared" si="75"/>
        <v>0</v>
      </c>
      <c r="AQ209" s="11">
        <v>0</v>
      </c>
      <c r="AR209" s="50">
        <f t="shared" si="76"/>
        <v>0</v>
      </c>
      <c r="AS209" s="50">
        <f t="shared" si="77"/>
        <v>0</v>
      </c>
      <c r="AT209" s="55">
        <f t="shared" si="78"/>
        <v>0</v>
      </c>
      <c r="AU209" s="27">
        <f t="shared" si="79"/>
        <v>1</v>
      </c>
    </row>
    <row r="210" spans="1:47" ht="14.5" x14ac:dyDescent="0.35">
      <c r="A210" s="27" t="s">
        <v>556</v>
      </c>
      <c r="B210" s="27" t="s">
        <v>201</v>
      </c>
      <c r="C210" s="27">
        <v>2025</v>
      </c>
      <c r="D210" s="43">
        <v>814139837</v>
      </c>
      <c r="E210" s="44">
        <v>5650130.4699999997</v>
      </c>
      <c r="F210" s="43">
        <v>617958800</v>
      </c>
      <c r="G210" s="45">
        <f t="shared" si="60"/>
        <v>4288634.0729260202</v>
      </c>
      <c r="H210" s="45">
        <f t="shared" si="61"/>
        <v>3673749.6946837991</v>
      </c>
      <c r="I210" s="45">
        <f t="shared" si="62"/>
        <v>196181037</v>
      </c>
      <c r="J210" s="45">
        <f t="shared" si="63"/>
        <v>300430</v>
      </c>
      <c r="K210" s="45">
        <f t="shared" si="64"/>
        <v>908313.82640061807</v>
      </c>
      <c r="L210" s="46">
        <v>0</v>
      </c>
      <c r="M210" s="46">
        <v>184017.59</v>
      </c>
      <c r="N210" s="46">
        <v>20929.86</v>
      </c>
      <c r="O210" s="46">
        <v>77350.95</v>
      </c>
      <c r="P210" s="45">
        <f t="shared" si="65"/>
        <v>5932428.8700000001</v>
      </c>
      <c r="Q210" s="47">
        <v>0</v>
      </c>
      <c r="R210" s="10"/>
      <c r="S210" s="10"/>
      <c r="T210" s="10" t="b">
        <v>1</v>
      </c>
      <c r="U210" s="10" t="s">
        <v>797</v>
      </c>
      <c r="V210" s="10" t="s">
        <v>797</v>
      </c>
      <c r="W210" s="10" t="b">
        <v>1</v>
      </c>
      <c r="X210" s="48">
        <v>697470</v>
      </c>
      <c r="Y210" s="49">
        <v>6.94</v>
      </c>
      <c r="Z210" s="48">
        <v>886</v>
      </c>
      <c r="AA210" s="26">
        <v>1539</v>
      </c>
      <c r="AB210" s="11">
        <v>1814</v>
      </c>
      <c r="AC210" s="50">
        <f t="shared" si="66"/>
        <v>0</v>
      </c>
      <c r="AD210" s="50">
        <f t="shared" si="67"/>
        <v>0</v>
      </c>
      <c r="AE210" s="50">
        <f t="shared" si="68"/>
        <v>0</v>
      </c>
      <c r="AF210" s="50">
        <f t="shared" si="69"/>
        <v>0</v>
      </c>
      <c r="AG210" s="50">
        <f t="shared" si="70"/>
        <v>0</v>
      </c>
      <c r="AH210" s="51" t="str">
        <f t="shared" si="71"/>
        <v/>
      </c>
      <c r="AI210" s="52" t="str">
        <f t="shared" si="72"/>
        <v/>
      </c>
      <c r="AJ210" s="76" t="s">
        <v>797</v>
      </c>
      <c r="AK210" s="30">
        <v>0</v>
      </c>
      <c r="AL210" s="53">
        <v>0</v>
      </c>
      <c r="AM210" s="54">
        <f t="shared" si="73"/>
        <v>0</v>
      </c>
      <c r="AN210" s="50">
        <f t="shared" si="74"/>
        <v>0</v>
      </c>
      <c r="AO210" s="51">
        <v>0</v>
      </c>
      <c r="AP210" s="50">
        <f t="shared" si="75"/>
        <v>0</v>
      </c>
      <c r="AQ210" s="11">
        <v>0</v>
      </c>
      <c r="AR210" s="50">
        <f t="shared" si="76"/>
        <v>0</v>
      </c>
      <c r="AS210" s="50">
        <f t="shared" si="77"/>
        <v>0</v>
      </c>
      <c r="AT210" s="55">
        <f t="shared" si="78"/>
        <v>0</v>
      </c>
      <c r="AU210" s="27">
        <f t="shared" si="79"/>
        <v>1</v>
      </c>
    </row>
    <row r="211" spans="1:47" ht="14.5" x14ac:dyDescent="0.35">
      <c r="A211" s="27" t="s">
        <v>557</v>
      </c>
      <c r="B211" s="27" t="s">
        <v>202</v>
      </c>
      <c r="C211" s="27">
        <v>2025</v>
      </c>
      <c r="D211" s="43">
        <v>175502480</v>
      </c>
      <c r="E211" s="44">
        <v>2383323.6800000002</v>
      </c>
      <c r="F211" s="43">
        <v>154369984</v>
      </c>
      <c r="G211" s="45">
        <f t="shared" si="60"/>
        <v>2096344.3841273419</v>
      </c>
      <c r="H211" s="45">
        <f t="shared" si="61"/>
        <v>1515121.1367633934</v>
      </c>
      <c r="I211" s="45">
        <f t="shared" si="62"/>
        <v>21132496</v>
      </c>
      <c r="J211" s="45">
        <f t="shared" si="63"/>
        <v>114851</v>
      </c>
      <c r="K211" s="45">
        <f t="shared" si="64"/>
        <v>37108.336218272772</v>
      </c>
      <c r="L211" s="46">
        <v>0</v>
      </c>
      <c r="M211" s="46">
        <v>29371.19</v>
      </c>
      <c r="N211" s="46">
        <v>14348.63</v>
      </c>
      <c r="O211" s="46">
        <v>192929.47</v>
      </c>
      <c r="P211" s="45">
        <f t="shared" si="65"/>
        <v>2619972.9700000002</v>
      </c>
      <c r="Q211" s="47">
        <v>0</v>
      </c>
      <c r="R211" s="10"/>
      <c r="S211" s="10"/>
      <c r="T211" s="10" t="b">
        <v>1</v>
      </c>
      <c r="U211" s="10" t="s">
        <v>797</v>
      </c>
      <c r="V211" s="10" t="s">
        <v>797</v>
      </c>
      <c r="W211" s="10" t="b">
        <v>1</v>
      </c>
      <c r="X211" s="48">
        <v>360678</v>
      </c>
      <c r="Y211" s="49">
        <v>13.58</v>
      </c>
      <c r="Z211" s="48">
        <v>428</v>
      </c>
      <c r="AA211" s="26">
        <v>612</v>
      </c>
      <c r="AB211" s="11">
        <v>707</v>
      </c>
      <c r="AC211" s="50">
        <f t="shared" si="66"/>
        <v>0</v>
      </c>
      <c r="AD211" s="50">
        <f t="shared" si="67"/>
        <v>0</v>
      </c>
      <c r="AE211" s="50">
        <f t="shared" si="68"/>
        <v>0</v>
      </c>
      <c r="AF211" s="50">
        <f t="shared" si="69"/>
        <v>0</v>
      </c>
      <c r="AG211" s="50">
        <f t="shared" si="70"/>
        <v>0</v>
      </c>
      <c r="AH211" s="51" t="str">
        <f t="shared" si="71"/>
        <v/>
      </c>
      <c r="AI211" s="52" t="str">
        <f t="shared" si="72"/>
        <v/>
      </c>
      <c r="AJ211" s="76" t="s">
        <v>797</v>
      </c>
      <c r="AK211" s="30">
        <v>0</v>
      </c>
      <c r="AL211" s="53">
        <v>0</v>
      </c>
      <c r="AM211" s="54">
        <f t="shared" si="73"/>
        <v>0</v>
      </c>
      <c r="AN211" s="50">
        <f t="shared" si="74"/>
        <v>0</v>
      </c>
      <c r="AO211" s="51">
        <v>0</v>
      </c>
      <c r="AP211" s="50">
        <f t="shared" si="75"/>
        <v>0</v>
      </c>
      <c r="AQ211" s="11">
        <v>0</v>
      </c>
      <c r="AR211" s="50">
        <f t="shared" si="76"/>
        <v>0</v>
      </c>
      <c r="AS211" s="50">
        <f t="shared" si="77"/>
        <v>0</v>
      </c>
      <c r="AT211" s="55">
        <f t="shared" si="78"/>
        <v>0</v>
      </c>
      <c r="AU211" s="27">
        <f t="shared" si="79"/>
        <v>1</v>
      </c>
    </row>
    <row r="212" spans="1:47" ht="14.5" x14ac:dyDescent="0.35">
      <c r="A212" s="27" t="s">
        <v>558</v>
      </c>
      <c r="B212" s="27" t="s">
        <v>203</v>
      </c>
      <c r="C212" s="27">
        <v>2025</v>
      </c>
      <c r="D212" s="43">
        <v>2654765116</v>
      </c>
      <c r="E212" s="44">
        <v>19778000.109999999</v>
      </c>
      <c r="F212" s="43">
        <v>2245651200</v>
      </c>
      <c r="G212" s="45">
        <f t="shared" si="60"/>
        <v>16730101.436447242</v>
      </c>
      <c r="H212" s="45">
        <f t="shared" si="61"/>
        <v>14921987.188047869</v>
      </c>
      <c r="I212" s="45">
        <f t="shared" si="62"/>
        <v>409113916</v>
      </c>
      <c r="J212" s="45">
        <f t="shared" si="63"/>
        <v>593779</v>
      </c>
      <c r="K212" s="45">
        <f t="shared" si="64"/>
        <v>2534593.4415467824</v>
      </c>
      <c r="L212" s="46">
        <v>0</v>
      </c>
      <c r="M212" s="46">
        <v>505541.08</v>
      </c>
      <c r="N212" s="46">
        <v>32254.03</v>
      </c>
      <c r="O212" s="46">
        <v>343152.65</v>
      </c>
      <c r="P212" s="45">
        <f t="shared" si="65"/>
        <v>20658947.870000001</v>
      </c>
      <c r="Q212" s="47">
        <v>0</v>
      </c>
      <c r="R212" s="10"/>
      <c r="S212" s="10"/>
      <c r="T212" s="10" t="b">
        <v>1</v>
      </c>
      <c r="U212" s="10" t="s">
        <v>797</v>
      </c>
      <c r="V212" s="10" t="s">
        <v>797</v>
      </c>
      <c r="W212" s="10" t="b">
        <v>1</v>
      </c>
      <c r="X212" s="48">
        <v>925279</v>
      </c>
      <c r="Y212" s="49">
        <v>7.45</v>
      </c>
      <c r="Z212" s="48">
        <v>2427</v>
      </c>
      <c r="AA212" s="26">
        <v>3116</v>
      </c>
      <c r="AB212" s="11">
        <v>3297</v>
      </c>
      <c r="AC212" s="50">
        <f t="shared" si="66"/>
        <v>0</v>
      </c>
      <c r="AD212" s="50">
        <f t="shared" si="67"/>
        <v>0</v>
      </c>
      <c r="AE212" s="50">
        <f t="shared" si="68"/>
        <v>0</v>
      </c>
      <c r="AF212" s="50">
        <f t="shared" si="69"/>
        <v>0</v>
      </c>
      <c r="AG212" s="50">
        <f t="shared" si="70"/>
        <v>0</v>
      </c>
      <c r="AH212" s="51" t="str">
        <f t="shared" si="71"/>
        <v/>
      </c>
      <c r="AI212" s="52" t="str">
        <f t="shared" si="72"/>
        <v/>
      </c>
      <c r="AJ212" s="76" t="s">
        <v>797</v>
      </c>
      <c r="AK212" s="30">
        <v>0</v>
      </c>
      <c r="AL212" s="53">
        <v>0</v>
      </c>
      <c r="AM212" s="54">
        <f t="shared" si="73"/>
        <v>0</v>
      </c>
      <c r="AN212" s="50">
        <f t="shared" si="74"/>
        <v>0</v>
      </c>
      <c r="AO212" s="51">
        <v>0</v>
      </c>
      <c r="AP212" s="50">
        <f t="shared" si="75"/>
        <v>0</v>
      </c>
      <c r="AQ212" s="11">
        <v>0</v>
      </c>
      <c r="AR212" s="50">
        <f t="shared" si="76"/>
        <v>0</v>
      </c>
      <c r="AS212" s="50">
        <f t="shared" si="77"/>
        <v>0</v>
      </c>
      <c r="AT212" s="55">
        <f t="shared" si="78"/>
        <v>0</v>
      </c>
      <c r="AU212" s="27">
        <f t="shared" si="79"/>
        <v>1</v>
      </c>
    </row>
    <row r="213" spans="1:47" ht="14.5" x14ac:dyDescent="0.35">
      <c r="A213" s="27" t="s">
        <v>559</v>
      </c>
      <c r="B213" s="27" t="s">
        <v>204</v>
      </c>
      <c r="C213" s="27">
        <v>2025</v>
      </c>
      <c r="D213" s="43">
        <v>6699500854</v>
      </c>
      <c r="E213" s="44">
        <v>64181218.18</v>
      </c>
      <c r="F213" s="43">
        <v>4594315500</v>
      </c>
      <c r="G213" s="45">
        <f t="shared" si="60"/>
        <v>44013542.489094786</v>
      </c>
      <c r="H213" s="45">
        <f t="shared" si="61"/>
        <v>39739905.870531082</v>
      </c>
      <c r="I213" s="45">
        <f t="shared" si="62"/>
        <v>2105185354</v>
      </c>
      <c r="J213" s="45">
        <f t="shared" si="63"/>
        <v>647351</v>
      </c>
      <c r="K213" s="45">
        <f t="shared" si="64"/>
        <v>17052259.835997254</v>
      </c>
      <c r="L213" s="46">
        <v>3190.14</v>
      </c>
      <c r="M213" s="46">
        <v>3842438.81</v>
      </c>
      <c r="N213" s="46">
        <v>2484299.9700000002</v>
      </c>
      <c r="O213" s="46">
        <v>733760.26</v>
      </c>
      <c r="P213" s="45">
        <f t="shared" si="65"/>
        <v>71244907.359999999</v>
      </c>
      <c r="Q213" s="47">
        <v>0.02</v>
      </c>
      <c r="R213" s="10" t="s">
        <v>803</v>
      </c>
      <c r="S213" s="10" t="s">
        <v>803</v>
      </c>
      <c r="T213" s="10" t="b">
        <v>1</v>
      </c>
      <c r="U213" s="10" t="s">
        <v>797</v>
      </c>
      <c r="V213" s="10" t="s">
        <v>797</v>
      </c>
      <c r="W213" s="10" t="b">
        <v>1</v>
      </c>
      <c r="X213" s="48">
        <v>1029885</v>
      </c>
      <c r="Y213" s="49">
        <v>9.58</v>
      </c>
      <c r="Z213" s="48">
        <v>4461</v>
      </c>
      <c r="AA213" s="26">
        <v>7713</v>
      </c>
      <c r="AB213" s="11">
        <v>8328</v>
      </c>
      <c r="AC213" s="50">
        <f t="shared" si="66"/>
        <v>1135843</v>
      </c>
      <c r="AD213" s="50">
        <f t="shared" si="67"/>
        <v>1135843</v>
      </c>
      <c r="AE213" s="50">
        <f t="shared" si="68"/>
        <v>126599</v>
      </c>
      <c r="AF213" s="50">
        <f t="shared" si="69"/>
        <v>126599</v>
      </c>
      <c r="AG213" s="50">
        <f t="shared" si="70"/>
        <v>1262442</v>
      </c>
      <c r="AH213" s="51">
        <f t="shared" si="71"/>
        <v>100000</v>
      </c>
      <c r="AI213" s="52" t="str">
        <f t="shared" si="72"/>
        <v/>
      </c>
      <c r="AJ213" s="76">
        <v>2004</v>
      </c>
      <c r="AK213" s="30">
        <v>1260473</v>
      </c>
      <c r="AL213" s="53">
        <v>68292.15000000014</v>
      </c>
      <c r="AM213" s="54">
        <f t="shared" si="73"/>
        <v>0</v>
      </c>
      <c r="AN213" s="50">
        <f t="shared" si="74"/>
        <v>1262442</v>
      </c>
      <c r="AO213" s="51">
        <v>1260473</v>
      </c>
      <c r="AP213" s="50">
        <f t="shared" si="75"/>
        <v>1260473</v>
      </c>
      <c r="AQ213" s="11">
        <v>0</v>
      </c>
      <c r="AR213" s="50">
        <f t="shared" si="76"/>
        <v>1262442</v>
      </c>
      <c r="AS213" s="50">
        <f t="shared" si="77"/>
        <v>201225</v>
      </c>
      <c r="AT213" s="55">
        <f t="shared" si="78"/>
        <v>15.94</v>
      </c>
      <c r="AU213" s="27">
        <f t="shared" si="79"/>
        <v>1</v>
      </c>
    </row>
    <row r="214" spans="1:47" ht="14.5" x14ac:dyDescent="0.35">
      <c r="A214" s="27" t="s">
        <v>560</v>
      </c>
      <c r="B214" s="27" t="s">
        <v>205</v>
      </c>
      <c r="C214" s="27">
        <v>2025</v>
      </c>
      <c r="D214" s="43">
        <v>38643809347</v>
      </c>
      <c r="E214" s="44">
        <v>378709331.60000002</v>
      </c>
      <c r="F214" s="43">
        <v>28179900700</v>
      </c>
      <c r="G214" s="45">
        <f t="shared" si="60"/>
        <v>276163026.85956252</v>
      </c>
      <c r="H214" s="45">
        <f t="shared" si="61"/>
        <v>259573590.08329624</v>
      </c>
      <c r="I214" s="45">
        <f t="shared" si="62"/>
        <v>10463908647</v>
      </c>
      <c r="J214" s="45">
        <f t="shared" si="63"/>
        <v>1058350</v>
      </c>
      <c r="K214" s="45">
        <f t="shared" si="64"/>
        <v>92857042.706097499</v>
      </c>
      <c r="L214" s="46">
        <v>0</v>
      </c>
      <c r="M214" s="46">
        <v>46884382.469999999</v>
      </c>
      <c r="N214" s="46">
        <v>4245605.46</v>
      </c>
      <c r="O214" s="46">
        <v>11155748.83</v>
      </c>
      <c r="P214" s="45">
        <f t="shared" si="65"/>
        <v>440995068.36000001</v>
      </c>
      <c r="Q214" s="47">
        <v>0.01</v>
      </c>
      <c r="R214" s="10" t="s">
        <v>797</v>
      </c>
      <c r="S214" s="10"/>
      <c r="T214" s="10" t="b">
        <v>1</v>
      </c>
      <c r="U214" s="10" t="s">
        <v>797</v>
      </c>
      <c r="V214" s="10" t="s">
        <v>797</v>
      </c>
      <c r="W214" s="10" t="b">
        <v>1</v>
      </c>
      <c r="X214" s="48">
        <v>1664692</v>
      </c>
      <c r="Y214" s="49">
        <v>9.8000000000000007</v>
      </c>
      <c r="Z214" s="48">
        <v>16928</v>
      </c>
      <c r="AA214" s="26">
        <v>26815</v>
      </c>
      <c r="AB214" s="11">
        <v>27598</v>
      </c>
      <c r="AC214" s="50">
        <f t="shared" si="66"/>
        <v>3524306</v>
      </c>
      <c r="AD214" s="50">
        <f t="shared" si="67"/>
        <v>3787093</v>
      </c>
      <c r="AE214" s="50">
        <f t="shared" si="68"/>
        <v>511300</v>
      </c>
      <c r="AF214" s="50">
        <f t="shared" si="69"/>
        <v>511300</v>
      </c>
      <c r="AG214" s="50">
        <f t="shared" si="70"/>
        <v>4298393</v>
      </c>
      <c r="AH214" s="51" t="str">
        <f t="shared" si="71"/>
        <v/>
      </c>
      <c r="AI214" s="52" t="str">
        <f t="shared" si="72"/>
        <v/>
      </c>
      <c r="AJ214" s="76">
        <v>2002</v>
      </c>
      <c r="AK214" s="30">
        <v>4311956</v>
      </c>
      <c r="AL214" s="53">
        <v>172533</v>
      </c>
      <c r="AM214" s="54">
        <f t="shared" si="73"/>
        <v>0</v>
      </c>
      <c r="AN214" s="50">
        <f t="shared" si="74"/>
        <v>4298393</v>
      </c>
      <c r="AO214" s="51">
        <v>4311956</v>
      </c>
      <c r="AP214" s="50">
        <f t="shared" si="75"/>
        <v>4311956</v>
      </c>
      <c r="AQ214" s="11">
        <v>0</v>
      </c>
      <c r="AR214" s="50">
        <f t="shared" si="76"/>
        <v>4311956</v>
      </c>
      <c r="AS214" s="50">
        <f t="shared" si="77"/>
        <v>687297</v>
      </c>
      <c r="AT214" s="55">
        <f t="shared" si="78"/>
        <v>15.94</v>
      </c>
      <c r="AU214" s="27">
        <f t="shared" si="79"/>
        <v>0</v>
      </c>
    </row>
    <row r="215" spans="1:47" ht="14.5" x14ac:dyDescent="0.35">
      <c r="A215" s="27" t="s">
        <v>561</v>
      </c>
      <c r="B215" s="27" t="s">
        <v>206</v>
      </c>
      <c r="C215" s="27">
        <v>2025</v>
      </c>
      <c r="D215" s="43">
        <v>2532009695</v>
      </c>
      <c r="E215" s="44">
        <v>40436194.829999998</v>
      </c>
      <c r="F215" s="43">
        <v>2269829023</v>
      </c>
      <c r="G215" s="45">
        <f t="shared" si="60"/>
        <v>36249169.498071983</v>
      </c>
      <c r="H215" s="45">
        <f t="shared" si="61"/>
        <v>31140364.323745411</v>
      </c>
      <c r="I215" s="45">
        <f t="shared" si="62"/>
        <v>262180672</v>
      </c>
      <c r="J215" s="45">
        <f t="shared" si="63"/>
        <v>331874</v>
      </c>
      <c r="K215" s="45">
        <f t="shared" si="64"/>
        <v>2925394.3117432417</v>
      </c>
      <c r="L215" s="46">
        <v>13877.93</v>
      </c>
      <c r="M215" s="46">
        <v>1582551.57</v>
      </c>
      <c r="N215" s="46">
        <v>386849.3</v>
      </c>
      <c r="O215" s="46">
        <v>948781.05</v>
      </c>
      <c r="P215" s="45">
        <f t="shared" si="65"/>
        <v>43368254.68</v>
      </c>
      <c r="Q215" s="47">
        <v>0.01</v>
      </c>
      <c r="R215" s="10" t="s">
        <v>803</v>
      </c>
      <c r="S215" s="10" t="s">
        <v>803</v>
      </c>
      <c r="T215" s="10" t="b">
        <v>1</v>
      </c>
      <c r="U215" s="10" t="s">
        <v>797</v>
      </c>
      <c r="V215" s="10" t="s">
        <v>797</v>
      </c>
      <c r="W215" s="10" t="b">
        <v>1</v>
      </c>
      <c r="X215" s="48">
        <v>709543</v>
      </c>
      <c r="Y215" s="49">
        <v>15.97</v>
      </c>
      <c r="Z215" s="48">
        <v>3199</v>
      </c>
      <c r="AA215" s="26">
        <v>3989</v>
      </c>
      <c r="AB215" s="11">
        <v>4185</v>
      </c>
      <c r="AC215" s="50">
        <f t="shared" si="66"/>
        <v>340658</v>
      </c>
      <c r="AD215" s="50">
        <f t="shared" si="67"/>
        <v>340658</v>
      </c>
      <c r="AE215" s="50">
        <f t="shared" si="68"/>
        <v>19833</v>
      </c>
      <c r="AF215" s="50">
        <f t="shared" si="69"/>
        <v>19833</v>
      </c>
      <c r="AG215" s="50">
        <f t="shared" si="70"/>
        <v>360491</v>
      </c>
      <c r="AH215" s="51">
        <f t="shared" si="71"/>
        <v>100000</v>
      </c>
      <c r="AI215" s="52" t="str">
        <f t="shared" si="72"/>
        <v/>
      </c>
      <c r="AJ215" s="76">
        <v>2002</v>
      </c>
      <c r="AK215" s="30">
        <v>347690</v>
      </c>
      <c r="AL215" s="53">
        <v>9130.109999999986</v>
      </c>
      <c r="AM215" s="54">
        <f t="shared" si="73"/>
        <v>0</v>
      </c>
      <c r="AN215" s="50">
        <f t="shared" si="74"/>
        <v>360491</v>
      </c>
      <c r="AO215" s="51">
        <v>347690</v>
      </c>
      <c r="AP215" s="50">
        <f t="shared" si="75"/>
        <v>347690</v>
      </c>
      <c r="AQ215" s="11">
        <v>0</v>
      </c>
      <c r="AR215" s="50">
        <f t="shared" si="76"/>
        <v>360491</v>
      </c>
      <c r="AS215" s="50">
        <f t="shared" si="77"/>
        <v>57460</v>
      </c>
      <c r="AT215" s="55">
        <f t="shared" si="78"/>
        <v>15.94</v>
      </c>
      <c r="AU215" s="27">
        <f t="shared" si="79"/>
        <v>1</v>
      </c>
    </row>
    <row r="216" spans="1:47" ht="14.5" x14ac:dyDescent="0.35">
      <c r="A216" s="27" t="s">
        <v>562</v>
      </c>
      <c r="B216" s="27" t="s">
        <v>207</v>
      </c>
      <c r="C216" s="27">
        <v>2025</v>
      </c>
      <c r="D216" s="43">
        <v>867217686</v>
      </c>
      <c r="E216" s="44">
        <v>14491207.529999999</v>
      </c>
      <c r="F216" s="43">
        <v>596534900</v>
      </c>
      <c r="G216" s="45">
        <f t="shared" si="60"/>
        <v>9968098.1768951099</v>
      </c>
      <c r="H216" s="45">
        <f t="shared" si="61"/>
        <v>5546635.943078394</v>
      </c>
      <c r="I216" s="45">
        <f t="shared" si="62"/>
        <v>270682786</v>
      </c>
      <c r="J216" s="45">
        <f t="shared" si="63"/>
        <v>130512</v>
      </c>
      <c r="K216" s="45">
        <f t="shared" si="64"/>
        <v>1057443.8563652108</v>
      </c>
      <c r="L216" s="46">
        <v>0</v>
      </c>
      <c r="M216" s="46">
        <v>4567548.03</v>
      </c>
      <c r="N216" s="46">
        <v>864616.76</v>
      </c>
      <c r="O216" s="46">
        <v>2520368.35</v>
      </c>
      <c r="P216" s="45">
        <f t="shared" si="65"/>
        <v>22443740.670000002</v>
      </c>
      <c r="Q216" s="47">
        <v>0</v>
      </c>
      <c r="R216" s="10"/>
      <c r="S216" s="10"/>
      <c r="T216" s="10" t="b">
        <v>1</v>
      </c>
      <c r="U216" s="10" t="s">
        <v>797</v>
      </c>
      <c r="V216" s="10" t="s">
        <v>797</v>
      </c>
      <c r="W216" s="10" t="b">
        <v>1</v>
      </c>
      <c r="X216" s="48">
        <v>225448</v>
      </c>
      <c r="Y216" s="49">
        <v>16.71</v>
      </c>
      <c r="Z216" s="48">
        <v>2646</v>
      </c>
      <c r="AA216" s="26">
        <v>4720</v>
      </c>
      <c r="AB216" s="11">
        <v>5044</v>
      </c>
      <c r="AC216" s="50">
        <f t="shared" si="66"/>
        <v>0</v>
      </c>
      <c r="AD216" s="50">
        <f t="shared" si="67"/>
        <v>0</v>
      </c>
      <c r="AE216" s="50">
        <f t="shared" si="68"/>
        <v>0</v>
      </c>
      <c r="AF216" s="50">
        <f t="shared" si="69"/>
        <v>0</v>
      </c>
      <c r="AG216" s="50">
        <f t="shared" si="70"/>
        <v>0</v>
      </c>
      <c r="AH216" s="51" t="str">
        <f t="shared" si="71"/>
        <v/>
      </c>
      <c r="AI216" s="52" t="str">
        <f t="shared" si="72"/>
        <v/>
      </c>
      <c r="AJ216" s="76" t="s">
        <v>797</v>
      </c>
      <c r="AK216" s="30">
        <v>0</v>
      </c>
      <c r="AL216" s="53">
        <v>0</v>
      </c>
      <c r="AM216" s="54">
        <f t="shared" si="73"/>
        <v>0</v>
      </c>
      <c r="AN216" s="50">
        <f t="shared" si="74"/>
        <v>0</v>
      </c>
      <c r="AO216" s="51">
        <v>0</v>
      </c>
      <c r="AP216" s="50">
        <f t="shared" si="75"/>
        <v>0</v>
      </c>
      <c r="AQ216" s="11">
        <v>0</v>
      </c>
      <c r="AR216" s="50">
        <f t="shared" si="76"/>
        <v>0</v>
      </c>
      <c r="AS216" s="50">
        <f t="shared" si="77"/>
        <v>0</v>
      </c>
      <c r="AT216" s="55">
        <f t="shared" si="78"/>
        <v>0</v>
      </c>
      <c r="AU216" s="27">
        <f t="shared" si="79"/>
        <v>1</v>
      </c>
    </row>
    <row r="217" spans="1:47" ht="14.5" x14ac:dyDescent="0.35">
      <c r="A217" s="27" t="s">
        <v>563</v>
      </c>
      <c r="B217" s="27" t="s">
        <v>208</v>
      </c>
      <c r="C217" s="27">
        <v>2025</v>
      </c>
      <c r="D217" s="43">
        <v>6980385430</v>
      </c>
      <c r="E217" s="44">
        <v>78599139.939999998</v>
      </c>
      <c r="F217" s="43">
        <v>5232098900</v>
      </c>
      <c r="G217" s="45">
        <f t="shared" si="60"/>
        <v>58913433.612650819</v>
      </c>
      <c r="H217" s="45">
        <f t="shared" si="61"/>
        <v>51775716.335965499</v>
      </c>
      <c r="I217" s="45">
        <f t="shared" si="62"/>
        <v>1748286530</v>
      </c>
      <c r="J217" s="45">
        <f t="shared" si="63"/>
        <v>574150</v>
      </c>
      <c r="K217" s="45">
        <f t="shared" si="64"/>
        <v>16257036.758882893</v>
      </c>
      <c r="L217" s="46">
        <v>0</v>
      </c>
      <c r="M217" s="46">
        <v>7531872.54</v>
      </c>
      <c r="N217" s="46">
        <v>5149394.5</v>
      </c>
      <c r="O217" s="46">
        <v>8089066.5800000001</v>
      </c>
      <c r="P217" s="45">
        <f t="shared" si="65"/>
        <v>99369473.560000002</v>
      </c>
      <c r="Q217" s="47">
        <v>0.03</v>
      </c>
      <c r="R217" s="10" t="s">
        <v>803</v>
      </c>
      <c r="S217" s="10" t="s">
        <v>803</v>
      </c>
      <c r="T217" s="10" t="b">
        <v>1</v>
      </c>
      <c r="U217" s="10" t="s">
        <v>797</v>
      </c>
      <c r="V217" s="10" t="s">
        <v>797</v>
      </c>
      <c r="W217" s="10" t="b">
        <v>1</v>
      </c>
      <c r="X217" s="48">
        <v>825382</v>
      </c>
      <c r="Y217" s="49">
        <v>11.26</v>
      </c>
      <c r="Z217" s="48">
        <v>6339</v>
      </c>
      <c r="AA217" s="26">
        <v>9384</v>
      </c>
      <c r="AB217" s="11">
        <v>10127</v>
      </c>
      <c r="AC217" s="50">
        <f t="shared" si="66"/>
        <v>2040983</v>
      </c>
      <c r="AD217" s="50">
        <f t="shared" si="67"/>
        <v>2040983</v>
      </c>
      <c r="AE217" s="50">
        <f t="shared" si="68"/>
        <v>380438</v>
      </c>
      <c r="AF217" s="50">
        <f t="shared" si="69"/>
        <v>380438</v>
      </c>
      <c r="AG217" s="50">
        <f t="shared" si="70"/>
        <v>2421421</v>
      </c>
      <c r="AH217" s="51">
        <f t="shared" si="71"/>
        <v>100000</v>
      </c>
      <c r="AI217" s="52" t="str">
        <f t="shared" si="72"/>
        <v/>
      </c>
      <c r="AJ217" s="76">
        <v>2002</v>
      </c>
      <c r="AK217" s="30">
        <v>2482558</v>
      </c>
      <c r="AL217" s="53">
        <v>103897.75999999978</v>
      </c>
      <c r="AM217" s="54">
        <f t="shared" si="73"/>
        <v>0</v>
      </c>
      <c r="AN217" s="50">
        <f t="shared" si="74"/>
        <v>2421421</v>
      </c>
      <c r="AO217" s="51">
        <v>2482558</v>
      </c>
      <c r="AP217" s="50">
        <f t="shared" si="75"/>
        <v>2482558</v>
      </c>
      <c r="AQ217" s="11">
        <v>0</v>
      </c>
      <c r="AR217" s="50">
        <f t="shared" si="76"/>
        <v>2482558</v>
      </c>
      <c r="AS217" s="50">
        <f t="shared" si="77"/>
        <v>395703</v>
      </c>
      <c r="AT217" s="55">
        <f t="shared" si="78"/>
        <v>15.94</v>
      </c>
      <c r="AU217" s="27">
        <f t="shared" si="79"/>
        <v>0</v>
      </c>
    </row>
    <row r="218" spans="1:47" ht="14.5" x14ac:dyDescent="0.35">
      <c r="A218" s="27" t="s">
        <v>564</v>
      </c>
      <c r="B218" s="27" t="s">
        <v>209</v>
      </c>
      <c r="C218" s="27">
        <v>2025</v>
      </c>
      <c r="D218" s="43">
        <v>5015243073</v>
      </c>
      <c r="E218" s="44">
        <v>59129715.829999998</v>
      </c>
      <c r="F218" s="43">
        <v>3971072700</v>
      </c>
      <c r="G218" s="45">
        <f t="shared" si="60"/>
        <v>46818947.13246949</v>
      </c>
      <c r="H218" s="45">
        <f t="shared" si="61"/>
        <v>38602502.091496989</v>
      </c>
      <c r="I218" s="45">
        <f t="shared" si="62"/>
        <v>1044170373</v>
      </c>
      <c r="J218" s="45">
        <f t="shared" si="63"/>
        <v>347709</v>
      </c>
      <c r="K218" s="45">
        <f t="shared" si="64"/>
        <v>8770230.8634420857</v>
      </c>
      <c r="L218" s="46">
        <v>0</v>
      </c>
      <c r="M218" s="46">
        <v>9199780.6500000004</v>
      </c>
      <c r="N218" s="46">
        <v>2143390.56</v>
      </c>
      <c r="O218" s="46">
        <v>1636885.06</v>
      </c>
      <c r="P218" s="45">
        <f t="shared" si="65"/>
        <v>72109772.099999994</v>
      </c>
      <c r="Q218" s="47">
        <v>0</v>
      </c>
      <c r="R218" s="10"/>
      <c r="S218" s="10"/>
      <c r="T218" s="10" t="b">
        <v>1</v>
      </c>
      <c r="U218" s="10" t="s">
        <v>797</v>
      </c>
      <c r="V218" s="10" t="s">
        <v>797</v>
      </c>
      <c r="W218" s="10" t="b">
        <v>1</v>
      </c>
      <c r="X218" s="48">
        <v>569820</v>
      </c>
      <c r="Y218" s="49">
        <v>11.79</v>
      </c>
      <c r="Z218" s="48">
        <v>6969</v>
      </c>
      <c r="AA218" s="26">
        <v>9972</v>
      </c>
      <c r="AB218" s="11">
        <v>10485</v>
      </c>
      <c r="AC218" s="50">
        <f t="shared" si="66"/>
        <v>0</v>
      </c>
      <c r="AD218" s="50">
        <f t="shared" si="67"/>
        <v>0</v>
      </c>
      <c r="AE218" s="50">
        <f t="shared" si="68"/>
        <v>0</v>
      </c>
      <c r="AF218" s="50">
        <f t="shared" si="69"/>
        <v>0</v>
      </c>
      <c r="AG218" s="50">
        <f t="shared" si="70"/>
        <v>0</v>
      </c>
      <c r="AH218" s="51" t="str">
        <f t="shared" si="71"/>
        <v/>
      </c>
      <c r="AI218" s="52" t="str">
        <f t="shared" si="72"/>
        <v/>
      </c>
      <c r="AJ218" s="76" t="s">
        <v>797</v>
      </c>
      <c r="AK218" s="30">
        <v>0</v>
      </c>
      <c r="AL218" s="53">
        <v>0</v>
      </c>
      <c r="AM218" s="54">
        <f t="shared" si="73"/>
        <v>0</v>
      </c>
      <c r="AN218" s="50">
        <f t="shared" si="74"/>
        <v>0</v>
      </c>
      <c r="AO218" s="51">
        <v>0</v>
      </c>
      <c r="AP218" s="50">
        <f t="shared" si="75"/>
        <v>0</v>
      </c>
      <c r="AQ218" s="11">
        <v>0</v>
      </c>
      <c r="AR218" s="50">
        <f t="shared" si="76"/>
        <v>0</v>
      </c>
      <c r="AS218" s="50">
        <f t="shared" si="77"/>
        <v>0</v>
      </c>
      <c r="AT218" s="55">
        <f t="shared" si="78"/>
        <v>0</v>
      </c>
      <c r="AU218" s="27">
        <f t="shared" si="79"/>
        <v>1</v>
      </c>
    </row>
    <row r="219" spans="1:47" ht="14.5" x14ac:dyDescent="0.35">
      <c r="A219" s="27" t="s">
        <v>565</v>
      </c>
      <c r="B219" s="27" t="s">
        <v>210</v>
      </c>
      <c r="C219" s="27">
        <v>2025</v>
      </c>
      <c r="D219" s="43">
        <v>581161338</v>
      </c>
      <c r="E219" s="44">
        <v>8235056.1600000001</v>
      </c>
      <c r="F219" s="43">
        <v>459746070</v>
      </c>
      <c r="G219" s="45">
        <f t="shared" si="60"/>
        <v>6514601.8123271847</v>
      </c>
      <c r="H219" s="45">
        <f t="shared" si="61"/>
        <v>4564811.0760222906</v>
      </c>
      <c r="I219" s="45">
        <f t="shared" si="62"/>
        <v>121415268</v>
      </c>
      <c r="J219" s="45">
        <f t="shared" si="63"/>
        <v>183407</v>
      </c>
      <c r="K219" s="45">
        <f t="shared" si="64"/>
        <v>782401.63012505812</v>
      </c>
      <c r="L219" s="46">
        <v>0</v>
      </c>
      <c r="M219" s="46">
        <v>273920.03000000003</v>
      </c>
      <c r="N219" s="46">
        <v>226022.69</v>
      </c>
      <c r="O219" s="46">
        <v>640002.73</v>
      </c>
      <c r="P219" s="45">
        <f t="shared" si="65"/>
        <v>9375001.6099999994</v>
      </c>
      <c r="Q219" s="47">
        <v>0</v>
      </c>
      <c r="R219" s="10"/>
      <c r="S219" s="10"/>
      <c r="T219" s="10" t="b">
        <v>1</v>
      </c>
      <c r="U219" s="10" t="s">
        <v>797</v>
      </c>
      <c r="V219" s="10" t="s">
        <v>797</v>
      </c>
      <c r="W219" s="10" t="b">
        <v>1</v>
      </c>
      <c r="X219" s="48">
        <v>334118</v>
      </c>
      <c r="Y219" s="49">
        <v>14.17</v>
      </c>
      <c r="Z219" s="48">
        <v>1376</v>
      </c>
      <c r="AA219" s="26">
        <v>2038</v>
      </c>
      <c r="AB219" s="11">
        <v>2252</v>
      </c>
      <c r="AC219" s="50">
        <f t="shared" si="66"/>
        <v>0</v>
      </c>
      <c r="AD219" s="50">
        <f t="shared" si="67"/>
        <v>0</v>
      </c>
      <c r="AE219" s="50">
        <f t="shared" si="68"/>
        <v>0</v>
      </c>
      <c r="AF219" s="50">
        <f t="shared" si="69"/>
        <v>0</v>
      </c>
      <c r="AG219" s="50">
        <f t="shared" si="70"/>
        <v>0</v>
      </c>
      <c r="AH219" s="51" t="str">
        <f t="shared" si="71"/>
        <v/>
      </c>
      <c r="AI219" s="52" t="str">
        <f t="shared" si="72"/>
        <v/>
      </c>
      <c r="AJ219" s="76" t="s">
        <v>797</v>
      </c>
      <c r="AK219" s="30">
        <v>0</v>
      </c>
      <c r="AL219" s="53">
        <v>0</v>
      </c>
      <c r="AM219" s="54">
        <f t="shared" si="73"/>
        <v>0</v>
      </c>
      <c r="AN219" s="50">
        <f t="shared" si="74"/>
        <v>0</v>
      </c>
      <c r="AO219" s="51">
        <v>0</v>
      </c>
      <c r="AP219" s="50">
        <f t="shared" si="75"/>
        <v>0</v>
      </c>
      <c r="AQ219" s="11">
        <v>0</v>
      </c>
      <c r="AR219" s="50">
        <f t="shared" si="76"/>
        <v>0</v>
      </c>
      <c r="AS219" s="50">
        <f t="shared" si="77"/>
        <v>0</v>
      </c>
      <c r="AT219" s="55">
        <f t="shared" si="78"/>
        <v>0</v>
      </c>
      <c r="AU219" s="27">
        <f t="shared" si="79"/>
        <v>1</v>
      </c>
    </row>
    <row r="220" spans="1:47" ht="14.5" x14ac:dyDescent="0.35">
      <c r="A220" s="27" t="s">
        <v>566</v>
      </c>
      <c r="B220" s="27" t="s">
        <v>211</v>
      </c>
      <c r="C220" s="27">
        <v>2025</v>
      </c>
      <c r="D220" s="43">
        <v>4390635146</v>
      </c>
      <c r="E220" s="44">
        <v>57341695.009999998</v>
      </c>
      <c r="F220" s="43">
        <v>3691044336</v>
      </c>
      <c r="G220" s="45">
        <f t="shared" si="60"/>
        <v>48205039.030883744</v>
      </c>
      <c r="H220" s="45">
        <f t="shared" si="61"/>
        <v>42567035.958272949</v>
      </c>
      <c r="I220" s="45">
        <f t="shared" si="62"/>
        <v>699590810</v>
      </c>
      <c r="J220" s="45">
        <f t="shared" si="63"/>
        <v>516303</v>
      </c>
      <c r="K220" s="45">
        <f t="shared" si="64"/>
        <v>7367025.3592832768</v>
      </c>
      <c r="L220" s="46">
        <v>0</v>
      </c>
      <c r="M220" s="46">
        <v>3719858.89</v>
      </c>
      <c r="N220" s="46">
        <v>2405589.31</v>
      </c>
      <c r="O220" s="46">
        <v>1378111.89</v>
      </c>
      <c r="P220" s="45">
        <f t="shared" si="65"/>
        <v>64845255.099999994</v>
      </c>
      <c r="Q220" s="47">
        <v>0</v>
      </c>
      <c r="R220" s="10"/>
      <c r="S220" s="10"/>
      <c r="T220" s="10" t="b">
        <v>1</v>
      </c>
      <c r="U220" s="10" t="s">
        <v>797</v>
      </c>
      <c r="V220" s="10" t="s">
        <v>797</v>
      </c>
      <c r="W220" s="10" t="b">
        <v>1</v>
      </c>
      <c r="X220" s="48">
        <v>855002</v>
      </c>
      <c r="Y220" s="49">
        <v>13.06</v>
      </c>
      <c r="Z220" s="48">
        <v>4317</v>
      </c>
      <c r="AA220" s="26">
        <v>5672</v>
      </c>
      <c r="AB220" s="11">
        <v>5987</v>
      </c>
      <c r="AC220" s="50">
        <f t="shared" si="66"/>
        <v>0</v>
      </c>
      <c r="AD220" s="50">
        <f t="shared" si="67"/>
        <v>0</v>
      </c>
      <c r="AE220" s="50">
        <f t="shared" si="68"/>
        <v>0</v>
      </c>
      <c r="AF220" s="50">
        <f t="shared" si="69"/>
        <v>0</v>
      </c>
      <c r="AG220" s="50">
        <f t="shared" si="70"/>
        <v>0</v>
      </c>
      <c r="AH220" s="51" t="str">
        <f t="shared" si="71"/>
        <v/>
      </c>
      <c r="AI220" s="52" t="str">
        <f t="shared" si="72"/>
        <v/>
      </c>
      <c r="AJ220" s="76" t="s">
        <v>797</v>
      </c>
      <c r="AK220" s="30">
        <v>0</v>
      </c>
      <c r="AL220" s="53">
        <v>0</v>
      </c>
      <c r="AM220" s="54">
        <f t="shared" si="73"/>
        <v>0</v>
      </c>
      <c r="AN220" s="50">
        <f t="shared" si="74"/>
        <v>0</v>
      </c>
      <c r="AO220" s="51">
        <v>0</v>
      </c>
      <c r="AP220" s="50">
        <f t="shared" si="75"/>
        <v>0</v>
      </c>
      <c r="AQ220" s="11">
        <v>0</v>
      </c>
      <c r="AR220" s="50">
        <f t="shared" si="76"/>
        <v>0</v>
      </c>
      <c r="AS220" s="50">
        <f t="shared" si="77"/>
        <v>0</v>
      </c>
      <c r="AT220" s="55">
        <f t="shared" si="78"/>
        <v>0</v>
      </c>
      <c r="AU220" s="27">
        <f t="shared" si="79"/>
        <v>1</v>
      </c>
    </row>
    <row r="221" spans="1:47" ht="14.5" x14ac:dyDescent="0.35">
      <c r="A221" s="27" t="s">
        <v>567</v>
      </c>
      <c r="B221" s="27" t="s">
        <v>212</v>
      </c>
      <c r="C221" s="27">
        <v>2025</v>
      </c>
      <c r="D221" s="43">
        <v>4715353445</v>
      </c>
      <c r="E221" s="44">
        <v>65684873.490000002</v>
      </c>
      <c r="F221" s="43">
        <v>3083444183</v>
      </c>
      <c r="G221" s="45">
        <f t="shared" si="60"/>
        <v>42952377.469942003</v>
      </c>
      <c r="H221" s="45">
        <f t="shared" si="61"/>
        <v>34952381.666225888</v>
      </c>
      <c r="I221" s="45">
        <f t="shared" si="62"/>
        <v>1631909262</v>
      </c>
      <c r="J221" s="45">
        <f t="shared" si="63"/>
        <v>415244</v>
      </c>
      <c r="K221" s="45">
        <f t="shared" si="64"/>
        <v>17258004.872670438</v>
      </c>
      <c r="L221" s="46">
        <v>0</v>
      </c>
      <c r="M221" s="46">
        <v>8791511.3100000005</v>
      </c>
      <c r="N221" s="46">
        <v>2058835.9</v>
      </c>
      <c r="O221" s="46">
        <v>1878233.16</v>
      </c>
      <c r="P221" s="45">
        <f t="shared" si="65"/>
        <v>78413453.859999999</v>
      </c>
      <c r="Q221" s="47">
        <v>0.03</v>
      </c>
      <c r="R221" s="10" t="s">
        <v>803</v>
      </c>
      <c r="S221" s="10" t="s">
        <v>803</v>
      </c>
      <c r="T221" s="10" t="b">
        <v>1</v>
      </c>
      <c r="U221" s="10" t="s">
        <v>797</v>
      </c>
      <c r="V221" s="10" t="s">
        <v>797</v>
      </c>
      <c r="W221" s="10" t="b">
        <v>1</v>
      </c>
      <c r="X221" s="48">
        <v>536905</v>
      </c>
      <c r="Y221" s="49">
        <v>13.93</v>
      </c>
      <c r="Z221" s="48">
        <v>5743</v>
      </c>
      <c r="AA221" s="26">
        <v>9673</v>
      </c>
      <c r="AB221" s="11">
        <v>10809</v>
      </c>
      <c r="AC221" s="50">
        <f t="shared" si="66"/>
        <v>1566312</v>
      </c>
      <c r="AD221" s="50">
        <f t="shared" si="67"/>
        <v>1566312</v>
      </c>
      <c r="AE221" s="50">
        <f t="shared" si="68"/>
        <v>325510</v>
      </c>
      <c r="AF221" s="50">
        <f t="shared" si="69"/>
        <v>325510</v>
      </c>
      <c r="AG221" s="50">
        <f t="shared" si="70"/>
        <v>1891822</v>
      </c>
      <c r="AH221" s="51">
        <f t="shared" si="71"/>
        <v>100000</v>
      </c>
      <c r="AI221" s="52" t="str">
        <f t="shared" si="72"/>
        <v/>
      </c>
      <c r="AJ221" s="76">
        <v>2007</v>
      </c>
      <c r="AK221" s="30">
        <v>1846619</v>
      </c>
      <c r="AL221" s="53">
        <v>95238.520000000019</v>
      </c>
      <c r="AM221" s="54">
        <f t="shared" si="73"/>
        <v>0</v>
      </c>
      <c r="AN221" s="50">
        <f t="shared" si="74"/>
        <v>1891822</v>
      </c>
      <c r="AO221" s="51">
        <v>1846619</v>
      </c>
      <c r="AP221" s="50">
        <f t="shared" si="75"/>
        <v>1846619</v>
      </c>
      <c r="AQ221" s="11">
        <v>0</v>
      </c>
      <c r="AR221" s="50">
        <f t="shared" si="76"/>
        <v>1891822</v>
      </c>
      <c r="AS221" s="50">
        <f t="shared" si="77"/>
        <v>301544</v>
      </c>
      <c r="AT221" s="55">
        <f t="shared" si="78"/>
        <v>15.94</v>
      </c>
      <c r="AU221" s="27">
        <f t="shared" si="79"/>
        <v>1</v>
      </c>
    </row>
    <row r="222" spans="1:47" ht="14.5" x14ac:dyDescent="0.35">
      <c r="A222" s="27" t="s">
        <v>568</v>
      </c>
      <c r="B222" s="27" t="s">
        <v>213</v>
      </c>
      <c r="C222" s="27">
        <v>2025</v>
      </c>
      <c r="D222" s="43">
        <v>3296775174</v>
      </c>
      <c r="E222" s="44">
        <v>46979046.229999997</v>
      </c>
      <c r="F222" s="43">
        <v>2709302150</v>
      </c>
      <c r="G222" s="45">
        <f t="shared" si="60"/>
        <v>38607555.637910895</v>
      </c>
      <c r="H222" s="45">
        <f t="shared" si="61"/>
        <v>32793558.749460429</v>
      </c>
      <c r="I222" s="45">
        <f t="shared" si="62"/>
        <v>587473024</v>
      </c>
      <c r="J222" s="45">
        <f t="shared" si="63"/>
        <v>511736</v>
      </c>
      <c r="K222" s="45">
        <f t="shared" si="64"/>
        <v>6735590.3247463508</v>
      </c>
      <c r="L222" s="46">
        <v>0</v>
      </c>
      <c r="M222" s="46">
        <v>6868151</v>
      </c>
      <c r="N222" s="46">
        <v>8761152.3000000007</v>
      </c>
      <c r="O222" s="46">
        <v>1770371.27</v>
      </c>
      <c r="P222" s="45">
        <f t="shared" si="65"/>
        <v>64378720.799999997</v>
      </c>
      <c r="Q222" s="47">
        <v>1.4999999999999999E-2</v>
      </c>
      <c r="R222" s="10" t="s">
        <v>803</v>
      </c>
      <c r="S222" s="10" t="s">
        <v>803</v>
      </c>
      <c r="T222" s="10" t="b">
        <v>1</v>
      </c>
      <c r="U222" s="10" t="s">
        <v>797</v>
      </c>
      <c r="V222" s="10" t="s">
        <v>797</v>
      </c>
      <c r="W222" s="10" t="b">
        <v>1</v>
      </c>
      <c r="X222" s="48">
        <v>664045</v>
      </c>
      <c r="Y222" s="49">
        <v>14.25</v>
      </c>
      <c r="Z222" s="48">
        <v>4080</v>
      </c>
      <c r="AA222" s="26">
        <v>5228</v>
      </c>
      <c r="AB222" s="11">
        <v>5566</v>
      </c>
      <c r="AC222" s="50">
        <f t="shared" si="66"/>
        <v>592937</v>
      </c>
      <c r="AD222" s="50">
        <f t="shared" si="67"/>
        <v>592937</v>
      </c>
      <c r="AE222" s="50">
        <f t="shared" si="68"/>
        <v>234440</v>
      </c>
      <c r="AF222" s="50">
        <f t="shared" si="69"/>
        <v>234440</v>
      </c>
      <c r="AG222" s="50">
        <f t="shared" si="70"/>
        <v>827377</v>
      </c>
      <c r="AH222" s="51">
        <f t="shared" si="71"/>
        <v>100000</v>
      </c>
      <c r="AI222" s="52" t="str">
        <f t="shared" si="72"/>
        <v/>
      </c>
      <c r="AJ222" s="76">
        <v>2006</v>
      </c>
      <c r="AK222" s="30">
        <v>805325</v>
      </c>
      <c r="AL222" s="53">
        <v>37302.280000000028</v>
      </c>
      <c r="AM222" s="54">
        <f t="shared" si="73"/>
        <v>0</v>
      </c>
      <c r="AN222" s="50">
        <f t="shared" si="74"/>
        <v>827377</v>
      </c>
      <c r="AO222" s="51">
        <v>805325</v>
      </c>
      <c r="AP222" s="50">
        <f t="shared" si="75"/>
        <v>805325</v>
      </c>
      <c r="AQ222" s="11">
        <v>0</v>
      </c>
      <c r="AR222" s="50">
        <f t="shared" si="76"/>
        <v>827377</v>
      </c>
      <c r="AS222" s="50">
        <f t="shared" si="77"/>
        <v>131878</v>
      </c>
      <c r="AT222" s="55">
        <f t="shared" si="78"/>
        <v>15.94</v>
      </c>
      <c r="AU222" s="27">
        <f t="shared" si="79"/>
        <v>1</v>
      </c>
    </row>
    <row r="223" spans="1:47" ht="12.75" customHeight="1" x14ac:dyDescent="0.35">
      <c r="A223" s="27" t="s">
        <v>569</v>
      </c>
      <c r="B223" s="27" t="s">
        <v>214</v>
      </c>
      <c r="C223" s="27">
        <v>2025</v>
      </c>
      <c r="D223" s="43">
        <v>2453129745</v>
      </c>
      <c r="E223" s="44">
        <v>28922399.690000001</v>
      </c>
      <c r="F223" s="43">
        <v>1765304100</v>
      </c>
      <c r="G223" s="45">
        <f t="shared" si="60"/>
        <v>20812935.336445376</v>
      </c>
      <c r="H223" s="45">
        <f t="shared" si="61"/>
        <v>16550854.248233072</v>
      </c>
      <c r="I223" s="45">
        <f t="shared" si="62"/>
        <v>687825645</v>
      </c>
      <c r="J223" s="45">
        <f t="shared" si="63"/>
        <v>338164</v>
      </c>
      <c r="K223" s="45">
        <f t="shared" si="64"/>
        <v>5711378.1132822651</v>
      </c>
      <c r="L223" s="46">
        <v>0</v>
      </c>
      <c r="M223" s="46">
        <v>2099297.5099999998</v>
      </c>
      <c r="N223" s="46">
        <v>572975.14</v>
      </c>
      <c r="O223" s="46">
        <v>1292068.81</v>
      </c>
      <c r="P223" s="45">
        <f t="shared" si="65"/>
        <v>32886741.150000002</v>
      </c>
      <c r="Q223" s="47">
        <v>0.01</v>
      </c>
      <c r="R223" s="10" t="s">
        <v>803</v>
      </c>
      <c r="S223" s="10"/>
      <c r="T223" s="10" t="b">
        <v>0</v>
      </c>
      <c r="U223" s="10" t="s">
        <v>797</v>
      </c>
      <c r="V223" s="10" t="s">
        <v>797</v>
      </c>
      <c r="W223" s="10" t="b">
        <v>1</v>
      </c>
      <c r="X223" s="48">
        <v>488328</v>
      </c>
      <c r="Y223" s="49">
        <v>11.79</v>
      </c>
      <c r="Z223" s="48">
        <v>3615</v>
      </c>
      <c r="AA223" s="26">
        <v>5649</v>
      </c>
      <c r="AB223" s="11">
        <v>5883</v>
      </c>
      <c r="AC223" s="50">
        <f t="shared" si="66"/>
        <v>222622</v>
      </c>
      <c r="AD223" s="50">
        <f t="shared" si="67"/>
        <v>222622</v>
      </c>
      <c r="AE223" s="50">
        <f t="shared" si="68"/>
        <v>26723</v>
      </c>
      <c r="AF223" s="50">
        <f t="shared" si="69"/>
        <v>26723</v>
      </c>
      <c r="AG223" s="50">
        <f t="shared" si="70"/>
        <v>249345</v>
      </c>
      <c r="AH223" s="51">
        <f t="shared" si="71"/>
        <v>100000</v>
      </c>
      <c r="AI223" s="52" t="str">
        <f t="shared" si="72"/>
        <v/>
      </c>
      <c r="AJ223" s="76">
        <v>2019</v>
      </c>
      <c r="AK223" s="30">
        <v>258358</v>
      </c>
      <c r="AL223" s="53">
        <v>24063.290000000008</v>
      </c>
      <c r="AM223" s="54">
        <f t="shared" si="73"/>
        <v>0</v>
      </c>
      <c r="AN223" s="50">
        <f t="shared" si="74"/>
        <v>249345</v>
      </c>
      <c r="AO223" s="51">
        <v>258358</v>
      </c>
      <c r="AP223" s="50">
        <f t="shared" si="75"/>
        <v>258358</v>
      </c>
      <c r="AQ223" s="11">
        <v>0</v>
      </c>
      <c r="AR223" s="50">
        <f t="shared" si="76"/>
        <v>258358</v>
      </c>
      <c r="AS223" s="50">
        <f t="shared" si="77"/>
        <v>41181</v>
      </c>
      <c r="AT223" s="55">
        <f t="shared" si="78"/>
        <v>15.94</v>
      </c>
      <c r="AU223" s="27">
        <f t="shared" si="79"/>
        <v>0</v>
      </c>
    </row>
    <row r="224" spans="1:47" ht="14.5" x14ac:dyDescent="0.35">
      <c r="A224" s="27" t="s">
        <v>570</v>
      </c>
      <c r="B224" s="27" t="s">
        <v>215</v>
      </c>
      <c r="C224" s="27">
        <v>2025</v>
      </c>
      <c r="D224" s="43">
        <v>417982048</v>
      </c>
      <c r="E224" s="44">
        <v>5784871.54</v>
      </c>
      <c r="F224" s="43">
        <v>348945700</v>
      </c>
      <c r="G224" s="45">
        <f t="shared" si="60"/>
        <v>4829408.4843935166</v>
      </c>
      <c r="H224" s="45">
        <f t="shared" si="61"/>
        <v>3315311.7131713005</v>
      </c>
      <c r="I224" s="45">
        <f t="shared" si="62"/>
        <v>69036348</v>
      </c>
      <c r="J224" s="45">
        <f t="shared" si="63"/>
        <v>106702</v>
      </c>
      <c r="K224" s="45">
        <f t="shared" si="64"/>
        <v>60013.058786851703</v>
      </c>
      <c r="L224" s="46">
        <v>0</v>
      </c>
      <c r="M224" s="46">
        <v>306069.23</v>
      </c>
      <c r="N224" s="46">
        <v>1201243.67</v>
      </c>
      <c r="O224" s="46">
        <v>2235079.17</v>
      </c>
      <c r="P224" s="45">
        <f t="shared" si="65"/>
        <v>9527263.6099999994</v>
      </c>
      <c r="Q224" s="47">
        <v>5.0000000000000001E-3</v>
      </c>
      <c r="R224" s="10" t="s">
        <v>803</v>
      </c>
      <c r="S224" s="10" t="s">
        <v>803</v>
      </c>
      <c r="T224" s="10" t="b">
        <v>1</v>
      </c>
      <c r="U224" s="10" t="s">
        <v>797</v>
      </c>
      <c r="V224" s="10" t="s">
        <v>797</v>
      </c>
      <c r="W224" s="10" t="b">
        <v>1</v>
      </c>
      <c r="X224" s="48">
        <v>318963</v>
      </c>
      <c r="Y224" s="49">
        <v>13.84</v>
      </c>
      <c r="Z224" s="48">
        <v>1094</v>
      </c>
      <c r="AA224" s="26">
        <v>1741</v>
      </c>
      <c r="AB224" s="11">
        <v>2144</v>
      </c>
      <c r="AC224" s="50">
        <f t="shared" si="66"/>
        <v>16877</v>
      </c>
      <c r="AD224" s="50">
        <f t="shared" si="67"/>
        <v>16877</v>
      </c>
      <c r="AE224" s="50">
        <f t="shared" si="68"/>
        <v>7537</v>
      </c>
      <c r="AF224" s="50">
        <f t="shared" si="69"/>
        <v>7537</v>
      </c>
      <c r="AG224" s="50">
        <f t="shared" si="70"/>
        <v>24414</v>
      </c>
      <c r="AH224" s="51">
        <f t="shared" si="71"/>
        <v>100000</v>
      </c>
      <c r="AI224" s="52" t="str">
        <f t="shared" si="72"/>
        <v/>
      </c>
      <c r="AJ224" s="76">
        <v>2010</v>
      </c>
      <c r="AK224" s="30">
        <v>24539</v>
      </c>
      <c r="AL224" s="53">
        <v>-618.43000000000029</v>
      </c>
      <c r="AM224" s="54">
        <f t="shared" si="73"/>
        <v>1</v>
      </c>
      <c r="AN224" s="50">
        <f t="shared" si="74"/>
        <v>24414</v>
      </c>
      <c r="AO224" s="51">
        <v>24539</v>
      </c>
      <c r="AP224" s="50">
        <f t="shared" si="75"/>
        <v>24539</v>
      </c>
      <c r="AQ224" s="11">
        <v>0</v>
      </c>
      <c r="AR224" s="50">
        <f t="shared" si="76"/>
        <v>24539</v>
      </c>
      <c r="AS224" s="50">
        <f t="shared" si="77"/>
        <v>3911</v>
      </c>
      <c r="AT224" s="55">
        <f t="shared" si="78"/>
        <v>15.94</v>
      </c>
      <c r="AU224" s="27">
        <f t="shared" si="79"/>
        <v>0</v>
      </c>
    </row>
    <row r="225" spans="1:47" ht="14.5" x14ac:dyDescent="0.35">
      <c r="A225" s="27" t="s">
        <v>571</v>
      </c>
      <c r="B225" s="27" t="s">
        <v>216</v>
      </c>
      <c r="C225" s="27">
        <v>2025</v>
      </c>
      <c r="D225" s="43">
        <v>3159930419</v>
      </c>
      <c r="E225" s="44">
        <v>40984297.530000001</v>
      </c>
      <c r="F225" s="43">
        <v>2417427610</v>
      </c>
      <c r="G225" s="45">
        <f t="shared" si="60"/>
        <v>31354036.09831094</v>
      </c>
      <c r="H225" s="45">
        <f t="shared" si="61"/>
        <v>25531808.245775219</v>
      </c>
      <c r="I225" s="45">
        <f t="shared" si="62"/>
        <v>742502809</v>
      </c>
      <c r="J225" s="45">
        <f t="shared" si="63"/>
        <v>369404</v>
      </c>
      <c r="K225" s="45">
        <f t="shared" si="64"/>
        <v>7023288.7319648936</v>
      </c>
      <c r="L225" s="46">
        <v>0</v>
      </c>
      <c r="M225" s="46">
        <v>3887190.23</v>
      </c>
      <c r="N225" s="46">
        <v>5339058.37</v>
      </c>
      <c r="O225" s="46">
        <v>1533385.81</v>
      </c>
      <c r="P225" s="45">
        <f t="shared" si="65"/>
        <v>51743931.939999998</v>
      </c>
      <c r="Q225" s="47">
        <v>0</v>
      </c>
      <c r="R225" s="10"/>
      <c r="S225" s="10"/>
      <c r="T225" s="10" t="b">
        <v>1</v>
      </c>
      <c r="U225" s="10" t="s">
        <v>797</v>
      </c>
      <c r="V225" s="10" t="s">
        <v>797</v>
      </c>
      <c r="W225" s="10" t="b">
        <v>1</v>
      </c>
      <c r="X225" s="48">
        <v>538523</v>
      </c>
      <c r="Y225" s="49">
        <v>12.97</v>
      </c>
      <c r="Z225" s="48">
        <v>4489</v>
      </c>
      <c r="AA225" s="26">
        <v>6499</v>
      </c>
      <c r="AB225" s="11">
        <v>6785</v>
      </c>
      <c r="AC225" s="50">
        <f t="shared" si="66"/>
        <v>0</v>
      </c>
      <c r="AD225" s="50">
        <f t="shared" si="67"/>
        <v>0</v>
      </c>
      <c r="AE225" s="50">
        <f t="shared" si="68"/>
        <v>0</v>
      </c>
      <c r="AF225" s="50">
        <f t="shared" si="69"/>
        <v>0</v>
      </c>
      <c r="AG225" s="50">
        <f t="shared" si="70"/>
        <v>0</v>
      </c>
      <c r="AH225" s="51" t="str">
        <f t="shared" si="71"/>
        <v/>
      </c>
      <c r="AI225" s="52" t="str">
        <f t="shared" si="72"/>
        <v/>
      </c>
      <c r="AJ225" s="76" t="s">
        <v>797</v>
      </c>
      <c r="AK225" s="30">
        <v>0</v>
      </c>
      <c r="AL225" s="53">
        <v>0</v>
      </c>
      <c r="AM225" s="54">
        <f t="shared" si="73"/>
        <v>0</v>
      </c>
      <c r="AN225" s="50">
        <f t="shared" si="74"/>
        <v>0</v>
      </c>
      <c r="AO225" s="51">
        <v>0</v>
      </c>
      <c r="AP225" s="50">
        <f t="shared" si="75"/>
        <v>0</v>
      </c>
      <c r="AQ225" s="11">
        <v>0</v>
      </c>
      <c r="AR225" s="50">
        <f t="shared" si="76"/>
        <v>0</v>
      </c>
      <c r="AS225" s="50">
        <f t="shared" si="77"/>
        <v>0</v>
      </c>
      <c r="AT225" s="55">
        <f t="shared" si="78"/>
        <v>0</v>
      </c>
      <c r="AU225" s="27">
        <f t="shared" si="79"/>
        <v>1</v>
      </c>
    </row>
    <row r="226" spans="1:47" ht="14.5" x14ac:dyDescent="0.35">
      <c r="A226" s="27" t="s">
        <v>572</v>
      </c>
      <c r="B226" s="27" t="s">
        <v>217</v>
      </c>
      <c r="C226" s="27">
        <v>2025</v>
      </c>
      <c r="D226" s="43">
        <v>3742640511</v>
      </c>
      <c r="E226" s="44">
        <v>48916311.479999997</v>
      </c>
      <c r="F226" s="43">
        <v>3529548263</v>
      </c>
      <c r="G226" s="45">
        <f t="shared" si="60"/>
        <v>46131195.798569962</v>
      </c>
      <c r="H226" s="45">
        <f t="shared" si="61"/>
        <v>41608977.332107335</v>
      </c>
      <c r="I226" s="45">
        <f t="shared" si="62"/>
        <v>213092248</v>
      </c>
      <c r="J226" s="45">
        <f t="shared" si="63"/>
        <v>364884</v>
      </c>
      <c r="K226" s="45">
        <f t="shared" si="64"/>
        <v>2021827.7100665229</v>
      </c>
      <c r="L226" s="46">
        <v>0</v>
      </c>
      <c r="M226" s="46">
        <v>5048444.43</v>
      </c>
      <c r="N226" s="46">
        <v>494418.5</v>
      </c>
      <c r="O226" s="46">
        <v>976491.72</v>
      </c>
      <c r="P226" s="45">
        <f t="shared" si="65"/>
        <v>55435666.129999995</v>
      </c>
      <c r="Q226" s="47">
        <v>0.03</v>
      </c>
      <c r="R226" s="10" t="s">
        <v>803</v>
      </c>
      <c r="S226" s="10" t="s">
        <v>803</v>
      </c>
      <c r="T226" s="10" t="b">
        <v>1</v>
      </c>
      <c r="U226" s="10" t="s">
        <v>797</v>
      </c>
      <c r="V226" s="10" t="s">
        <v>797</v>
      </c>
      <c r="W226" s="10" t="b">
        <v>1</v>
      </c>
      <c r="X226" s="48">
        <v>1020101</v>
      </c>
      <c r="Y226" s="49">
        <v>13.07</v>
      </c>
      <c r="Z226" s="48">
        <v>3460</v>
      </c>
      <c r="AA226" s="26">
        <v>4044</v>
      </c>
      <c r="AB226" s="11">
        <v>4360</v>
      </c>
      <c r="AC226" s="50">
        <f t="shared" si="66"/>
        <v>1308924</v>
      </c>
      <c r="AD226" s="50">
        <f t="shared" si="67"/>
        <v>1308924</v>
      </c>
      <c r="AE226" s="50">
        <f t="shared" si="68"/>
        <v>166286</v>
      </c>
      <c r="AF226" s="50">
        <f t="shared" si="69"/>
        <v>166286</v>
      </c>
      <c r="AG226" s="50">
        <f t="shared" si="70"/>
        <v>1475210</v>
      </c>
      <c r="AH226" s="51">
        <f t="shared" si="71"/>
        <v>100000</v>
      </c>
      <c r="AI226" s="52" t="str">
        <f t="shared" si="72"/>
        <v/>
      </c>
      <c r="AJ226" s="76">
        <v>2003</v>
      </c>
      <c r="AK226" s="30">
        <v>1477268</v>
      </c>
      <c r="AL226" s="53">
        <v>70215.149999999907</v>
      </c>
      <c r="AM226" s="54">
        <f t="shared" si="73"/>
        <v>0</v>
      </c>
      <c r="AN226" s="50">
        <f t="shared" si="74"/>
        <v>1475210</v>
      </c>
      <c r="AO226" s="51">
        <v>1477268</v>
      </c>
      <c r="AP226" s="50">
        <f t="shared" si="75"/>
        <v>1477268</v>
      </c>
      <c r="AQ226" s="11">
        <v>0</v>
      </c>
      <c r="AR226" s="50">
        <f t="shared" si="76"/>
        <v>1477268</v>
      </c>
      <c r="AS226" s="50">
        <f t="shared" si="77"/>
        <v>235467</v>
      </c>
      <c r="AT226" s="55">
        <f t="shared" si="78"/>
        <v>15.94</v>
      </c>
      <c r="AU226" s="27">
        <f t="shared" si="79"/>
        <v>0</v>
      </c>
    </row>
    <row r="227" spans="1:47" ht="14.5" x14ac:dyDescent="0.35">
      <c r="A227" s="27" t="s">
        <v>573</v>
      </c>
      <c r="B227" s="27" t="s">
        <v>218</v>
      </c>
      <c r="C227" s="27">
        <v>2025</v>
      </c>
      <c r="D227" s="43">
        <v>5892565082</v>
      </c>
      <c r="E227" s="44">
        <v>61989784.659999996</v>
      </c>
      <c r="F227" s="43">
        <v>3941781295</v>
      </c>
      <c r="G227" s="45">
        <f t="shared" si="60"/>
        <v>41467539.221633986</v>
      </c>
      <c r="H227" s="45">
        <f t="shared" si="61"/>
        <v>35309127.936290599</v>
      </c>
      <c r="I227" s="45">
        <f t="shared" si="62"/>
        <v>1950783787</v>
      </c>
      <c r="J227" s="45">
        <f t="shared" si="63"/>
        <v>795913</v>
      </c>
      <c r="K227" s="45">
        <f t="shared" si="64"/>
        <v>17943792.085001256</v>
      </c>
      <c r="L227" s="46">
        <v>0</v>
      </c>
      <c r="M227" s="46">
        <v>29012293.98</v>
      </c>
      <c r="N227" s="46">
        <v>12289463.550000001</v>
      </c>
      <c r="O227" s="46">
        <v>4493647.46</v>
      </c>
      <c r="P227" s="45">
        <f t="shared" si="65"/>
        <v>107785189.65000001</v>
      </c>
      <c r="Q227" s="47">
        <v>0.01</v>
      </c>
      <c r="R227" s="10" t="s">
        <v>803</v>
      </c>
      <c r="S227" s="10"/>
      <c r="T227" s="10" t="b">
        <v>0</v>
      </c>
      <c r="U227" s="10" t="s">
        <v>803</v>
      </c>
      <c r="V227" s="10" t="s">
        <v>797</v>
      </c>
      <c r="W227" s="10" t="b">
        <v>0</v>
      </c>
      <c r="X227" s="48">
        <v>673348</v>
      </c>
      <c r="Y227" s="49">
        <v>10.52</v>
      </c>
      <c r="Z227" s="48">
        <v>5854</v>
      </c>
      <c r="AA227" s="26">
        <v>8305</v>
      </c>
      <c r="AB227" s="11">
        <v>8946</v>
      </c>
      <c r="AC227" s="50">
        <f t="shared" si="66"/>
        <v>532529</v>
      </c>
      <c r="AD227" s="50">
        <f t="shared" si="67"/>
        <v>532529</v>
      </c>
      <c r="AE227" s="50">
        <f t="shared" si="68"/>
        <v>413018</v>
      </c>
      <c r="AF227" s="50">
        <f t="shared" si="69"/>
        <v>0</v>
      </c>
      <c r="AG227" s="50">
        <f t="shared" si="70"/>
        <v>532529</v>
      </c>
      <c r="AH227" s="51">
        <f t="shared" si="71"/>
        <v>100000</v>
      </c>
      <c r="AI227" s="52">
        <f t="shared" si="72"/>
        <v>2</v>
      </c>
      <c r="AJ227" s="76">
        <v>2018</v>
      </c>
      <c r="AK227" s="30">
        <v>958875</v>
      </c>
      <c r="AL227" s="53">
        <v>63858.599999999977</v>
      </c>
      <c r="AM227" s="54">
        <f t="shared" si="73"/>
        <v>0</v>
      </c>
      <c r="AN227" s="50">
        <f t="shared" si="74"/>
        <v>532529</v>
      </c>
      <c r="AO227" s="51">
        <v>958875</v>
      </c>
      <c r="AP227" s="50">
        <f t="shared" si="75"/>
        <v>958875</v>
      </c>
      <c r="AQ227" s="11">
        <v>0</v>
      </c>
      <c r="AR227" s="50">
        <f t="shared" si="76"/>
        <v>958875</v>
      </c>
      <c r="AS227" s="50">
        <f t="shared" si="77"/>
        <v>152838</v>
      </c>
      <c r="AT227" s="55">
        <f t="shared" si="78"/>
        <v>15.94</v>
      </c>
      <c r="AU227" s="27">
        <f t="shared" si="79"/>
        <v>0</v>
      </c>
    </row>
    <row r="228" spans="1:47" ht="14.5" x14ac:dyDescent="0.35">
      <c r="A228" s="27" t="s">
        <v>574</v>
      </c>
      <c r="B228" s="27" t="s">
        <v>219</v>
      </c>
      <c r="C228" s="27">
        <v>2025</v>
      </c>
      <c r="D228" s="43">
        <v>5932263324</v>
      </c>
      <c r="E228" s="44">
        <v>29148385.469999999</v>
      </c>
      <c r="F228" s="43">
        <v>4635970954</v>
      </c>
      <c r="G228" s="45">
        <f t="shared" si="60"/>
        <v>22779007.103110116</v>
      </c>
      <c r="H228" s="45">
        <f t="shared" si="61"/>
        <v>21093173.011578944</v>
      </c>
      <c r="I228" s="45">
        <f t="shared" si="62"/>
        <v>1296292370</v>
      </c>
      <c r="J228" s="45">
        <f t="shared" si="63"/>
        <v>1076655</v>
      </c>
      <c r="K228" s="45">
        <f t="shared" si="64"/>
        <v>5777788.8264252134</v>
      </c>
      <c r="L228" s="46">
        <v>0</v>
      </c>
      <c r="M228" s="46">
        <v>1310725.6499999999</v>
      </c>
      <c r="N228" s="46">
        <v>35553.9</v>
      </c>
      <c r="O228" s="46">
        <v>295928.01</v>
      </c>
      <c r="P228" s="45">
        <f t="shared" si="65"/>
        <v>30790593.029999997</v>
      </c>
      <c r="Q228" s="47">
        <v>0.03</v>
      </c>
      <c r="R228" s="10" t="s">
        <v>803</v>
      </c>
      <c r="S228" s="10" t="s">
        <v>803</v>
      </c>
      <c r="T228" s="10" t="b">
        <v>1</v>
      </c>
      <c r="U228" s="10" t="s">
        <v>797</v>
      </c>
      <c r="V228" s="10" t="s">
        <v>797</v>
      </c>
      <c r="W228" s="10" t="b">
        <v>1</v>
      </c>
      <c r="X228" s="48">
        <v>1351201</v>
      </c>
      <c r="Y228" s="49">
        <v>5.05</v>
      </c>
      <c r="Z228" s="48">
        <v>3431</v>
      </c>
      <c r="AA228" s="26">
        <v>4635</v>
      </c>
      <c r="AB228" s="11">
        <v>4831</v>
      </c>
      <c r="AC228" s="50">
        <f t="shared" si="66"/>
        <v>806129</v>
      </c>
      <c r="AD228" s="50">
        <f t="shared" si="67"/>
        <v>806129</v>
      </c>
      <c r="AE228" s="50">
        <f t="shared" si="68"/>
        <v>40388</v>
      </c>
      <c r="AF228" s="50">
        <f t="shared" si="69"/>
        <v>40388</v>
      </c>
      <c r="AG228" s="50">
        <f t="shared" si="70"/>
        <v>846517</v>
      </c>
      <c r="AH228" s="51">
        <f t="shared" si="71"/>
        <v>100000</v>
      </c>
      <c r="AI228" s="52" t="str">
        <f t="shared" si="72"/>
        <v/>
      </c>
      <c r="AJ228" s="76">
        <v>2006</v>
      </c>
      <c r="AK228" s="30">
        <v>856519</v>
      </c>
      <c r="AL228" s="53">
        <v>37393.489999999991</v>
      </c>
      <c r="AM228" s="54">
        <f t="shared" si="73"/>
        <v>0</v>
      </c>
      <c r="AN228" s="50">
        <f t="shared" si="74"/>
        <v>846517</v>
      </c>
      <c r="AO228" s="51">
        <v>856519</v>
      </c>
      <c r="AP228" s="50">
        <f t="shared" si="75"/>
        <v>856519</v>
      </c>
      <c r="AQ228" s="11">
        <v>0</v>
      </c>
      <c r="AR228" s="50">
        <f t="shared" si="76"/>
        <v>856519</v>
      </c>
      <c r="AS228" s="50">
        <f t="shared" si="77"/>
        <v>136523</v>
      </c>
      <c r="AT228" s="55">
        <f t="shared" si="78"/>
        <v>15.94</v>
      </c>
      <c r="AU228" s="27">
        <f t="shared" si="79"/>
        <v>0</v>
      </c>
    </row>
    <row r="229" spans="1:47" ht="14.5" x14ac:dyDescent="0.35">
      <c r="A229" s="27" t="s">
        <v>575</v>
      </c>
      <c r="B229" s="27" t="s">
        <v>220</v>
      </c>
      <c r="C229" s="27">
        <v>2025</v>
      </c>
      <c r="D229" s="43">
        <v>305225790</v>
      </c>
      <c r="E229" s="44">
        <v>3525357.87</v>
      </c>
      <c r="F229" s="43">
        <v>273072600</v>
      </c>
      <c r="G229" s="45">
        <f t="shared" si="60"/>
        <v>3153988.5259740404</v>
      </c>
      <c r="H229" s="45">
        <f t="shared" si="61"/>
        <v>2374363.5269692051</v>
      </c>
      <c r="I229" s="45">
        <f t="shared" si="62"/>
        <v>32153190</v>
      </c>
      <c r="J229" s="45">
        <f t="shared" si="63"/>
        <v>149550</v>
      </c>
      <c r="K229" s="45">
        <f t="shared" si="64"/>
        <v>123044.807733108</v>
      </c>
      <c r="L229" s="46">
        <v>0</v>
      </c>
      <c r="M229" s="46">
        <v>69647.19</v>
      </c>
      <c r="N229" s="46">
        <v>17127.5</v>
      </c>
      <c r="O229" s="46">
        <v>180024.95999999999</v>
      </c>
      <c r="P229" s="45">
        <f t="shared" si="65"/>
        <v>3792157.52</v>
      </c>
      <c r="Q229" s="47">
        <v>0</v>
      </c>
      <c r="R229" s="10"/>
      <c r="S229" s="10"/>
      <c r="T229" s="10" t="b">
        <v>1</v>
      </c>
      <c r="U229" s="10" t="s">
        <v>797</v>
      </c>
      <c r="V229" s="10" t="s">
        <v>797</v>
      </c>
      <c r="W229" s="10" t="b">
        <v>1</v>
      </c>
      <c r="X229" s="48">
        <v>404552</v>
      </c>
      <c r="Y229" s="49">
        <v>11.55</v>
      </c>
      <c r="Z229" s="48">
        <v>675</v>
      </c>
      <c r="AA229" s="26">
        <v>890</v>
      </c>
      <c r="AB229" s="11">
        <v>967</v>
      </c>
      <c r="AC229" s="50">
        <f t="shared" si="66"/>
        <v>0</v>
      </c>
      <c r="AD229" s="50">
        <f t="shared" si="67"/>
        <v>0</v>
      </c>
      <c r="AE229" s="50">
        <f t="shared" si="68"/>
        <v>0</v>
      </c>
      <c r="AF229" s="50">
        <f t="shared" si="69"/>
        <v>0</v>
      </c>
      <c r="AG229" s="50">
        <f t="shared" si="70"/>
        <v>0</v>
      </c>
      <c r="AH229" s="51" t="str">
        <f t="shared" si="71"/>
        <v/>
      </c>
      <c r="AI229" s="52" t="str">
        <f t="shared" si="72"/>
        <v/>
      </c>
      <c r="AJ229" s="76" t="s">
        <v>797</v>
      </c>
      <c r="AK229" s="30">
        <v>0</v>
      </c>
      <c r="AL229" s="53">
        <v>0</v>
      </c>
      <c r="AM229" s="54">
        <f t="shared" si="73"/>
        <v>0</v>
      </c>
      <c r="AN229" s="50">
        <f t="shared" si="74"/>
        <v>0</v>
      </c>
      <c r="AO229" s="51">
        <v>0</v>
      </c>
      <c r="AP229" s="50">
        <f t="shared" si="75"/>
        <v>0</v>
      </c>
      <c r="AQ229" s="11">
        <v>0</v>
      </c>
      <c r="AR229" s="50">
        <f t="shared" si="76"/>
        <v>0</v>
      </c>
      <c r="AS229" s="50">
        <f t="shared" si="77"/>
        <v>0</v>
      </c>
      <c r="AT229" s="55">
        <f t="shared" si="78"/>
        <v>0</v>
      </c>
      <c r="AU229" s="27">
        <f t="shared" si="79"/>
        <v>1</v>
      </c>
    </row>
    <row r="230" spans="1:47" ht="14.5" x14ac:dyDescent="0.35">
      <c r="A230" s="27" t="s">
        <v>576</v>
      </c>
      <c r="B230" s="27" t="s">
        <v>221</v>
      </c>
      <c r="C230" s="27">
        <v>2025</v>
      </c>
      <c r="D230" s="43">
        <v>766615457</v>
      </c>
      <c r="E230" s="44">
        <v>12610824.27</v>
      </c>
      <c r="F230" s="43">
        <v>625760200</v>
      </c>
      <c r="G230" s="45">
        <f t="shared" si="60"/>
        <v>10293755.29191822</v>
      </c>
      <c r="H230" s="45">
        <f t="shared" si="61"/>
        <v>6786620.8286076505</v>
      </c>
      <c r="I230" s="45">
        <f t="shared" si="62"/>
        <v>140855257</v>
      </c>
      <c r="J230" s="45">
        <f t="shared" si="63"/>
        <v>146724</v>
      </c>
      <c r="K230" s="45">
        <f t="shared" si="64"/>
        <v>737866.54488626984</v>
      </c>
      <c r="L230" s="46">
        <v>0</v>
      </c>
      <c r="M230" s="46">
        <v>1139741.28</v>
      </c>
      <c r="N230" s="46">
        <v>808853.24</v>
      </c>
      <c r="O230" s="46">
        <v>704282.9</v>
      </c>
      <c r="P230" s="45">
        <f t="shared" si="65"/>
        <v>15263701.689999999</v>
      </c>
      <c r="Q230" s="47">
        <v>0</v>
      </c>
      <c r="R230" s="10"/>
      <c r="S230" s="10"/>
      <c r="T230" s="10" t="b">
        <v>1</v>
      </c>
      <c r="U230" s="10" t="s">
        <v>797</v>
      </c>
      <c r="V230" s="10" t="s">
        <v>797</v>
      </c>
      <c r="W230" s="10" t="b">
        <v>1</v>
      </c>
      <c r="X230" s="48">
        <v>293509</v>
      </c>
      <c r="Y230" s="49">
        <v>16.45</v>
      </c>
      <c r="Z230" s="48">
        <v>2132</v>
      </c>
      <c r="AA230" s="26">
        <v>3092</v>
      </c>
      <c r="AB230" s="11">
        <v>3479</v>
      </c>
      <c r="AC230" s="50">
        <f t="shared" si="66"/>
        <v>0</v>
      </c>
      <c r="AD230" s="50">
        <f t="shared" si="67"/>
        <v>0</v>
      </c>
      <c r="AE230" s="50">
        <f t="shared" si="68"/>
        <v>0</v>
      </c>
      <c r="AF230" s="50">
        <f t="shared" si="69"/>
        <v>0</v>
      </c>
      <c r="AG230" s="50">
        <f t="shared" si="70"/>
        <v>0</v>
      </c>
      <c r="AH230" s="51" t="str">
        <f t="shared" si="71"/>
        <v/>
      </c>
      <c r="AI230" s="52" t="str">
        <f t="shared" si="72"/>
        <v/>
      </c>
      <c r="AJ230" s="76" t="s">
        <v>797</v>
      </c>
      <c r="AK230" s="30">
        <v>0</v>
      </c>
      <c r="AL230" s="53">
        <v>0</v>
      </c>
      <c r="AM230" s="54">
        <f t="shared" si="73"/>
        <v>0</v>
      </c>
      <c r="AN230" s="50">
        <f t="shared" si="74"/>
        <v>0</v>
      </c>
      <c r="AO230" s="51">
        <v>0</v>
      </c>
      <c r="AP230" s="50">
        <f t="shared" si="75"/>
        <v>0</v>
      </c>
      <c r="AQ230" s="11">
        <v>0</v>
      </c>
      <c r="AR230" s="50">
        <f t="shared" si="76"/>
        <v>0</v>
      </c>
      <c r="AS230" s="50">
        <f t="shared" si="77"/>
        <v>0</v>
      </c>
      <c r="AT230" s="55">
        <f t="shared" si="78"/>
        <v>0</v>
      </c>
      <c r="AU230" s="27">
        <f t="shared" si="79"/>
        <v>1</v>
      </c>
    </row>
    <row r="231" spans="1:47" ht="14.5" x14ac:dyDescent="0.35">
      <c r="A231" s="27" t="s">
        <v>577</v>
      </c>
      <c r="B231" s="27" t="s">
        <v>222</v>
      </c>
      <c r="C231" s="27">
        <v>2025</v>
      </c>
      <c r="D231" s="43">
        <v>6294971129</v>
      </c>
      <c r="E231" s="44">
        <v>39280619.840000004</v>
      </c>
      <c r="F231" s="43">
        <v>5206852100</v>
      </c>
      <c r="G231" s="45">
        <f t="shared" si="60"/>
        <v>32490757.099897366</v>
      </c>
      <c r="H231" s="45">
        <f t="shared" si="61"/>
        <v>30090853.633015309</v>
      </c>
      <c r="I231" s="45">
        <f t="shared" si="62"/>
        <v>1088119029</v>
      </c>
      <c r="J231" s="45">
        <f t="shared" si="63"/>
        <v>715868</v>
      </c>
      <c r="K231" s="45">
        <f t="shared" si="64"/>
        <v>5841383.028744868</v>
      </c>
      <c r="L231" s="46">
        <v>0</v>
      </c>
      <c r="M231" s="46">
        <v>2135702.7799999998</v>
      </c>
      <c r="N231" s="46">
        <v>67872.479999999996</v>
      </c>
      <c r="O231" s="46">
        <v>522674.69</v>
      </c>
      <c r="P231" s="45">
        <f t="shared" si="65"/>
        <v>42006869.790000007</v>
      </c>
      <c r="Q231" s="47">
        <v>0.03</v>
      </c>
      <c r="R231" s="10" t="s">
        <v>797</v>
      </c>
      <c r="S231" s="10"/>
      <c r="T231" s="10" t="b">
        <v>1</v>
      </c>
      <c r="U231" s="10" t="s">
        <v>797</v>
      </c>
      <c r="V231" s="10" t="s">
        <v>797</v>
      </c>
      <c r="W231" s="10" t="b">
        <v>1</v>
      </c>
      <c r="X231" s="48">
        <v>1353836</v>
      </c>
      <c r="Y231" s="49">
        <v>6.24</v>
      </c>
      <c r="Z231" s="48">
        <v>3846</v>
      </c>
      <c r="AA231" s="26">
        <v>5366</v>
      </c>
      <c r="AB231" s="11">
        <v>5874</v>
      </c>
      <c r="AC231" s="50">
        <f t="shared" si="66"/>
        <v>1077967</v>
      </c>
      <c r="AD231" s="50">
        <f t="shared" si="67"/>
        <v>1178419</v>
      </c>
      <c r="AE231" s="50">
        <f t="shared" si="68"/>
        <v>66107</v>
      </c>
      <c r="AF231" s="50">
        <f t="shared" si="69"/>
        <v>66107</v>
      </c>
      <c r="AG231" s="50">
        <f t="shared" si="70"/>
        <v>1244526</v>
      </c>
      <c r="AH231" s="51" t="str">
        <f t="shared" si="71"/>
        <v/>
      </c>
      <c r="AI231" s="52" t="str">
        <f t="shared" si="72"/>
        <v/>
      </c>
      <c r="AJ231" s="76">
        <v>2006</v>
      </c>
      <c r="AK231" s="30">
        <v>1249423</v>
      </c>
      <c r="AL231" s="53">
        <v>64828.670000000158</v>
      </c>
      <c r="AM231" s="54">
        <f t="shared" si="73"/>
        <v>0</v>
      </c>
      <c r="AN231" s="50">
        <f t="shared" si="74"/>
        <v>1244526</v>
      </c>
      <c r="AO231" s="51">
        <v>1249423</v>
      </c>
      <c r="AP231" s="50">
        <f t="shared" si="75"/>
        <v>1249423</v>
      </c>
      <c r="AQ231" s="11">
        <v>267400</v>
      </c>
      <c r="AR231" s="50">
        <f t="shared" si="76"/>
        <v>1249423</v>
      </c>
      <c r="AS231" s="50">
        <f t="shared" si="77"/>
        <v>199150</v>
      </c>
      <c r="AT231" s="55">
        <f t="shared" si="78"/>
        <v>15.94</v>
      </c>
      <c r="AU231" s="27">
        <f t="shared" si="79"/>
        <v>0</v>
      </c>
    </row>
    <row r="232" spans="1:47" ht="14.5" x14ac:dyDescent="0.35">
      <c r="A232" s="27" t="s">
        <v>578</v>
      </c>
      <c r="B232" s="27" t="s">
        <v>223</v>
      </c>
      <c r="C232" s="27">
        <v>2025</v>
      </c>
      <c r="D232" s="43">
        <v>887466575</v>
      </c>
      <c r="E232" s="44">
        <v>5733034.0700000003</v>
      </c>
      <c r="F232" s="43">
        <v>781478600</v>
      </c>
      <c r="G232" s="45">
        <f t="shared" si="60"/>
        <v>5048351.7520374246</v>
      </c>
      <c r="H232" s="45">
        <f t="shared" si="61"/>
        <v>4048343.4815394906</v>
      </c>
      <c r="I232" s="45">
        <f t="shared" si="62"/>
        <v>105987975</v>
      </c>
      <c r="J232" s="45">
        <f t="shared" si="63"/>
        <v>88842</v>
      </c>
      <c r="K232" s="45">
        <f t="shared" si="64"/>
        <v>0</v>
      </c>
      <c r="L232" s="46">
        <v>0</v>
      </c>
      <c r="M232" s="46">
        <v>112291.76</v>
      </c>
      <c r="N232" s="46">
        <v>28307.07</v>
      </c>
      <c r="O232" s="46">
        <v>215393.74</v>
      </c>
      <c r="P232" s="45">
        <f t="shared" si="65"/>
        <v>6089026.6400000006</v>
      </c>
      <c r="Q232" s="47">
        <v>0</v>
      </c>
      <c r="R232" s="10"/>
      <c r="S232" s="10"/>
      <c r="T232" s="10" t="b">
        <v>1</v>
      </c>
      <c r="U232" s="10" t="s">
        <v>797</v>
      </c>
      <c r="V232" s="10" t="s">
        <v>797</v>
      </c>
      <c r="W232" s="10" t="b">
        <v>1</v>
      </c>
      <c r="X232" s="48">
        <v>504831</v>
      </c>
      <c r="Y232" s="49">
        <v>6.46</v>
      </c>
      <c r="Z232" s="48">
        <v>1548</v>
      </c>
      <c r="AA232" s="26">
        <v>2741</v>
      </c>
      <c r="AB232" s="11">
        <v>2827</v>
      </c>
      <c r="AC232" s="50">
        <f t="shared" si="66"/>
        <v>0</v>
      </c>
      <c r="AD232" s="50">
        <f t="shared" si="67"/>
        <v>0</v>
      </c>
      <c r="AE232" s="50">
        <f t="shared" si="68"/>
        <v>0</v>
      </c>
      <c r="AF232" s="50">
        <f t="shared" si="69"/>
        <v>0</v>
      </c>
      <c r="AG232" s="50">
        <f t="shared" si="70"/>
        <v>0</v>
      </c>
      <c r="AH232" s="51" t="str">
        <f t="shared" si="71"/>
        <v/>
      </c>
      <c r="AI232" s="52" t="str">
        <f t="shared" si="72"/>
        <v/>
      </c>
      <c r="AJ232" s="76" t="s">
        <v>797</v>
      </c>
      <c r="AK232" s="30">
        <v>0</v>
      </c>
      <c r="AL232" s="53">
        <v>0</v>
      </c>
      <c r="AM232" s="54">
        <f t="shared" si="73"/>
        <v>0</v>
      </c>
      <c r="AN232" s="50">
        <f t="shared" si="74"/>
        <v>0</v>
      </c>
      <c r="AO232" s="51">
        <v>0</v>
      </c>
      <c r="AP232" s="50">
        <f t="shared" si="75"/>
        <v>0</v>
      </c>
      <c r="AQ232" s="11">
        <v>0</v>
      </c>
      <c r="AR232" s="50">
        <f t="shared" si="76"/>
        <v>0</v>
      </c>
      <c r="AS232" s="50">
        <f t="shared" si="77"/>
        <v>0</v>
      </c>
      <c r="AT232" s="55">
        <f t="shared" si="78"/>
        <v>0</v>
      </c>
      <c r="AU232" s="27">
        <f t="shared" si="79"/>
        <v>1</v>
      </c>
    </row>
    <row r="233" spans="1:47" ht="14.5" x14ac:dyDescent="0.35">
      <c r="A233" s="27" t="s">
        <v>579</v>
      </c>
      <c r="B233" s="27" t="s">
        <v>224</v>
      </c>
      <c r="C233" s="27">
        <v>2025</v>
      </c>
      <c r="D233" s="43">
        <v>1892060580</v>
      </c>
      <c r="E233" s="44">
        <v>23972407.550000001</v>
      </c>
      <c r="F233" s="43">
        <v>1532190226</v>
      </c>
      <c r="G233" s="45">
        <f t="shared" si="60"/>
        <v>19412850.164553721</v>
      </c>
      <c r="H233" s="45">
        <f t="shared" si="61"/>
        <v>14655265.083543595</v>
      </c>
      <c r="I233" s="45">
        <f t="shared" si="62"/>
        <v>359870354</v>
      </c>
      <c r="J233" s="45">
        <f t="shared" si="63"/>
        <v>240394</v>
      </c>
      <c r="K233" s="45">
        <f t="shared" si="64"/>
        <v>2662855.5603398802</v>
      </c>
      <c r="L233" s="46">
        <v>0</v>
      </c>
      <c r="M233" s="46">
        <v>2129219.9</v>
      </c>
      <c r="N233" s="46">
        <v>2267529.16</v>
      </c>
      <c r="O233" s="46">
        <v>1171807.77</v>
      </c>
      <c r="P233" s="45">
        <f t="shared" si="65"/>
        <v>29540964.380000003</v>
      </c>
      <c r="Q233" s="47">
        <v>0</v>
      </c>
      <c r="R233" s="10"/>
      <c r="S233" s="10"/>
      <c r="T233" s="10" t="b">
        <v>1</v>
      </c>
      <c r="U233" s="10" t="s">
        <v>797</v>
      </c>
      <c r="V233" s="10" t="s">
        <v>797</v>
      </c>
      <c r="W233" s="10" t="b">
        <v>1</v>
      </c>
      <c r="X233" s="48">
        <v>408040</v>
      </c>
      <c r="Y233" s="49">
        <v>12.67</v>
      </c>
      <c r="Z233" s="48">
        <v>3755</v>
      </c>
      <c r="AA233" s="26">
        <v>5252</v>
      </c>
      <c r="AB233" s="11">
        <v>5783</v>
      </c>
      <c r="AC233" s="50">
        <f t="shared" si="66"/>
        <v>0</v>
      </c>
      <c r="AD233" s="50">
        <f t="shared" si="67"/>
        <v>0</v>
      </c>
      <c r="AE233" s="50">
        <f t="shared" si="68"/>
        <v>0</v>
      </c>
      <c r="AF233" s="50">
        <f t="shared" si="69"/>
        <v>0</v>
      </c>
      <c r="AG233" s="50">
        <f t="shared" si="70"/>
        <v>0</v>
      </c>
      <c r="AH233" s="51" t="str">
        <f t="shared" si="71"/>
        <v/>
      </c>
      <c r="AI233" s="52" t="str">
        <f t="shared" si="72"/>
        <v/>
      </c>
      <c r="AJ233" s="76" t="s">
        <v>797</v>
      </c>
      <c r="AK233" s="30">
        <v>0</v>
      </c>
      <c r="AL233" s="53">
        <v>0</v>
      </c>
      <c r="AM233" s="54">
        <f t="shared" si="73"/>
        <v>0</v>
      </c>
      <c r="AN233" s="50">
        <f t="shared" si="74"/>
        <v>0</v>
      </c>
      <c r="AO233" s="51">
        <v>0</v>
      </c>
      <c r="AP233" s="50">
        <f t="shared" si="75"/>
        <v>0</v>
      </c>
      <c r="AQ233" s="11">
        <v>0</v>
      </c>
      <c r="AR233" s="50">
        <f t="shared" si="76"/>
        <v>0</v>
      </c>
      <c r="AS233" s="50">
        <f t="shared" si="77"/>
        <v>0</v>
      </c>
      <c r="AT233" s="55">
        <f t="shared" si="78"/>
        <v>0</v>
      </c>
      <c r="AU233" s="27">
        <f t="shared" si="79"/>
        <v>1</v>
      </c>
    </row>
    <row r="234" spans="1:47" ht="14.5" x14ac:dyDescent="0.35">
      <c r="A234" s="27" t="s">
        <v>580</v>
      </c>
      <c r="B234" s="27" t="s">
        <v>225</v>
      </c>
      <c r="C234" s="27">
        <v>2025</v>
      </c>
      <c r="D234" s="43">
        <v>1258983945</v>
      </c>
      <c r="E234" s="44">
        <v>20748055.41</v>
      </c>
      <c r="F234" s="43">
        <v>951838645</v>
      </c>
      <c r="G234" s="45">
        <f t="shared" si="60"/>
        <v>15686300.866878266</v>
      </c>
      <c r="H234" s="45">
        <f t="shared" si="61"/>
        <v>10387984.680782694</v>
      </c>
      <c r="I234" s="45">
        <f t="shared" si="62"/>
        <v>307145300</v>
      </c>
      <c r="J234" s="45">
        <f t="shared" si="63"/>
        <v>163462</v>
      </c>
      <c r="K234" s="45">
        <f t="shared" si="64"/>
        <v>1965160.5071245395</v>
      </c>
      <c r="L234" s="46">
        <v>0</v>
      </c>
      <c r="M234" s="46">
        <v>1349721.21</v>
      </c>
      <c r="N234" s="46">
        <v>933847.92</v>
      </c>
      <c r="O234" s="46">
        <v>1231946.74</v>
      </c>
      <c r="P234" s="45">
        <f t="shared" si="65"/>
        <v>24263571.280000001</v>
      </c>
      <c r="Q234" s="47">
        <v>0</v>
      </c>
      <c r="R234" s="10"/>
      <c r="S234" s="10"/>
      <c r="T234" s="10" t="b">
        <v>1</v>
      </c>
      <c r="U234" s="10" t="s">
        <v>797</v>
      </c>
      <c r="V234" s="10" t="s">
        <v>797</v>
      </c>
      <c r="W234" s="10" t="b">
        <v>1</v>
      </c>
      <c r="X234" s="48">
        <v>296062</v>
      </c>
      <c r="Y234" s="49">
        <v>16.48</v>
      </c>
      <c r="Z234" s="48">
        <v>3215</v>
      </c>
      <c r="AA234" s="26">
        <v>5094</v>
      </c>
      <c r="AB234" s="11">
        <v>5561</v>
      </c>
      <c r="AC234" s="50">
        <f t="shared" si="66"/>
        <v>0</v>
      </c>
      <c r="AD234" s="50">
        <f t="shared" si="67"/>
        <v>0</v>
      </c>
      <c r="AE234" s="50">
        <f t="shared" si="68"/>
        <v>0</v>
      </c>
      <c r="AF234" s="50">
        <f t="shared" si="69"/>
        <v>0</v>
      </c>
      <c r="AG234" s="50">
        <f t="shared" si="70"/>
        <v>0</v>
      </c>
      <c r="AH234" s="51" t="str">
        <f t="shared" si="71"/>
        <v/>
      </c>
      <c r="AI234" s="52" t="str">
        <f t="shared" si="72"/>
        <v/>
      </c>
      <c r="AJ234" s="76" t="s">
        <v>797</v>
      </c>
      <c r="AK234" s="30">
        <v>0</v>
      </c>
      <c r="AL234" s="53">
        <v>0</v>
      </c>
      <c r="AM234" s="54">
        <f t="shared" si="73"/>
        <v>0</v>
      </c>
      <c r="AN234" s="50">
        <f t="shared" si="74"/>
        <v>0</v>
      </c>
      <c r="AO234" s="51">
        <v>0</v>
      </c>
      <c r="AP234" s="50">
        <f t="shared" si="75"/>
        <v>0</v>
      </c>
      <c r="AQ234" s="11">
        <v>0</v>
      </c>
      <c r="AR234" s="50">
        <f t="shared" si="76"/>
        <v>0</v>
      </c>
      <c r="AS234" s="50">
        <f t="shared" si="77"/>
        <v>0</v>
      </c>
      <c r="AT234" s="55">
        <f t="shared" si="78"/>
        <v>0</v>
      </c>
      <c r="AU234" s="27">
        <f t="shared" si="79"/>
        <v>1</v>
      </c>
    </row>
    <row r="235" spans="1:47" ht="14.5" x14ac:dyDescent="0.35">
      <c r="A235" s="27" t="s">
        <v>581</v>
      </c>
      <c r="B235" s="27" t="s">
        <v>226</v>
      </c>
      <c r="C235" s="27">
        <v>2025</v>
      </c>
      <c r="D235" s="43">
        <v>833647119</v>
      </c>
      <c r="E235" s="44">
        <v>12287958.529999999</v>
      </c>
      <c r="F235" s="43">
        <v>783815303</v>
      </c>
      <c r="G235" s="45">
        <f t="shared" si="60"/>
        <v>11553437.56240269</v>
      </c>
      <c r="H235" s="45">
        <f t="shared" si="61"/>
        <v>9273159.8337119706</v>
      </c>
      <c r="I235" s="45">
        <f t="shared" si="62"/>
        <v>49831816</v>
      </c>
      <c r="J235" s="45">
        <f t="shared" si="63"/>
        <v>205917</v>
      </c>
      <c r="K235" s="45">
        <f t="shared" si="64"/>
        <v>377813.66922111448</v>
      </c>
      <c r="L235" s="46">
        <v>0</v>
      </c>
      <c r="M235" s="46">
        <v>183676.5</v>
      </c>
      <c r="N235" s="46">
        <v>78978.39</v>
      </c>
      <c r="O235" s="46">
        <v>170923.21</v>
      </c>
      <c r="P235" s="45">
        <f t="shared" si="65"/>
        <v>12721536.629999999</v>
      </c>
      <c r="Q235" s="47">
        <v>0</v>
      </c>
      <c r="R235" s="10"/>
      <c r="S235" s="10"/>
      <c r="T235" s="10" t="b">
        <v>1</v>
      </c>
      <c r="U235" s="10" t="s">
        <v>797</v>
      </c>
      <c r="V235" s="10" t="s">
        <v>797</v>
      </c>
      <c r="W235" s="10" t="b">
        <v>1</v>
      </c>
      <c r="X235" s="48">
        <v>506668</v>
      </c>
      <c r="Y235" s="49">
        <v>14.74</v>
      </c>
      <c r="Z235" s="48">
        <v>1547</v>
      </c>
      <c r="AA235" s="26">
        <v>1789</v>
      </c>
      <c r="AB235" s="11">
        <v>1872</v>
      </c>
      <c r="AC235" s="50">
        <f t="shared" si="66"/>
        <v>0</v>
      </c>
      <c r="AD235" s="50">
        <f t="shared" si="67"/>
        <v>0</v>
      </c>
      <c r="AE235" s="50">
        <f t="shared" si="68"/>
        <v>0</v>
      </c>
      <c r="AF235" s="50">
        <f t="shared" si="69"/>
        <v>0</v>
      </c>
      <c r="AG235" s="50">
        <f t="shared" si="70"/>
        <v>0</v>
      </c>
      <c r="AH235" s="51" t="str">
        <f t="shared" si="71"/>
        <v/>
      </c>
      <c r="AI235" s="52" t="str">
        <f t="shared" si="72"/>
        <v/>
      </c>
      <c r="AJ235" s="76" t="s">
        <v>797</v>
      </c>
      <c r="AK235" s="30">
        <v>0</v>
      </c>
      <c r="AL235" s="53">
        <v>0</v>
      </c>
      <c r="AM235" s="54">
        <f t="shared" si="73"/>
        <v>0</v>
      </c>
      <c r="AN235" s="50">
        <f t="shared" si="74"/>
        <v>0</v>
      </c>
      <c r="AO235" s="51">
        <v>0</v>
      </c>
      <c r="AP235" s="50">
        <f t="shared" si="75"/>
        <v>0</v>
      </c>
      <c r="AQ235" s="11">
        <v>0</v>
      </c>
      <c r="AR235" s="50">
        <f t="shared" si="76"/>
        <v>0</v>
      </c>
      <c r="AS235" s="50">
        <f t="shared" si="77"/>
        <v>0</v>
      </c>
      <c r="AT235" s="55">
        <f t="shared" si="78"/>
        <v>0</v>
      </c>
      <c r="AU235" s="27">
        <f t="shared" si="79"/>
        <v>1</v>
      </c>
    </row>
    <row r="236" spans="1:47" ht="14.5" x14ac:dyDescent="0.35">
      <c r="A236" s="27" t="s">
        <v>582</v>
      </c>
      <c r="B236" s="27" t="s">
        <v>227</v>
      </c>
      <c r="C236" s="27">
        <v>2025</v>
      </c>
      <c r="D236" s="43">
        <v>10030155117</v>
      </c>
      <c r="E236" s="44">
        <v>92879236.379999995</v>
      </c>
      <c r="F236" s="43">
        <v>7131896600</v>
      </c>
      <c r="G236" s="45">
        <f t="shared" si="60"/>
        <v>66041362.513568223</v>
      </c>
      <c r="H236" s="45">
        <f t="shared" si="61"/>
        <v>55819254.098060131</v>
      </c>
      <c r="I236" s="45">
        <f t="shared" si="62"/>
        <v>2898258517</v>
      </c>
      <c r="J236" s="45">
        <f t="shared" si="63"/>
        <v>686466</v>
      </c>
      <c r="K236" s="45">
        <f t="shared" si="64"/>
        <v>22928303.127832662</v>
      </c>
      <c r="L236" s="46">
        <v>0</v>
      </c>
      <c r="M236" s="46">
        <v>26050352.989999998</v>
      </c>
      <c r="N236" s="46">
        <v>8124695.4199999999</v>
      </c>
      <c r="O236" s="46">
        <v>3461650.27</v>
      </c>
      <c r="P236" s="45">
        <f t="shared" si="65"/>
        <v>130515935.06</v>
      </c>
      <c r="Q236" s="47">
        <v>0.01</v>
      </c>
      <c r="R236" s="10" t="s">
        <v>797</v>
      </c>
      <c r="S236" s="10" t="s">
        <v>803</v>
      </c>
      <c r="T236" s="10" t="b">
        <v>0</v>
      </c>
      <c r="U236" s="10" t="s">
        <v>797</v>
      </c>
      <c r="V236" s="10" t="s">
        <v>797</v>
      </c>
      <c r="W236" s="10" t="b">
        <v>1</v>
      </c>
      <c r="X236" s="48">
        <v>646064</v>
      </c>
      <c r="Y236" s="49">
        <v>9.26</v>
      </c>
      <c r="Z236" s="48">
        <v>11039</v>
      </c>
      <c r="AA236" s="26">
        <v>15261</v>
      </c>
      <c r="AB236" s="11">
        <v>16040</v>
      </c>
      <c r="AC236" s="50">
        <f t="shared" si="66"/>
        <v>787476</v>
      </c>
      <c r="AD236" s="50">
        <f t="shared" si="67"/>
        <v>928792</v>
      </c>
      <c r="AE236" s="50">
        <f t="shared" si="68"/>
        <v>341750</v>
      </c>
      <c r="AF236" s="50">
        <f t="shared" si="69"/>
        <v>341750</v>
      </c>
      <c r="AG236" s="50">
        <f t="shared" si="70"/>
        <v>1270542</v>
      </c>
      <c r="AH236" s="51" t="str">
        <f t="shared" si="71"/>
        <v/>
      </c>
      <c r="AI236" s="52" t="str">
        <f t="shared" si="72"/>
        <v/>
      </c>
      <c r="AJ236" s="76">
        <v>2002</v>
      </c>
      <c r="AK236" s="30">
        <v>1091972</v>
      </c>
      <c r="AL236" s="53">
        <v>40981.339999999851</v>
      </c>
      <c r="AM236" s="54">
        <f t="shared" si="73"/>
        <v>0</v>
      </c>
      <c r="AN236" s="50">
        <f t="shared" si="74"/>
        <v>1270542</v>
      </c>
      <c r="AO236" s="51">
        <v>1091972</v>
      </c>
      <c r="AP236" s="50">
        <f t="shared" si="75"/>
        <v>1091972</v>
      </c>
      <c r="AQ236" s="11">
        <v>0</v>
      </c>
      <c r="AR236" s="50">
        <f t="shared" si="76"/>
        <v>1270542</v>
      </c>
      <c r="AS236" s="50">
        <f t="shared" si="77"/>
        <v>202516</v>
      </c>
      <c r="AT236" s="55">
        <f t="shared" si="78"/>
        <v>15.94</v>
      </c>
      <c r="AU236" s="27">
        <f t="shared" si="79"/>
        <v>1</v>
      </c>
    </row>
    <row r="237" spans="1:47" ht="14.5" x14ac:dyDescent="0.35">
      <c r="A237" s="27" t="s">
        <v>583</v>
      </c>
      <c r="B237" s="27" t="s">
        <v>228</v>
      </c>
      <c r="C237" s="27">
        <v>2025</v>
      </c>
      <c r="D237" s="43">
        <v>261408555</v>
      </c>
      <c r="E237" s="44">
        <v>4436103.18</v>
      </c>
      <c r="F237" s="43">
        <v>234210300</v>
      </c>
      <c r="G237" s="45">
        <f t="shared" si="60"/>
        <v>3974548.7924783253</v>
      </c>
      <c r="H237" s="45">
        <f t="shared" si="61"/>
        <v>3161686.1496532252</v>
      </c>
      <c r="I237" s="45">
        <f t="shared" si="62"/>
        <v>27198255</v>
      </c>
      <c r="J237" s="45">
        <f t="shared" si="63"/>
        <v>221124</v>
      </c>
      <c r="K237" s="45">
        <f t="shared" si="64"/>
        <v>252823.36442075617</v>
      </c>
      <c r="L237" s="46">
        <v>0</v>
      </c>
      <c r="M237" s="46">
        <v>35860.94</v>
      </c>
      <c r="N237" s="46">
        <v>17484.189999999999</v>
      </c>
      <c r="O237" s="46">
        <v>291101.68</v>
      </c>
      <c r="P237" s="45">
        <f t="shared" si="65"/>
        <v>4780549.9899999993</v>
      </c>
      <c r="Q237" s="47">
        <v>0.03</v>
      </c>
      <c r="R237" s="10" t="s">
        <v>803</v>
      </c>
      <c r="S237" s="10" t="s">
        <v>803</v>
      </c>
      <c r="T237" s="10" t="b">
        <v>1</v>
      </c>
      <c r="U237" s="10" t="s">
        <v>797</v>
      </c>
      <c r="V237" s="10" t="s">
        <v>797</v>
      </c>
      <c r="W237" s="10" t="b">
        <v>1</v>
      </c>
      <c r="X237" s="48">
        <v>488957</v>
      </c>
      <c r="Y237" s="49">
        <v>16.97</v>
      </c>
      <c r="Z237" s="48">
        <v>479</v>
      </c>
      <c r="AA237" s="26">
        <v>602</v>
      </c>
      <c r="AB237" s="11">
        <v>666</v>
      </c>
      <c r="AC237" s="50">
        <f t="shared" si="66"/>
        <v>102435</v>
      </c>
      <c r="AD237" s="50">
        <f t="shared" si="67"/>
        <v>102435</v>
      </c>
      <c r="AE237" s="50">
        <f t="shared" si="68"/>
        <v>1600</v>
      </c>
      <c r="AF237" s="50">
        <f t="shared" si="69"/>
        <v>1600</v>
      </c>
      <c r="AG237" s="50">
        <f t="shared" si="70"/>
        <v>104035</v>
      </c>
      <c r="AH237" s="51">
        <f t="shared" si="71"/>
        <v>100000</v>
      </c>
      <c r="AI237" s="52" t="str">
        <f t="shared" si="72"/>
        <v/>
      </c>
      <c r="AJ237" s="76">
        <v>2012</v>
      </c>
      <c r="AK237" s="30">
        <v>100200</v>
      </c>
      <c r="AL237" s="53">
        <v>3625.8800000000047</v>
      </c>
      <c r="AM237" s="54">
        <f t="shared" si="73"/>
        <v>0</v>
      </c>
      <c r="AN237" s="50">
        <f t="shared" si="74"/>
        <v>104035</v>
      </c>
      <c r="AO237" s="51">
        <v>100200</v>
      </c>
      <c r="AP237" s="50">
        <f t="shared" si="75"/>
        <v>100200</v>
      </c>
      <c r="AQ237" s="11">
        <v>0</v>
      </c>
      <c r="AR237" s="50">
        <f t="shared" si="76"/>
        <v>104035</v>
      </c>
      <c r="AS237" s="50">
        <f t="shared" si="77"/>
        <v>16582</v>
      </c>
      <c r="AT237" s="55">
        <f t="shared" si="78"/>
        <v>15.94</v>
      </c>
      <c r="AU237" s="27">
        <f t="shared" si="79"/>
        <v>1</v>
      </c>
    </row>
    <row r="238" spans="1:47" ht="14.5" x14ac:dyDescent="0.35">
      <c r="A238" s="27" t="s">
        <v>584</v>
      </c>
      <c r="B238" s="27" t="s">
        <v>229</v>
      </c>
      <c r="C238" s="27">
        <v>2025</v>
      </c>
      <c r="D238" s="43">
        <v>3783169622</v>
      </c>
      <c r="E238" s="44">
        <v>45473698.859999999</v>
      </c>
      <c r="F238" s="43">
        <v>3214930900</v>
      </c>
      <c r="G238" s="45">
        <f t="shared" si="60"/>
        <v>38643469.421025284</v>
      </c>
      <c r="H238" s="45">
        <f t="shared" si="61"/>
        <v>32213971.352525786</v>
      </c>
      <c r="I238" s="45">
        <f t="shared" si="62"/>
        <v>568238722</v>
      </c>
      <c r="J238" s="45">
        <f t="shared" si="63"/>
        <v>502866</v>
      </c>
      <c r="K238" s="45">
        <f t="shared" si="64"/>
        <v>5471969.0994459512</v>
      </c>
      <c r="L238" s="46">
        <v>0</v>
      </c>
      <c r="M238" s="46">
        <v>3545932.32</v>
      </c>
      <c r="N238" s="46">
        <v>1384140.26</v>
      </c>
      <c r="O238" s="46">
        <v>878660.32</v>
      </c>
      <c r="P238" s="45">
        <f t="shared" si="65"/>
        <v>51282431.759999998</v>
      </c>
      <c r="Q238" s="47">
        <v>0.01</v>
      </c>
      <c r="R238" s="10" t="s">
        <v>803</v>
      </c>
      <c r="S238" s="10" t="s">
        <v>803</v>
      </c>
      <c r="T238" s="10" t="b">
        <v>1</v>
      </c>
      <c r="U238" s="10" t="s">
        <v>797</v>
      </c>
      <c r="V238" s="10" t="s">
        <v>797</v>
      </c>
      <c r="W238" s="10" t="b">
        <v>1</v>
      </c>
      <c r="X238" s="48">
        <v>601034</v>
      </c>
      <c r="Y238" s="49">
        <v>12.02</v>
      </c>
      <c r="Z238" s="48">
        <v>5349</v>
      </c>
      <c r="AA238" s="26">
        <v>6479</v>
      </c>
      <c r="AB238" s="11">
        <v>6847</v>
      </c>
      <c r="AC238" s="50">
        <f t="shared" si="66"/>
        <v>376859</v>
      </c>
      <c r="AD238" s="50">
        <f t="shared" si="67"/>
        <v>376859</v>
      </c>
      <c r="AE238" s="50">
        <f t="shared" si="68"/>
        <v>49301</v>
      </c>
      <c r="AF238" s="50">
        <f t="shared" si="69"/>
        <v>49301</v>
      </c>
      <c r="AG238" s="50">
        <f t="shared" si="70"/>
        <v>426160</v>
      </c>
      <c r="AH238" s="51">
        <f t="shared" si="71"/>
        <v>100000</v>
      </c>
      <c r="AI238" s="52" t="str">
        <f t="shared" si="72"/>
        <v/>
      </c>
      <c r="AJ238" s="76">
        <v>2008</v>
      </c>
      <c r="AK238" s="30">
        <v>426776</v>
      </c>
      <c r="AL238" s="53">
        <v>17600.239999999991</v>
      </c>
      <c r="AM238" s="54">
        <f t="shared" si="73"/>
        <v>0</v>
      </c>
      <c r="AN238" s="50">
        <f t="shared" si="74"/>
        <v>426160</v>
      </c>
      <c r="AO238" s="51">
        <v>426776</v>
      </c>
      <c r="AP238" s="50">
        <f t="shared" si="75"/>
        <v>426776</v>
      </c>
      <c r="AQ238" s="11">
        <v>0</v>
      </c>
      <c r="AR238" s="50">
        <f t="shared" si="76"/>
        <v>426776</v>
      </c>
      <c r="AS238" s="50">
        <f t="shared" si="77"/>
        <v>68025</v>
      </c>
      <c r="AT238" s="55">
        <f t="shared" si="78"/>
        <v>15.94</v>
      </c>
      <c r="AU238" s="27">
        <f t="shared" si="79"/>
        <v>0</v>
      </c>
    </row>
    <row r="239" spans="1:47" ht="14.5" x14ac:dyDescent="0.35">
      <c r="A239" s="27" t="s">
        <v>585</v>
      </c>
      <c r="B239" s="27" t="s">
        <v>230</v>
      </c>
      <c r="C239" s="27">
        <v>2025</v>
      </c>
      <c r="D239" s="43">
        <v>1981768387</v>
      </c>
      <c r="E239" s="44">
        <v>28993271.5</v>
      </c>
      <c r="F239" s="43">
        <v>1671351400</v>
      </c>
      <c r="G239" s="45">
        <f t="shared" si="60"/>
        <v>24451870.980473511</v>
      </c>
      <c r="H239" s="45">
        <f t="shared" si="61"/>
        <v>19704432.657409616</v>
      </c>
      <c r="I239" s="45">
        <f t="shared" si="62"/>
        <v>310416987</v>
      </c>
      <c r="J239" s="45">
        <f t="shared" si="63"/>
        <v>363061</v>
      </c>
      <c r="K239" s="45">
        <f t="shared" si="64"/>
        <v>3290536.196581725</v>
      </c>
      <c r="L239" s="46">
        <v>0</v>
      </c>
      <c r="M239" s="46">
        <v>569250.04</v>
      </c>
      <c r="N239" s="46">
        <v>529916.16000000003</v>
      </c>
      <c r="O239" s="46">
        <v>474137.26</v>
      </c>
      <c r="P239" s="45">
        <f t="shared" si="65"/>
        <v>30566574.960000001</v>
      </c>
      <c r="Q239" s="47">
        <v>0.01</v>
      </c>
      <c r="R239" s="10" t="s">
        <v>803</v>
      </c>
      <c r="S239" s="10"/>
      <c r="T239" s="10" t="b">
        <v>0</v>
      </c>
      <c r="U239" s="10" t="s">
        <v>797</v>
      </c>
      <c r="V239" s="10" t="s">
        <v>797</v>
      </c>
      <c r="W239" s="10" t="b">
        <v>1</v>
      </c>
      <c r="X239" s="48">
        <v>515054</v>
      </c>
      <c r="Y239" s="49">
        <v>14.63</v>
      </c>
      <c r="Z239" s="48">
        <v>3245</v>
      </c>
      <c r="AA239" s="26">
        <v>4100</v>
      </c>
      <c r="AB239" s="11">
        <v>4363</v>
      </c>
      <c r="AC239" s="50">
        <f t="shared" si="66"/>
        <v>229950</v>
      </c>
      <c r="AD239" s="50">
        <f t="shared" si="67"/>
        <v>229950</v>
      </c>
      <c r="AE239" s="50">
        <f t="shared" si="68"/>
        <v>10992</v>
      </c>
      <c r="AF239" s="50">
        <f t="shared" si="69"/>
        <v>10992</v>
      </c>
      <c r="AG239" s="50">
        <f t="shared" si="70"/>
        <v>240942</v>
      </c>
      <c r="AH239" s="51">
        <f t="shared" si="71"/>
        <v>100000</v>
      </c>
      <c r="AI239" s="52" t="str">
        <f t="shared" si="72"/>
        <v/>
      </c>
      <c r="AJ239" s="76">
        <v>2023</v>
      </c>
      <c r="AK239" s="30">
        <v>230922</v>
      </c>
      <c r="AL239" s="53">
        <v>14435.160000000003</v>
      </c>
      <c r="AM239" s="54">
        <f t="shared" si="73"/>
        <v>0</v>
      </c>
      <c r="AN239" s="50">
        <f t="shared" si="74"/>
        <v>240942</v>
      </c>
      <c r="AO239" s="51">
        <v>230922</v>
      </c>
      <c r="AP239" s="50">
        <f t="shared" si="75"/>
        <v>240942</v>
      </c>
      <c r="AQ239" s="11">
        <v>1500000</v>
      </c>
      <c r="AR239" s="50">
        <f t="shared" si="76"/>
        <v>240942</v>
      </c>
      <c r="AS239" s="50">
        <f t="shared" si="77"/>
        <v>38405</v>
      </c>
      <c r="AT239" s="55">
        <f t="shared" si="78"/>
        <v>15.94</v>
      </c>
      <c r="AU239" s="27">
        <f t="shared" si="79"/>
        <v>1</v>
      </c>
    </row>
    <row r="240" spans="1:47" ht="14.5" x14ac:dyDescent="0.35">
      <c r="A240" s="27" t="s">
        <v>586</v>
      </c>
      <c r="B240" s="27" t="s">
        <v>231</v>
      </c>
      <c r="C240" s="27">
        <v>2025</v>
      </c>
      <c r="D240" s="43">
        <v>116907245</v>
      </c>
      <c r="E240" s="44">
        <v>1864670.56</v>
      </c>
      <c r="F240" s="43">
        <v>97472700</v>
      </c>
      <c r="G240" s="45">
        <f t="shared" si="60"/>
        <v>1554689.5668759623</v>
      </c>
      <c r="H240" s="45">
        <f t="shared" si="61"/>
        <v>994844.56620042678</v>
      </c>
      <c r="I240" s="45">
        <f t="shared" si="62"/>
        <v>19434545</v>
      </c>
      <c r="J240" s="45">
        <f t="shared" si="63"/>
        <v>58715</v>
      </c>
      <c r="K240" s="45">
        <f t="shared" si="64"/>
        <v>0</v>
      </c>
      <c r="L240" s="46">
        <v>0</v>
      </c>
      <c r="M240" s="46">
        <v>106026.03</v>
      </c>
      <c r="N240" s="46">
        <v>14048.76</v>
      </c>
      <c r="O240" s="46">
        <v>176043.58</v>
      </c>
      <c r="P240" s="45">
        <f t="shared" si="65"/>
        <v>2160788.9300000002</v>
      </c>
      <c r="Q240" s="47">
        <v>0</v>
      </c>
      <c r="R240" s="10"/>
      <c r="S240" s="10"/>
      <c r="T240" s="10" t="b">
        <v>1</v>
      </c>
      <c r="U240" s="10" t="s">
        <v>797</v>
      </c>
      <c r="V240" s="10" t="s">
        <v>797</v>
      </c>
      <c r="W240" s="10" t="b">
        <v>1</v>
      </c>
      <c r="X240" s="48">
        <v>277700</v>
      </c>
      <c r="Y240" s="49">
        <v>15.95</v>
      </c>
      <c r="Z240" s="48">
        <v>351</v>
      </c>
      <c r="AA240" s="26">
        <v>682</v>
      </c>
      <c r="AB240" s="11">
        <v>748</v>
      </c>
      <c r="AC240" s="50">
        <f t="shared" si="66"/>
        <v>0</v>
      </c>
      <c r="AD240" s="50">
        <f t="shared" si="67"/>
        <v>0</v>
      </c>
      <c r="AE240" s="50">
        <f t="shared" si="68"/>
        <v>0</v>
      </c>
      <c r="AF240" s="50">
        <f t="shared" si="69"/>
        <v>0</v>
      </c>
      <c r="AG240" s="50">
        <f t="shared" si="70"/>
        <v>0</v>
      </c>
      <c r="AH240" s="51" t="str">
        <f t="shared" si="71"/>
        <v/>
      </c>
      <c r="AI240" s="52" t="str">
        <f t="shared" si="72"/>
        <v/>
      </c>
      <c r="AJ240" s="76" t="s">
        <v>797</v>
      </c>
      <c r="AK240" s="30">
        <v>0</v>
      </c>
      <c r="AL240" s="53">
        <v>0</v>
      </c>
      <c r="AM240" s="54">
        <f t="shared" si="73"/>
        <v>0</v>
      </c>
      <c r="AN240" s="50">
        <f t="shared" si="74"/>
        <v>0</v>
      </c>
      <c r="AO240" s="51">
        <v>0</v>
      </c>
      <c r="AP240" s="50">
        <f t="shared" si="75"/>
        <v>0</v>
      </c>
      <c r="AQ240" s="11">
        <v>0</v>
      </c>
      <c r="AR240" s="50">
        <f t="shared" si="76"/>
        <v>0</v>
      </c>
      <c r="AS240" s="50">
        <f t="shared" si="77"/>
        <v>0</v>
      </c>
      <c r="AT240" s="55">
        <f t="shared" si="78"/>
        <v>0</v>
      </c>
      <c r="AU240" s="27">
        <f t="shared" si="79"/>
        <v>1</v>
      </c>
    </row>
    <row r="241" spans="1:47" ht="14.5" x14ac:dyDescent="0.35">
      <c r="A241" s="27" t="s">
        <v>587</v>
      </c>
      <c r="B241" s="27" t="s">
        <v>232</v>
      </c>
      <c r="C241" s="27">
        <v>2025</v>
      </c>
      <c r="D241" s="43">
        <v>225162205</v>
      </c>
      <c r="E241" s="44">
        <v>3262600.35</v>
      </c>
      <c r="F241" s="43">
        <v>179270032</v>
      </c>
      <c r="G241" s="45">
        <f t="shared" si="60"/>
        <v>2597622.7633217182</v>
      </c>
      <c r="H241" s="45">
        <f t="shared" si="61"/>
        <v>1935430.132795834</v>
      </c>
      <c r="I241" s="45">
        <f t="shared" si="62"/>
        <v>45892173</v>
      </c>
      <c r="J241" s="45">
        <f t="shared" si="63"/>
        <v>208601</v>
      </c>
      <c r="K241" s="45">
        <f t="shared" si="64"/>
        <v>346197.9131971951</v>
      </c>
      <c r="L241" s="46">
        <v>0</v>
      </c>
      <c r="M241" s="46">
        <v>121040.13</v>
      </c>
      <c r="N241" s="46">
        <v>6433.56</v>
      </c>
      <c r="O241" s="46">
        <v>254886.61</v>
      </c>
      <c r="P241" s="45">
        <f t="shared" si="65"/>
        <v>3644960.65</v>
      </c>
      <c r="Q241" s="47">
        <v>0</v>
      </c>
      <c r="R241" s="10"/>
      <c r="S241" s="10"/>
      <c r="T241" s="10" t="b">
        <v>1</v>
      </c>
      <c r="U241" s="10" t="s">
        <v>797</v>
      </c>
      <c r="V241" s="10" t="s">
        <v>797</v>
      </c>
      <c r="W241" s="10" t="b">
        <v>1</v>
      </c>
      <c r="X241" s="48">
        <v>392276</v>
      </c>
      <c r="Y241" s="49">
        <v>14.49</v>
      </c>
      <c r="Z241" s="48">
        <v>457</v>
      </c>
      <c r="AA241" s="26">
        <v>677</v>
      </c>
      <c r="AB241" s="11">
        <v>863</v>
      </c>
      <c r="AC241" s="50">
        <f t="shared" si="66"/>
        <v>0</v>
      </c>
      <c r="AD241" s="50">
        <f t="shared" si="67"/>
        <v>0</v>
      </c>
      <c r="AE241" s="50">
        <f t="shared" si="68"/>
        <v>0</v>
      </c>
      <c r="AF241" s="50">
        <f t="shared" si="69"/>
        <v>0</v>
      </c>
      <c r="AG241" s="50">
        <f t="shared" si="70"/>
        <v>0</v>
      </c>
      <c r="AH241" s="51" t="str">
        <f t="shared" si="71"/>
        <v/>
      </c>
      <c r="AI241" s="52" t="str">
        <f t="shared" si="72"/>
        <v/>
      </c>
      <c r="AJ241" s="76" t="s">
        <v>797</v>
      </c>
      <c r="AK241" s="30">
        <v>0</v>
      </c>
      <c r="AL241" s="53">
        <v>0</v>
      </c>
      <c r="AM241" s="54">
        <f t="shared" si="73"/>
        <v>0</v>
      </c>
      <c r="AN241" s="50">
        <f t="shared" si="74"/>
        <v>0</v>
      </c>
      <c r="AO241" s="51">
        <v>0</v>
      </c>
      <c r="AP241" s="50">
        <f t="shared" si="75"/>
        <v>0</v>
      </c>
      <c r="AQ241" s="11">
        <v>0</v>
      </c>
      <c r="AR241" s="50">
        <f t="shared" si="76"/>
        <v>0</v>
      </c>
      <c r="AS241" s="50">
        <f t="shared" si="77"/>
        <v>0</v>
      </c>
      <c r="AT241" s="55">
        <f t="shared" si="78"/>
        <v>0</v>
      </c>
      <c r="AU241" s="27">
        <f t="shared" si="79"/>
        <v>1</v>
      </c>
    </row>
    <row r="242" spans="1:47" ht="14.5" x14ac:dyDescent="0.35">
      <c r="A242" s="27" t="s">
        <v>588</v>
      </c>
      <c r="B242" s="27" t="s">
        <v>233</v>
      </c>
      <c r="C242" s="27">
        <v>2025</v>
      </c>
      <c r="D242" s="43">
        <v>358732162</v>
      </c>
      <c r="E242" s="44">
        <v>4042911.47</v>
      </c>
      <c r="F242" s="43">
        <v>317977700</v>
      </c>
      <c r="G242" s="45">
        <f t="shared" si="60"/>
        <v>3583608.6827760348</v>
      </c>
      <c r="H242" s="45">
        <f t="shared" si="61"/>
        <v>2691024.6930637816</v>
      </c>
      <c r="I242" s="45">
        <f t="shared" si="62"/>
        <v>40754462</v>
      </c>
      <c r="J242" s="45">
        <f t="shared" si="63"/>
        <v>107532</v>
      </c>
      <c r="K242" s="45">
        <f t="shared" si="64"/>
        <v>32171.526553685486</v>
      </c>
      <c r="L242" s="46">
        <v>0</v>
      </c>
      <c r="M242" s="46">
        <v>116604.4</v>
      </c>
      <c r="N242" s="46">
        <v>10328.959999999999</v>
      </c>
      <c r="O242" s="46">
        <v>92175.58</v>
      </c>
      <c r="P242" s="45">
        <f t="shared" si="65"/>
        <v>4262020.41</v>
      </c>
      <c r="Q242" s="47">
        <v>0.03</v>
      </c>
      <c r="R242" s="10" t="s">
        <v>803</v>
      </c>
      <c r="S242" s="10" t="s">
        <v>803</v>
      </c>
      <c r="T242" s="10" t="b">
        <v>1</v>
      </c>
      <c r="U242" s="10" t="s">
        <v>797</v>
      </c>
      <c r="V242" s="10" t="s">
        <v>797</v>
      </c>
      <c r="W242" s="10" t="b">
        <v>1</v>
      </c>
      <c r="X242" s="48">
        <v>401487</v>
      </c>
      <c r="Y242" s="49">
        <v>11.27</v>
      </c>
      <c r="Z242" s="48">
        <v>792</v>
      </c>
      <c r="AA242" s="26">
        <v>1171</v>
      </c>
      <c r="AB242" s="11">
        <v>1263</v>
      </c>
      <c r="AC242" s="50">
        <f t="shared" si="66"/>
        <v>81696</v>
      </c>
      <c r="AD242" s="50">
        <f t="shared" si="67"/>
        <v>81696</v>
      </c>
      <c r="AE242" s="50">
        <f t="shared" si="68"/>
        <v>3808</v>
      </c>
      <c r="AF242" s="50">
        <f t="shared" si="69"/>
        <v>3808</v>
      </c>
      <c r="AG242" s="50">
        <f t="shared" si="70"/>
        <v>85504</v>
      </c>
      <c r="AH242" s="51">
        <f t="shared" si="71"/>
        <v>100000</v>
      </c>
      <c r="AI242" s="52" t="str">
        <f t="shared" si="72"/>
        <v/>
      </c>
      <c r="AJ242" s="76">
        <v>2008</v>
      </c>
      <c r="AK242" s="30">
        <v>88011</v>
      </c>
      <c r="AL242" s="53">
        <v>5240.4599999999919</v>
      </c>
      <c r="AM242" s="54">
        <f t="shared" si="73"/>
        <v>0</v>
      </c>
      <c r="AN242" s="50">
        <f t="shared" si="74"/>
        <v>85504</v>
      </c>
      <c r="AO242" s="51">
        <v>88011</v>
      </c>
      <c r="AP242" s="50">
        <f t="shared" si="75"/>
        <v>88011</v>
      </c>
      <c r="AQ242" s="11">
        <v>0</v>
      </c>
      <c r="AR242" s="50">
        <f t="shared" si="76"/>
        <v>88011</v>
      </c>
      <c r="AS242" s="50">
        <f t="shared" si="77"/>
        <v>14028</v>
      </c>
      <c r="AT242" s="55">
        <f t="shared" si="78"/>
        <v>15.94</v>
      </c>
      <c r="AU242" s="27">
        <f t="shared" si="79"/>
        <v>0</v>
      </c>
    </row>
    <row r="243" spans="1:47" ht="14.5" x14ac:dyDescent="0.35">
      <c r="A243" s="27" t="s">
        <v>589</v>
      </c>
      <c r="B243" s="27" t="s">
        <v>234</v>
      </c>
      <c r="C243" s="27">
        <v>2025</v>
      </c>
      <c r="D243" s="43">
        <v>4283149542</v>
      </c>
      <c r="E243" s="44">
        <v>76839702.780000001</v>
      </c>
      <c r="F243" s="43">
        <v>3344475100</v>
      </c>
      <c r="G243" s="45">
        <f t="shared" si="60"/>
        <v>59999883.291282661</v>
      </c>
      <c r="H243" s="45">
        <f t="shared" si="61"/>
        <v>39681052.001819126</v>
      </c>
      <c r="I243" s="45">
        <f t="shared" si="62"/>
        <v>938674442</v>
      </c>
      <c r="J243" s="45">
        <f t="shared" si="63"/>
        <v>186023</v>
      </c>
      <c r="K243" s="45">
        <f t="shared" si="64"/>
        <v>7787272.4979058057</v>
      </c>
      <c r="L243" s="46">
        <v>0</v>
      </c>
      <c r="M243" s="46">
        <v>17057616.469999999</v>
      </c>
      <c r="N243" s="46">
        <v>5863317.0499999998</v>
      </c>
      <c r="O243" s="46">
        <v>14560374.9</v>
      </c>
      <c r="P243" s="45">
        <f t="shared" si="65"/>
        <v>114321011.2</v>
      </c>
      <c r="Q243" s="47">
        <v>0.01</v>
      </c>
      <c r="R243" s="10" t="s">
        <v>803</v>
      </c>
      <c r="S243" s="10"/>
      <c r="T243" s="10" t="b">
        <v>0</v>
      </c>
      <c r="U243" s="10" t="s">
        <v>797</v>
      </c>
      <c r="V243" s="10" t="s">
        <v>797</v>
      </c>
      <c r="W243" s="10" t="b">
        <v>1</v>
      </c>
      <c r="X243" s="48">
        <v>295292</v>
      </c>
      <c r="Y243" s="49">
        <v>17.940000000000001</v>
      </c>
      <c r="Z243" s="48">
        <v>11326</v>
      </c>
      <c r="AA243" s="26">
        <v>16372</v>
      </c>
      <c r="AB243" s="11">
        <v>17450</v>
      </c>
      <c r="AC243" s="50">
        <f t="shared" si="66"/>
        <v>474683</v>
      </c>
      <c r="AD243" s="50">
        <f t="shared" si="67"/>
        <v>474683</v>
      </c>
      <c r="AE243" s="50">
        <f t="shared" si="68"/>
        <v>229209</v>
      </c>
      <c r="AF243" s="50">
        <f t="shared" si="69"/>
        <v>229209</v>
      </c>
      <c r="AG243" s="50">
        <f t="shared" si="70"/>
        <v>703892</v>
      </c>
      <c r="AH243" s="51">
        <f t="shared" si="71"/>
        <v>100000</v>
      </c>
      <c r="AI243" s="52" t="str">
        <f t="shared" si="72"/>
        <v/>
      </c>
      <c r="AJ243" s="76">
        <v>2018</v>
      </c>
      <c r="AK243" s="30">
        <v>673194</v>
      </c>
      <c r="AL243" s="53">
        <v>42262.800000000047</v>
      </c>
      <c r="AM243" s="54">
        <f t="shared" si="73"/>
        <v>0</v>
      </c>
      <c r="AN243" s="50">
        <f t="shared" si="74"/>
        <v>703892</v>
      </c>
      <c r="AO243" s="51">
        <v>673194</v>
      </c>
      <c r="AP243" s="50">
        <f t="shared" si="75"/>
        <v>673194</v>
      </c>
      <c r="AQ243" s="11">
        <v>0</v>
      </c>
      <c r="AR243" s="50">
        <f t="shared" si="76"/>
        <v>703892</v>
      </c>
      <c r="AS243" s="50">
        <f t="shared" si="77"/>
        <v>112196</v>
      </c>
      <c r="AT243" s="55">
        <f t="shared" si="78"/>
        <v>15.94</v>
      </c>
      <c r="AU243" s="27">
        <f t="shared" si="79"/>
        <v>1</v>
      </c>
    </row>
    <row r="244" spans="1:47" ht="14.5" x14ac:dyDescent="0.35">
      <c r="A244" s="27" t="s">
        <v>590</v>
      </c>
      <c r="B244" s="27" t="s">
        <v>235</v>
      </c>
      <c r="C244" s="27">
        <v>2025</v>
      </c>
      <c r="D244" s="43">
        <v>98282079</v>
      </c>
      <c r="E244" s="44">
        <v>1816252.82</v>
      </c>
      <c r="F244" s="43">
        <v>71337600</v>
      </c>
      <c r="G244" s="45">
        <f t="shared" si="60"/>
        <v>1318318.8480580677</v>
      </c>
      <c r="H244" s="45">
        <f t="shared" si="61"/>
        <v>821207.71212160273</v>
      </c>
      <c r="I244" s="45">
        <f t="shared" si="62"/>
        <v>26944479</v>
      </c>
      <c r="J244" s="45">
        <f t="shared" si="63"/>
        <v>134722</v>
      </c>
      <c r="K244" s="45">
        <f t="shared" si="64"/>
        <v>128332.88827190641</v>
      </c>
      <c r="L244" s="46">
        <v>0</v>
      </c>
      <c r="M244" s="46">
        <v>171114.86</v>
      </c>
      <c r="N244" s="46">
        <v>28457.35</v>
      </c>
      <c r="O244" s="46">
        <v>749476.58</v>
      </c>
      <c r="P244" s="45">
        <f t="shared" si="65"/>
        <v>2765301.61</v>
      </c>
      <c r="Q244" s="47">
        <v>0</v>
      </c>
      <c r="R244" s="10"/>
      <c r="S244" s="10"/>
      <c r="T244" s="10" t="b">
        <v>1</v>
      </c>
      <c r="U244" s="10" t="s">
        <v>797</v>
      </c>
      <c r="V244" s="10" t="s">
        <v>797</v>
      </c>
      <c r="W244" s="10" t="b">
        <v>1</v>
      </c>
      <c r="X244" s="48">
        <v>265196</v>
      </c>
      <c r="Y244" s="49">
        <v>18.48</v>
      </c>
      <c r="Z244" s="48">
        <v>269</v>
      </c>
      <c r="AA244" s="26">
        <v>469</v>
      </c>
      <c r="AB244" s="11">
        <v>621</v>
      </c>
      <c r="AC244" s="50">
        <f t="shared" si="66"/>
        <v>0</v>
      </c>
      <c r="AD244" s="50">
        <f t="shared" si="67"/>
        <v>0</v>
      </c>
      <c r="AE244" s="50">
        <f t="shared" si="68"/>
        <v>0</v>
      </c>
      <c r="AF244" s="50">
        <f t="shared" si="69"/>
        <v>0</v>
      </c>
      <c r="AG244" s="50">
        <f t="shared" si="70"/>
        <v>0</v>
      </c>
      <c r="AH244" s="51" t="str">
        <f t="shared" si="71"/>
        <v/>
      </c>
      <c r="AI244" s="52" t="str">
        <f t="shared" si="72"/>
        <v/>
      </c>
      <c r="AJ244" s="76" t="s">
        <v>797</v>
      </c>
      <c r="AK244" s="30">
        <v>0</v>
      </c>
      <c r="AL244" s="53">
        <v>0</v>
      </c>
      <c r="AM244" s="54">
        <f t="shared" si="73"/>
        <v>0</v>
      </c>
      <c r="AN244" s="50">
        <f t="shared" si="74"/>
        <v>0</v>
      </c>
      <c r="AO244" s="51">
        <v>0</v>
      </c>
      <c r="AP244" s="50">
        <f t="shared" si="75"/>
        <v>0</v>
      </c>
      <c r="AQ244" s="11">
        <v>0</v>
      </c>
      <c r="AR244" s="50">
        <f t="shared" si="76"/>
        <v>0</v>
      </c>
      <c r="AS244" s="50">
        <f t="shared" si="77"/>
        <v>0</v>
      </c>
      <c r="AT244" s="55">
        <f t="shared" si="78"/>
        <v>0</v>
      </c>
      <c r="AU244" s="27">
        <f t="shared" si="79"/>
        <v>1</v>
      </c>
    </row>
    <row r="245" spans="1:47" ht="14.5" x14ac:dyDescent="0.35">
      <c r="A245" s="27" t="s">
        <v>591</v>
      </c>
      <c r="B245" s="27" t="s">
        <v>236</v>
      </c>
      <c r="C245" s="27">
        <v>2025</v>
      </c>
      <c r="D245" s="43">
        <v>1646107230</v>
      </c>
      <c r="E245" s="44">
        <v>19028999.579999998</v>
      </c>
      <c r="F245" s="43">
        <v>1192413400</v>
      </c>
      <c r="G245" s="45">
        <f t="shared" si="60"/>
        <v>13784298.904869258</v>
      </c>
      <c r="H245" s="45">
        <f t="shared" si="61"/>
        <v>11439930.708114421</v>
      </c>
      <c r="I245" s="45">
        <f t="shared" si="62"/>
        <v>453693830</v>
      </c>
      <c r="J245" s="45">
        <f t="shared" si="63"/>
        <v>552611</v>
      </c>
      <c r="K245" s="45">
        <f t="shared" si="64"/>
        <v>4295624.2587852925</v>
      </c>
      <c r="L245" s="46">
        <v>0</v>
      </c>
      <c r="M245" s="46">
        <v>6170291.4500000002</v>
      </c>
      <c r="N245" s="46">
        <v>4665136.9800000004</v>
      </c>
      <c r="O245" s="46">
        <v>2531764.1</v>
      </c>
      <c r="P245" s="45">
        <f t="shared" si="65"/>
        <v>32396192.109999999</v>
      </c>
      <c r="Q245" s="47">
        <v>0.01</v>
      </c>
      <c r="R245" s="10" t="s">
        <v>803</v>
      </c>
      <c r="S245" s="10" t="s">
        <v>803</v>
      </c>
      <c r="T245" s="10" t="b">
        <v>1</v>
      </c>
      <c r="U245" s="10" t="s">
        <v>803</v>
      </c>
      <c r="V245" s="10" t="s">
        <v>803</v>
      </c>
      <c r="W245" s="10" t="b">
        <v>1</v>
      </c>
      <c r="X245" s="48">
        <v>587975</v>
      </c>
      <c r="Y245" s="49">
        <v>11.56</v>
      </c>
      <c r="Z245" s="48">
        <v>2028</v>
      </c>
      <c r="AA245" s="26">
        <v>2849</v>
      </c>
      <c r="AB245" s="11">
        <v>3125</v>
      </c>
      <c r="AC245" s="50">
        <f t="shared" si="66"/>
        <v>157356</v>
      </c>
      <c r="AD245" s="50">
        <f t="shared" si="67"/>
        <v>157356</v>
      </c>
      <c r="AE245" s="50">
        <f t="shared" si="68"/>
        <v>108354</v>
      </c>
      <c r="AF245" s="50">
        <f t="shared" si="69"/>
        <v>0</v>
      </c>
      <c r="AG245" s="50">
        <f t="shared" si="70"/>
        <v>157356</v>
      </c>
      <c r="AH245" s="51">
        <f t="shared" si="71"/>
        <v>100000</v>
      </c>
      <c r="AI245" s="52">
        <f t="shared" si="72"/>
        <v>2</v>
      </c>
      <c r="AJ245" s="76">
        <v>2020</v>
      </c>
      <c r="AK245" s="30">
        <v>269868</v>
      </c>
      <c r="AL245" s="53">
        <v>21374.820000000007</v>
      </c>
      <c r="AM245" s="54">
        <f t="shared" si="73"/>
        <v>0</v>
      </c>
      <c r="AN245" s="50">
        <f t="shared" si="74"/>
        <v>157356</v>
      </c>
      <c r="AO245" s="51">
        <v>269868</v>
      </c>
      <c r="AP245" s="50">
        <f t="shared" si="75"/>
        <v>269868</v>
      </c>
      <c r="AQ245" s="11">
        <v>0</v>
      </c>
      <c r="AR245" s="50">
        <f t="shared" si="76"/>
        <v>269868</v>
      </c>
      <c r="AS245" s="50">
        <f t="shared" si="77"/>
        <v>43015</v>
      </c>
      <c r="AT245" s="55">
        <f t="shared" si="78"/>
        <v>15.94</v>
      </c>
      <c r="AU245" s="27">
        <f t="shared" si="79"/>
        <v>0</v>
      </c>
    </row>
    <row r="246" spans="1:47" ht="14.5" x14ac:dyDescent="0.35">
      <c r="A246" s="27" t="s">
        <v>592</v>
      </c>
      <c r="B246" s="27" t="s">
        <v>237</v>
      </c>
      <c r="C246" s="27">
        <v>2025</v>
      </c>
      <c r="D246" s="43">
        <v>15621834377</v>
      </c>
      <c r="E246" s="44">
        <v>198241078.24000001</v>
      </c>
      <c r="F246" s="43">
        <v>11734370000</v>
      </c>
      <c r="G246" s="45">
        <f t="shared" si="60"/>
        <v>148909155.29689774</v>
      </c>
      <c r="H246" s="45">
        <f t="shared" si="61"/>
        <v>123502502.32004935</v>
      </c>
      <c r="I246" s="45">
        <f t="shared" si="62"/>
        <v>3887464377</v>
      </c>
      <c r="J246" s="45">
        <f t="shared" si="63"/>
        <v>509164</v>
      </c>
      <c r="K246" s="45">
        <f t="shared" si="64"/>
        <v>39643114.829586335</v>
      </c>
      <c r="L246" s="46">
        <v>0</v>
      </c>
      <c r="M246" s="46">
        <v>18373852</v>
      </c>
      <c r="N246" s="46">
        <v>6095612.8700000001</v>
      </c>
      <c r="O246" s="46">
        <v>8023382.6100000003</v>
      </c>
      <c r="P246" s="45">
        <f t="shared" si="65"/>
        <v>230733925.72</v>
      </c>
      <c r="Q246" s="47">
        <v>1.4999999999999999E-2</v>
      </c>
      <c r="R246" s="10" t="s">
        <v>797</v>
      </c>
      <c r="S246" s="10"/>
      <c r="T246" s="10" t="b">
        <v>1</v>
      </c>
      <c r="U246" s="10" t="s">
        <v>797</v>
      </c>
      <c r="V246" s="10" t="s">
        <v>797</v>
      </c>
      <c r="W246" s="10" t="b">
        <v>1</v>
      </c>
      <c r="X246" s="48">
        <v>586103</v>
      </c>
      <c r="Y246" s="49">
        <v>12.69</v>
      </c>
      <c r="Z246" s="48">
        <v>20021</v>
      </c>
      <c r="AA246" s="26">
        <v>27656</v>
      </c>
      <c r="AB246" s="11">
        <v>29059</v>
      </c>
      <c r="AC246" s="50">
        <f t="shared" si="66"/>
        <v>2447184</v>
      </c>
      <c r="AD246" s="50">
        <f t="shared" si="67"/>
        <v>2973616</v>
      </c>
      <c r="AE246" s="50">
        <f t="shared" si="68"/>
        <v>367042</v>
      </c>
      <c r="AF246" s="50">
        <f t="shared" si="69"/>
        <v>367042</v>
      </c>
      <c r="AG246" s="50">
        <f t="shared" si="70"/>
        <v>3340658</v>
      </c>
      <c r="AH246" s="51" t="str">
        <f t="shared" si="71"/>
        <v/>
      </c>
      <c r="AI246" s="52" t="str">
        <f t="shared" si="72"/>
        <v/>
      </c>
      <c r="AJ246" s="76">
        <v>2003</v>
      </c>
      <c r="AK246" s="30">
        <v>3277529</v>
      </c>
      <c r="AL246" s="53">
        <v>169779.99000000022</v>
      </c>
      <c r="AM246" s="54">
        <f t="shared" si="73"/>
        <v>0</v>
      </c>
      <c r="AN246" s="50">
        <f t="shared" si="74"/>
        <v>3340658</v>
      </c>
      <c r="AO246" s="51">
        <v>3277529</v>
      </c>
      <c r="AP246" s="50">
        <f t="shared" si="75"/>
        <v>3277529</v>
      </c>
      <c r="AQ246" s="11">
        <v>0</v>
      </c>
      <c r="AR246" s="50">
        <f t="shared" si="76"/>
        <v>3340658</v>
      </c>
      <c r="AS246" s="50">
        <f t="shared" si="77"/>
        <v>532478</v>
      </c>
      <c r="AT246" s="55">
        <f t="shared" si="78"/>
        <v>15.94</v>
      </c>
      <c r="AU246" s="27">
        <f t="shared" si="79"/>
        <v>1</v>
      </c>
    </row>
    <row r="247" spans="1:47" ht="14.5" x14ac:dyDescent="0.35">
      <c r="A247" s="27" t="s">
        <v>593</v>
      </c>
      <c r="B247" s="27" t="s">
        <v>238</v>
      </c>
      <c r="C247" s="27">
        <v>2025</v>
      </c>
      <c r="D247" s="43">
        <v>564235994</v>
      </c>
      <c r="E247" s="44">
        <v>8965709.9399999995</v>
      </c>
      <c r="F247" s="43">
        <v>495598600</v>
      </c>
      <c r="G247" s="45">
        <f t="shared" si="60"/>
        <v>7875061.7499068724</v>
      </c>
      <c r="H247" s="45">
        <f t="shared" si="61"/>
        <v>6397292.5259394497</v>
      </c>
      <c r="I247" s="45">
        <f t="shared" si="62"/>
        <v>68637394</v>
      </c>
      <c r="J247" s="45">
        <f t="shared" si="63"/>
        <v>235867</v>
      </c>
      <c r="K247" s="45">
        <f t="shared" si="64"/>
        <v>628248.53685925924</v>
      </c>
      <c r="L247" s="46">
        <v>0</v>
      </c>
      <c r="M247" s="46">
        <v>1511121.78</v>
      </c>
      <c r="N247" s="46">
        <v>349364.21</v>
      </c>
      <c r="O247" s="46">
        <v>1115038.96</v>
      </c>
      <c r="P247" s="45">
        <f t="shared" si="65"/>
        <v>11941234.890000001</v>
      </c>
      <c r="Q247" s="47">
        <v>1.4999999999999999E-2</v>
      </c>
      <c r="R247" s="10" t="s">
        <v>803</v>
      </c>
      <c r="S247" s="10" t="s">
        <v>803</v>
      </c>
      <c r="T247" s="10" t="b">
        <v>1</v>
      </c>
      <c r="U247" s="10" t="s">
        <v>797</v>
      </c>
      <c r="V247" s="10" t="s">
        <v>797</v>
      </c>
      <c r="W247" s="10" t="b">
        <v>1</v>
      </c>
      <c r="X247" s="48">
        <v>532902</v>
      </c>
      <c r="Y247" s="49">
        <v>15.89</v>
      </c>
      <c r="Z247" s="48">
        <v>930</v>
      </c>
      <c r="AA247" s="26">
        <v>1221</v>
      </c>
      <c r="AB247" s="11">
        <v>1376</v>
      </c>
      <c r="AC247" s="50">
        <f t="shared" si="66"/>
        <v>105383</v>
      </c>
      <c r="AD247" s="50">
        <f t="shared" si="67"/>
        <v>105383</v>
      </c>
      <c r="AE247" s="50">
        <f t="shared" si="68"/>
        <v>27907</v>
      </c>
      <c r="AF247" s="50">
        <f t="shared" si="69"/>
        <v>27907</v>
      </c>
      <c r="AG247" s="50">
        <f t="shared" si="70"/>
        <v>133290</v>
      </c>
      <c r="AH247" s="51">
        <f t="shared" si="71"/>
        <v>100000</v>
      </c>
      <c r="AI247" s="52" t="str">
        <f t="shared" si="72"/>
        <v/>
      </c>
      <c r="AJ247" s="76">
        <v>2009</v>
      </c>
      <c r="AK247" s="30">
        <v>134825</v>
      </c>
      <c r="AL247" s="53">
        <v>7039.7799999999988</v>
      </c>
      <c r="AM247" s="54">
        <f t="shared" si="73"/>
        <v>0</v>
      </c>
      <c r="AN247" s="50">
        <f t="shared" si="74"/>
        <v>133290</v>
      </c>
      <c r="AO247" s="51">
        <v>134825</v>
      </c>
      <c r="AP247" s="50">
        <f t="shared" si="75"/>
        <v>134825</v>
      </c>
      <c r="AQ247" s="11">
        <v>0</v>
      </c>
      <c r="AR247" s="50">
        <f t="shared" si="76"/>
        <v>134825</v>
      </c>
      <c r="AS247" s="50">
        <f t="shared" si="77"/>
        <v>21490</v>
      </c>
      <c r="AT247" s="55">
        <f t="shared" si="78"/>
        <v>15.94</v>
      </c>
      <c r="AU247" s="27">
        <f t="shared" si="79"/>
        <v>0</v>
      </c>
    </row>
    <row r="248" spans="1:47" ht="14.5" x14ac:dyDescent="0.35">
      <c r="A248" s="27" t="s">
        <v>594</v>
      </c>
      <c r="B248" s="27" t="s">
        <v>239</v>
      </c>
      <c r="C248" s="27">
        <v>2025</v>
      </c>
      <c r="D248" s="43">
        <v>763903989</v>
      </c>
      <c r="E248" s="44">
        <v>11099524.960000001</v>
      </c>
      <c r="F248" s="43">
        <v>676885558</v>
      </c>
      <c r="G248" s="45">
        <f t="shared" si="60"/>
        <v>9835147.1575893667</v>
      </c>
      <c r="H248" s="45">
        <f t="shared" si="61"/>
        <v>7998556.0964180063</v>
      </c>
      <c r="I248" s="45">
        <f t="shared" si="62"/>
        <v>87018431</v>
      </c>
      <c r="J248" s="45">
        <f t="shared" si="63"/>
        <v>365624</v>
      </c>
      <c r="K248" s="45">
        <f t="shared" si="64"/>
        <v>918564.12431219593</v>
      </c>
      <c r="L248" s="46">
        <v>0</v>
      </c>
      <c r="M248" s="46">
        <v>150863.81</v>
      </c>
      <c r="N248" s="46">
        <v>31272.92</v>
      </c>
      <c r="O248" s="46">
        <v>193025.03</v>
      </c>
      <c r="P248" s="45">
        <f t="shared" si="65"/>
        <v>11474686.720000001</v>
      </c>
      <c r="Q248" s="47">
        <v>0</v>
      </c>
      <c r="R248" s="10"/>
      <c r="S248" s="10"/>
      <c r="T248" s="10" t="b">
        <v>1</v>
      </c>
      <c r="U248" s="10" t="s">
        <v>797</v>
      </c>
      <c r="V248" s="10" t="s">
        <v>797</v>
      </c>
      <c r="W248" s="10" t="b">
        <v>1</v>
      </c>
      <c r="X248" s="48">
        <v>535511</v>
      </c>
      <c r="Y248" s="49">
        <v>14.53</v>
      </c>
      <c r="Z248" s="48">
        <v>1264</v>
      </c>
      <c r="AA248" s="26">
        <v>1502</v>
      </c>
      <c r="AB248" s="11">
        <v>1675</v>
      </c>
      <c r="AC248" s="50">
        <f t="shared" si="66"/>
        <v>0</v>
      </c>
      <c r="AD248" s="50">
        <f t="shared" si="67"/>
        <v>0</v>
      </c>
      <c r="AE248" s="50">
        <f t="shared" si="68"/>
        <v>0</v>
      </c>
      <c r="AF248" s="50">
        <f t="shared" si="69"/>
        <v>0</v>
      </c>
      <c r="AG248" s="50">
        <f t="shared" si="70"/>
        <v>0</v>
      </c>
      <c r="AH248" s="51" t="str">
        <f t="shared" si="71"/>
        <v/>
      </c>
      <c r="AI248" s="52" t="str">
        <f t="shared" si="72"/>
        <v/>
      </c>
      <c r="AJ248" s="76" t="s">
        <v>797</v>
      </c>
      <c r="AK248" s="30">
        <v>0</v>
      </c>
      <c r="AL248" s="53">
        <v>0</v>
      </c>
      <c r="AM248" s="54">
        <f t="shared" si="73"/>
        <v>0</v>
      </c>
      <c r="AN248" s="50">
        <f t="shared" si="74"/>
        <v>0</v>
      </c>
      <c r="AO248" s="51">
        <v>0</v>
      </c>
      <c r="AP248" s="50">
        <f t="shared" si="75"/>
        <v>0</v>
      </c>
      <c r="AQ248" s="11">
        <v>0</v>
      </c>
      <c r="AR248" s="50">
        <f t="shared" si="76"/>
        <v>0</v>
      </c>
      <c r="AS248" s="50">
        <f t="shared" si="77"/>
        <v>0</v>
      </c>
      <c r="AT248" s="55">
        <f t="shared" si="78"/>
        <v>0</v>
      </c>
      <c r="AU248" s="27">
        <f t="shared" si="79"/>
        <v>1</v>
      </c>
    </row>
    <row r="249" spans="1:47" ht="14.5" x14ac:dyDescent="0.35">
      <c r="A249" s="27" t="s">
        <v>595</v>
      </c>
      <c r="B249" s="27" t="s">
        <v>240</v>
      </c>
      <c r="C249" s="27">
        <v>2025</v>
      </c>
      <c r="D249" s="43">
        <v>4881877509</v>
      </c>
      <c r="E249" s="44">
        <v>25465205.34</v>
      </c>
      <c r="F249" s="43">
        <v>1540506836</v>
      </c>
      <c r="G249" s="45">
        <f t="shared" si="60"/>
        <v>8035704.0573206441</v>
      </c>
      <c r="H249" s="45">
        <f t="shared" si="61"/>
        <v>7578236.8624264849</v>
      </c>
      <c r="I249" s="45">
        <f t="shared" si="62"/>
        <v>3341370673</v>
      </c>
      <c r="J249" s="45">
        <f t="shared" si="63"/>
        <v>973026</v>
      </c>
      <c r="K249" s="45">
        <f t="shared" si="64"/>
        <v>15638233.497164955</v>
      </c>
      <c r="L249" s="46">
        <v>0</v>
      </c>
      <c r="M249" s="46">
        <v>3498740.61</v>
      </c>
      <c r="N249" s="46">
        <v>27110.59</v>
      </c>
      <c r="O249" s="46">
        <v>528898.06999999995</v>
      </c>
      <c r="P249" s="45">
        <f t="shared" si="65"/>
        <v>29519954.609999999</v>
      </c>
      <c r="Q249" s="47">
        <v>0.03</v>
      </c>
      <c r="R249" s="10" t="s">
        <v>803</v>
      </c>
      <c r="S249" s="10" t="s">
        <v>803</v>
      </c>
      <c r="T249" s="10" t="b">
        <v>1</v>
      </c>
      <c r="U249" s="10" t="s">
        <v>797</v>
      </c>
      <c r="V249" s="10" t="s">
        <v>797</v>
      </c>
      <c r="W249" s="10" t="b">
        <v>1</v>
      </c>
      <c r="X249" s="48">
        <v>1756564</v>
      </c>
      <c r="Y249" s="49">
        <v>5.6</v>
      </c>
      <c r="Z249" s="48">
        <v>877</v>
      </c>
      <c r="AA249" s="26">
        <v>4311</v>
      </c>
      <c r="AB249" s="11">
        <v>4697</v>
      </c>
      <c r="AC249" s="50">
        <f t="shared" si="66"/>
        <v>696494</v>
      </c>
      <c r="AD249" s="50">
        <f t="shared" si="67"/>
        <v>696494</v>
      </c>
      <c r="AE249" s="50">
        <f t="shared" si="68"/>
        <v>105776</v>
      </c>
      <c r="AF249" s="50">
        <f t="shared" si="69"/>
        <v>105776</v>
      </c>
      <c r="AG249" s="50">
        <f t="shared" si="70"/>
        <v>802270</v>
      </c>
      <c r="AH249" s="51">
        <f t="shared" si="71"/>
        <v>100000</v>
      </c>
      <c r="AI249" s="52" t="str">
        <f t="shared" si="72"/>
        <v/>
      </c>
      <c r="AJ249" s="76">
        <v>2005</v>
      </c>
      <c r="AK249" s="30">
        <v>770369</v>
      </c>
      <c r="AL249" s="53">
        <v>38052.649999999907</v>
      </c>
      <c r="AM249" s="54">
        <f t="shared" si="73"/>
        <v>0</v>
      </c>
      <c r="AN249" s="50">
        <f t="shared" si="74"/>
        <v>802270</v>
      </c>
      <c r="AO249" s="51">
        <v>770369</v>
      </c>
      <c r="AP249" s="50">
        <f t="shared" si="75"/>
        <v>770369</v>
      </c>
      <c r="AQ249" s="11">
        <v>373342</v>
      </c>
      <c r="AR249" s="50">
        <f t="shared" si="76"/>
        <v>802270</v>
      </c>
      <c r="AS249" s="50">
        <f t="shared" si="77"/>
        <v>127876</v>
      </c>
      <c r="AT249" s="55">
        <f t="shared" si="78"/>
        <v>15.94</v>
      </c>
      <c r="AU249" s="27">
        <f t="shared" si="79"/>
        <v>1</v>
      </c>
    </row>
    <row r="250" spans="1:47" ht="14.5" x14ac:dyDescent="0.35">
      <c r="A250" s="27" t="s">
        <v>596</v>
      </c>
      <c r="B250" s="27" t="s">
        <v>241</v>
      </c>
      <c r="C250" s="27">
        <v>2025</v>
      </c>
      <c r="D250" s="43">
        <v>20401358256</v>
      </c>
      <c r="E250" s="44">
        <v>235227660.69</v>
      </c>
      <c r="F250" s="43">
        <v>9098075956</v>
      </c>
      <c r="G250" s="45">
        <f t="shared" si="60"/>
        <v>104900815.7719308</v>
      </c>
      <c r="H250" s="45">
        <f t="shared" si="61"/>
        <v>89133536.039126128</v>
      </c>
      <c r="I250" s="45">
        <f t="shared" si="62"/>
        <v>11303282300</v>
      </c>
      <c r="J250" s="45">
        <f t="shared" si="63"/>
        <v>939123</v>
      </c>
      <c r="K250" s="45">
        <f t="shared" si="64"/>
        <v>116449339.53080159</v>
      </c>
      <c r="L250" s="46">
        <v>0</v>
      </c>
      <c r="M250" s="46">
        <v>56294295.649999999</v>
      </c>
      <c r="N250" s="46">
        <v>5706374.1500000004</v>
      </c>
      <c r="O250" s="46">
        <v>15072120.65</v>
      </c>
      <c r="P250" s="45">
        <f t="shared" si="65"/>
        <v>312300451.13999999</v>
      </c>
      <c r="Q250" s="47">
        <v>0.01</v>
      </c>
      <c r="R250" s="10" t="s">
        <v>803</v>
      </c>
      <c r="S250" s="10" t="s">
        <v>803</v>
      </c>
      <c r="T250" s="10" t="b">
        <v>1</v>
      </c>
      <c r="U250" s="10" t="s">
        <v>797</v>
      </c>
      <c r="V250" s="10" t="s">
        <v>797</v>
      </c>
      <c r="W250" s="10" t="b">
        <v>1</v>
      </c>
      <c r="X250" s="48">
        <v>665307</v>
      </c>
      <c r="Y250" s="49">
        <v>11.53</v>
      </c>
      <c r="Z250" s="48">
        <v>13675</v>
      </c>
      <c r="AA250" s="26">
        <v>25711</v>
      </c>
      <c r="AB250" s="11">
        <v>26709</v>
      </c>
      <c r="AC250" s="50">
        <f t="shared" si="66"/>
        <v>2055829</v>
      </c>
      <c r="AD250" s="50">
        <f t="shared" si="67"/>
        <v>2055829</v>
      </c>
      <c r="AE250" s="50">
        <f t="shared" si="68"/>
        <v>620007</v>
      </c>
      <c r="AF250" s="50">
        <f t="shared" si="69"/>
        <v>620007</v>
      </c>
      <c r="AG250" s="50">
        <f t="shared" si="70"/>
        <v>2675836</v>
      </c>
      <c r="AH250" s="51">
        <f t="shared" si="71"/>
        <v>100000</v>
      </c>
      <c r="AI250" s="52" t="str">
        <f t="shared" si="72"/>
        <v/>
      </c>
      <c r="AJ250" s="76">
        <v>2007</v>
      </c>
      <c r="AK250" s="30">
        <v>2592921</v>
      </c>
      <c r="AL250" s="53">
        <v>119188.84999999963</v>
      </c>
      <c r="AM250" s="54">
        <f t="shared" si="73"/>
        <v>0</v>
      </c>
      <c r="AN250" s="50">
        <f t="shared" si="74"/>
        <v>2675836</v>
      </c>
      <c r="AO250" s="51">
        <v>2592921</v>
      </c>
      <c r="AP250" s="50">
        <f t="shared" si="75"/>
        <v>2592921</v>
      </c>
      <c r="AQ250" s="11">
        <v>0</v>
      </c>
      <c r="AR250" s="50">
        <f t="shared" si="76"/>
        <v>2675836</v>
      </c>
      <c r="AS250" s="50">
        <f t="shared" si="77"/>
        <v>426510</v>
      </c>
      <c r="AT250" s="55">
        <f t="shared" si="78"/>
        <v>15.94</v>
      </c>
      <c r="AU250" s="27">
        <f t="shared" si="79"/>
        <v>1</v>
      </c>
    </row>
    <row r="251" spans="1:47" ht="14.5" x14ac:dyDescent="0.35">
      <c r="A251" s="27" t="s">
        <v>597</v>
      </c>
      <c r="B251" s="27" t="s">
        <v>242</v>
      </c>
      <c r="C251" s="27">
        <v>2025</v>
      </c>
      <c r="D251" s="43">
        <v>5334487024</v>
      </c>
      <c r="E251" s="44">
        <v>61933394.350000001</v>
      </c>
      <c r="F251" s="43">
        <v>3863369882</v>
      </c>
      <c r="G251" s="45">
        <f t="shared" si="60"/>
        <v>44853724.331004947</v>
      </c>
      <c r="H251" s="45">
        <f t="shared" si="61"/>
        <v>36416737.02944956</v>
      </c>
      <c r="I251" s="45">
        <f t="shared" si="62"/>
        <v>1471117142</v>
      </c>
      <c r="J251" s="45">
        <f t="shared" si="63"/>
        <v>592237</v>
      </c>
      <c r="K251" s="45">
        <f t="shared" si="64"/>
        <v>14195745.168133819</v>
      </c>
      <c r="L251" s="46">
        <v>0</v>
      </c>
      <c r="M251" s="46">
        <v>8748300.5600000005</v>
      </c>
      <c r="N251" s="46">
        <v>3765408.92</v>
      </c>
      <c r="O251" s="46">
        <v>2565974.7200000002</v>
      </c>
      <c r="P251" s="45">
        <f t="shared" si="65"/>
        <v>77013078.549999997</v>
      </c>
      <c r="Q251" s="47">
        <v>0.02</v>
      </c>
      <c r="R251" s="10" t="s">
        <v>803</v>
      </c>
      <c r="S251" s="10" t="s">
        <v>803</v>
      </c>
      <c r="T251" s="10" t="b">
        <v>1</v>
      </c>
      <c r="U251" s="10" t="s">
        <v>797</v>
      </c>
      <c r="V251" s="10" t="s">
        <v>797</v>
      </c>
      <c r="W251" s="10" t="b">
        <v>1</v>
      </c>
      <c r="X251" s="48">
        <v>531632</v>
      </c>
      <c r="Y251" s="49">
        <v>11.61</v>
      </c>
      <c r="Z251" s="48">
        <v>7267</v>
      </c>
      <c r="AA251" s="26">
        <v>9751</v>
      </c>
      <c r="AB251" s="11">
        <v>10066</v>
      </c>
      <c r="AC251" s="50">
        <f t="shared" si="66"/>
        <v>1012250</v>
      </c>
      <c r="AD251" s="50">
        <f t="shared" si="67"/>
        <v>1012250</v>
      </c>
      <c r="AE251" s="50">
        <f t="shared" si="68"/>
        <v>250274</v>
      </c>
      <c r="AF251" s="50">
        <f t="shared" si="69"/>
        <v>250274</v>
      </c>
      <c r="AG251" s="50">
        <f t="shared" si="70"/>
        <v>1262524</v>
      </c>
      <c r="AH251" s="51">
        <f t="shared" si="71"/>
        <v>100000</v>
      </c>
      <c r="AI251" s="52" t="str">
        <f t="shared" si="72"/>
        <v/>
      </c>
      <c r="AJ251" s="76">
        <v>2006</v>
      </c>
      <c r="AK251" s="30">
        <v>1252180</v>
      </c>
      <c r="AL251" s="53">
        <v>61450.299999999814</v>
      </c>
      <c r="AM251" s="54">
        <f t="shared" si="73"/>
        <v>0</v>
      </c>
      <c r="AN251" s="50">
        <f t="shared" si="74"/>
        <v>1262524</v>
      </c>
      <c r="AO251" s="51">
        <v>1252180</v>
      </c>
      <c r="AP251" s="50">
        <f t="shared" si="75"/>
        <v>1252180</v>
      </c>
      <c r="AQ251" s="11">
        <v>0</v>
      </c>
      <c r="AR251" s="50">
        <f t="shared" si="76"/>
        <v>1262524</v>
      </c>
      <c r="AS251" s="50">
        <f t="shared" si="77"/>
        <v>201238</v>
      </c>
      <c r="AT251" s="55">
        <f t="shared" si="78"/>
        <v>15.94</v>
      </c>
      <c r="AU251" s="27">
        <f t="shared" si="79"/>
        <v>1</v>
      </c>
    </row>
    <row r="252" spans="1:47" ht="14.5" x14ac:dyDescent="0.35">
      <c r="A252" s="27" t="s">
        <v>598</v>
      </c>
      <c r="B252" s="27" t="s">
        <v>243</v>
      </c>
      <c r="C252" s="27">
        <v>2025</v>
      </c>
      <c r="D252" s="43">
        <v>2699759041</v>
      </c>
      <c r="E252" s="44">
        <v>32667084.399999999</v>
      </c>
      <c r="F252" s="43">
        <v>2311745400</v>
      </c>
      <c r="G252" s="45">
        <f t="shared" si="60"/>
        <v>27972119.343339484</v>
      </c>
      <c r="H252" s="45">
        <f t="shared" si="61"/>
        <v>23227712.833743773</v>
      </c>
      <c r="I252" s="45">
        <f t="shared" si="62"/>
        <v>388013641</v>
      </c>
      <c r="J252" s="45">
        <f t="shared" si="63"/>
        <v>366396</v>
      </c>
      <c r="K252" s="45">
        <f t="shared" si="64"/>
        <v>3413574.1417322634</v>
      </c>
      <c r="L252" s="46">
        <v>0</v>
      </c>
      <c r="M252" s="46">
        <v>8037350.46</v>
      </c>
      <c r="N252" s="46">
        <v>2426849.96</v>
      </c>
      <c r="O252" s="46">
        <v>821049.86</v>
      </c>
      <c r="P252" s="45">
        <f t="shared" si="65"/>
        <v>43952334.68</v>
      </c>
      <c r="Q252" s="47">
        <v>0</v>
      </c>
      <c r="R252" s="10"/>
      <c r="S252" s="10"/>
      <c r="T252" s="10" t="b">
        <v>1</v>
      </c>
      <c r="U252" s="10" t="s">
        <v>797</v>
      </c>
      <c r="V252" s="10" t="s">
        <v>797</v>
      </c>
      <c r="W252" s="10" t="b">
        <v>1</v>
      </c>
      <c r="X252" s="48">
        <v>589581</v>
      </c>
      <c r="Y252" s="49">
        <v>12.1</v>
      </c>
      <c r="Z252" s="48">
        <v>3921</v>
      </c>
      <c r="AA252" s="26">
        <v>4980</v>
      </c>
      <c r="AB252" s="11">
        <v>5299</v>
      </c>
      <c r="AC252" s="50">
        <f t="shared" si="66"/>
        <v>0</v>
      </c>
      <c r="AD252" s="50">
        <f t="shared" si="67"/>
        <v>0</v>
      </c>
      <c r="AE252" s="50">
        <f t="shared" si="68"/>
        <v>0</v>
      </c>
      <c r="AF252" s="50">
        <f t="shared" si="69"/>
        <v>0</v>
      </c>
      <c r="AG252" s="50">
        <f t="shared" si="70"/>
        <v>0</v>
      </c>
      <c r="AH252" s="51" t="str">
        <f t="shared" si="71"/>
        <v/>
      </c>
      <c r="AI252" s="52" t="str">
        <f t="shared" si="72"/>
        <v/>
      </c>
      <c r="AJ252" s="76" t="s">
        <v>797</v>
      </c>
      <c r="AK252" s="30">
        <v>0</v>
      </c>
      <c r="AL252" s="53">
        <v>0</v>
      </c>
      <c r="AM252" s="54">
        <f t="shared" si="73"/>
        <v>0</v>
      </c>
      <c r="AN252" s="50">
        <f t="shared" si="74"/>
        <v>0</v>
      </c>
      <c r="AO252" s="51">
        <v>0</v>
      </c>
      <c r="AP252" s="50">
        <f t="shared" si="75"/>
        <v>0</v>
      </c>
      <c r="AQ252" s="11">
        <v>0</v>
      </c>
      <c r="AR252" s="50">
        <f t="shared" si="76"/>
        <v>0</v>
      </c>
      <c r="AS252" s="50">
        <f t="shared" si="77"/>
        <v>0</v>
      </c>
      <c r="AT252" s="55">
        <f t="shared" si="78"/>
        <v>0</v>
      </c>
      <c r="AU252" s="27">
        <f t="shared" si="79"/>
        <v>1</v>
      </c>
    </row>
    <row r="253" spans="1:47" ht="14.5" x14ac:dyDescent="0.35">
      <c r="A253" s="27" t="s">
        <v>599</v>
      </c>
      <c r="B253" s="27" t="s">
        <v>244</v>
      </c>
      <c r="C253" s="27">
        <v>2025</v>
      </c>
      <c r="D253" s="43">
        <v>7338981201</v>
      </c>
      <c r="E253" s="44">
        <v>83140989.799999997</v>
      </c>
      <c r="F253" s="43">
        <v>5873804616</v>
      </c>
      <c r="G253" s="45">
        <f t="shared" si="60"/>
        <v>66542469.082698621</v>
      </c>
      <c r="H253" s="45">
        <f t="shared" si="61"/>
        <v>59073465.969865337</v>
      </c>
      <c r="I253" s="45">
        <f t="shared" si="62"/>
        <v>1465176585</v>
      </c>
      <c r="J253" s="45">
        <f t="shared" si="63"/>
        <v>655853</v>
      </c>
      <c r="K253" s="45">
        <f t="shared" si="64"/>
        <v>14067691.290996797</v>
      </c>
      <c r="L253" s="46">
        <v>0</v>
      </c>
      <c r="M253" s="46">
        <v>5121291.59</v>
      </c>
      <c r="N253" s="46">
        <v>166450.85999999999</v>
      </c>
      <c r="O253" s="46">
        <v>963405.77</v>
      </c>
      <c r="P253" s="45">
        <f t="shared" si="65"/>
        <v>89392138.019999996</v>
      </c>
      <c r="Q253" s="47">
        <v>0</v>
      </c>
      <c r="R253" s="10"/>
      <c r="S253" s="10"/>
      <c r="T253" s="10" t="b">
        <v>1</v>
      </c>
      <c r="U253" s="10" t="s">
        <v>797</v>
      </c>
      <c r="V253" s="10" t="s">
        <v>797</v>
      </c>
      <c r="W253" s="10" t="b">
        <v>1</v>
      </c>
      <c r="X253" s="48">
        <v>890915</v>
      </c>
      <c r="Y253" s="49">
        <v>11.39</v>
      </c>
      <c r="Z253" s="48">
        <v>6593</v>
      </c>
      <c r="AA253" s="26">
        <v>8827</v>
      </c>
      <c r="AB253" s="11">
        <v>9040</v>
      </c>
      <c r="AC253" s="50">
        <f t="shared" si="66"/>
        <v>0</v>
      </c>
      <c r="AD253" s="50">
        <f t="shared" si="67"/>
        <v>0</v>
      </c>
      <c r="AE253" s="50">
        <f t="shared" si="68"/>
        <v>0</v>
      </c>
      <c r="AF253" s="50">
        <f t="shared" si="69"/>
        <v>0</v>
      </c>
      <c r="AG253" s="50">
        <f t="shared" si="70"/>
        <v>0</v>
      </c>
      <c r="AH253" s="51" t="str">
        <f t="shared" si="71"/>
        <v/>
      </c>
      <c r="AI253" s="52" t="str">
        <f t="shared" si="72"/>
        <v/>
      </c>
      <c r="AJ253" s="76" t="s">
        <v>797</v>
      </c>
      <c r="AK253" s="30">
        <v>0</v>
      </c>
      <c r="AL253" s="53">
        <v>0</v>
      </c>
      <c r="AM253" s="54">
        <f t="shared" si="73"/>
        <v>0</v>
      </c>
      <c r="AN253" s="50">
        <f t="shared" si="74"/>
        <v>0</v>
      </c>
      <c r="AO253" s="51">
        <v>0</v>
      </c>
      <c r="AP253" s="50">
        <f t="shared" si="75"/>
        <v>0</v>
      </c>
      <c r="AQ253" s="11">
        <v>0</v>
      </c>
      <c r="AR253" s="50">
        <f t="shared" si="76"/>
        <v>0</v>
      </c>
      <c r="AS253" s="50">
        <f t="shared" si="77"/>
        <v>0</v>
      </c>
      <c r="AT253" s="55">
        <f t="shared" si="78"/>
        <v>0</v>
      </c>
      <c r="AU253" s="27">
        <f t="shared" si="79"/>
        <v>1</v>
      </c>
    </row>
    <row r="254" spans="1:47" ht="14.5" x14ac:dyDescent="0.35">
      <c r="A254" s="27" t="s">
        <v>600</v>
      </c>
      <c r="B254" s="27" t="s">
        <v>245</v>
      </c>
      <c r="C254" s="27">
        <v>2025</v>
      </c>
      <c r="D254" s="43">
        <v>2720422976</v>
      </c>
      <c r="E254" s="44">
        <v>30332716.18</v>
      </c>
      <c r="F254" s="43">
        <v>2408893100</v>
      </c>
      <c r="G254" s="45">
        <f t="shared" si="60"/>
        <v>26859158.062874835</v>
      </c>
      <c r="H254" s="45">
        <f t="shared" si="61"/>
        <v>22190655.096235894</v>
      </c>
      <c r="I254" s="45">
        <f t="shared" si="62"/>
        <v>311529876</v>
      </c>
      <c r="J254" s="45">
        <f t="shared" si="63"/>
        <v>301286</v>
      </c>
      <c r="K254" s="45">
        <f t="shared" si="64"/>
        <v>2320647.5546943964</v>
      </c>
      <c r="L254" s="46">
        <v>0</v>
      </c>
      <c r="M254" s="46">
        <v>952349.64</v>
      </c>
      <c r="N254" s="46">
        <v>232661.48</v>
      </c>
      <c r="O254" s="46">
        <v>1810509.38</v>
      </c>
      <c r="P254" s="45">
        <f t="shared" si="65"/>
        <v>33328236.68</v>
      </c>
      <c r="Q254" s="47">
        <v>0.01</v>
      </c>
      <c r="R254" s="10" t="s">
        <v>797</v>
      </c>
      <c r="S254" s="10" t="s">
        <v>803</v>
      </c>
      <c r="T254" s="10" t="b">
        <v>0</v>
      </c>
      <c r="U254" s="10" t="s">
        <v>797</v>
      </c>
      <c r="V254" s="10" t="s">
        <v>797</v>
      </c>
      <c r="W254" s="10" t="b">
        <v>1</v>
      </c>
      <c r="X254" s="48">
        <v>575327</v>
      </c>
      <c r="Y254" s="49">
        <v>11.15</v>
      </c>
      <c r="Z254" s="48">
        <v>4187</v>
      </c>
      <c r="AA254" s="26">
        <v>5221</v>
      </c>
      <c r="AB254" s="11">
        <v>5704</v>
      </c>
      <c r="AC254" s="50">
        <f t="shared" si="66"/>
        <v>245113</v>
      </c>
      <c r="AD254" s="50">
        <f t="shared" si="67"/>
        <v>303327</v>
      </c>
      <c r="AE254" s="50">
        <f t="shared" si="68"/>
        <v>11850</v>
      </c>
      <c r="AF254" s="50">
        <f t="shared" si="69"/>
        <v>11850</v>
      </c>
      <c r="AG254" s="50">
        <f t="shared" si="70"/>
        <v>315177</v>
      </c>
      <c r="AH254" s="51" t="str">
        <f t="shared" si="71"/>
        <v/>
      </c>
      <c r="AI254" s="52" t="str">
        <f t="shared" si="72"/>
        <v/>
      </c>
      <c r="AJ254" s="76">
        <v>2010</v>
      </c>
      <c r="AK254" s="30">
        <v>311787</v>
      </c>
      <c r="AL254" s="53">
        <v>13849.109999999986</v>
      </c>
      <c r="AM254" s="54">
        <f t="shared" si="73"/>
        <v>0</v>
      </c>
      <c r="AN254" s="50">
        <f t="shared" si="74"/>
        <v>315177</v>
      </c>
      <c r="AO254" s="51">
        <v>311787</v>
      </c>
      <c r="AP254" s="50">
        <f t="shared" si="75"/>
        <v>311787</v>
      </c>
      <c r="AQ254" s="11">
        <v>0</v>
      </c>
      <c r="AR254" s="50">
        <f t="shared" si="76"/>
        <v>315177</v>
      </c>
      <c r="AS254" s="50">
        <f t="shared" si="77"/>
        <v>50237</v>
      </c>
      <c r="AT254" s="55">
        <f t="shared" si="78"/>
        <v>15.94</v>
      </c>
      <c r="AU254" s="27">
        <f t="shared" si="79"/>
        <v>1</v>
      </c>
    </row>
    <row r="255" spans="1:47" ht="14.5" x14ac:dyDescent="0.35">
      <c r="A255" s="27" t="s">
        <v>601</v>
      </c>
      <c r="B255" s="27" t="s">
        <v>246</v>
      </c>
      <c r="C255" s="27">
        <v>2025</v>
      </c>
      <c r="D255" s="43">
        <v>10041568285</v>
      </c>
      <c r="E255" s="44">
        <v>91077024.340000004</v>
      </c>
      <c r="F255" s="43">
        <v>2663600600</v>
      </c>
      <c r="G255" s="45">
        <f t="shared" si="60"/>
        <v>24158857.440686978</v>
      </c>
      <c r="H255" s="45">
        <f t="shared" si="61"/>
        <v>20101845.423456125</v>
      </c>
      <c r="I255" s="45">
        <f t="shared" si="62"/>
        <v>7377967685</v>
      </c>
      <c r="J255" s="45">
        <f t="shared" si="63"/>
        <v>810320</v>
      </c>
      <c r="K255" s="45">
        <f t="shared" si="64"/>
        <v>58659927.327376872</v>
      </c>
      <c r="L255" s="46">
        <v>0</v>
      </c>
      <c r="M255" s="46">
        <v>17905052.719999999</v>
      </c>
      <c r="N255" s="46">
        <v>7318201.2400000002</v>
      </c>
      <c r="O255" s="46">
        <v>3949001.62</v>
      </c>
      <c r="P255" s="45">
        <f t="shared" si="65"/>
        <v>120249279.92</v>
      </c>
      <c r="Q255" s="47">
        <v>0</v>
      </c>
      <c r="R255" s="10"/>
      <c r="S255" s="10"/>
      <c r="T255" s="10" t="b">
        <v>1</v>
      </c>
      <c r="U255" s="10" t="s">
        <v>797</v>
      </c>
      <c r="V255" s="10" t="s">
        <v>797</v>
      </c>
      <c r="W255" s="10" t="b">
        <v>1</v>
      </c>
      <c r="X255" s="48">
        <v>595484</v>
      </c>
      <c r="Y255" s="49">
        <v>9.07</v>
      </c>
      <c r="Z255" s="48">
        <v>4473</v>
      </c>
      <c r="AA255" s="26">
        <v>13578</v>
      </c>
      <c r="AB255" s="11">
        <v>14153</v>
      </c>
      <c r="AC255" s="50">
        <f t="shared" si="66"/>
        <v>0</v>
      </c>
      <c r="AD255" s="50">
        <f t="shared" si="67"/>
        <v>0</v>
      </c>
      <c r="AE255" s="50">
        <f t="shared" si="68"/>
        <v>0</v>
      </c>
      <c r="AF255" s="50">
        <f t="shared" si="69"/>
        <v>0</v>
      </c>
      <c r="AG255" s="50">
        <f t="shared" si="70"/>
        <v>0</v>
      </c>
      <c r="AH255" s="51" t="str">
        <f t="shared" si="71"/>
        <v/>
      </c>
      <c r="AI255" s="52" t="str">
        <f t="shared" si="72"/>
        <v/>
      </c>
      <c r="AJ255" s="76" t="s">
        <v>797</v>
      </c>
      <c r="AK255" s="30">
        <v>0</v>
      </c>
      <c r="AL255" s="53">
        <v>0</v>
      </c>
      <c r="AM255" s="54">
        <f t="shared" si="73"/>
        <v>0</v>
      </c>
      <c r="AN255" s="50">
        <f t="shared" si="74"/>
        <v>0</v>
      </c>
      <c r="AO255" s="51">
        <v>0</v>
      </c>
      <c r="AP255" s="50">
        <f t="shared" si="75"/>
        <v>0</v>
      </c>
      <c r="AQ255" s="11">
        <v>0</v>
      </c>
      <c r="AR255" s="50">
        <f t="shared" si="76"/>
        <v>0</v>
      </c>
      <c r="AS255" s="50">
        <f t="shared" si="77"/>
        <v>0</v>
      </c>
      <c r="AT255" s="55">
        <f t="shared" si="78"/>
        <v>0</v>
      </c>
      <c r="AU255" s="27">
        <f t="shared" si="79"/>
        <v>1</v>
      </c>
    </row>
    <row r="256" spans="1:47" ht="14.5" x14ac:dyDescent="0.35">
      <c r="A256" s="27" t="s">
        <v>602</v>
      </c>
      <c r="B256" s="27" t="s">
        <v>247</v>
      </c>
      <c r="C256" s="27">
        <v>2025</v>
      </c>
      <c r="D256" s="43">
        <v>611066036</v>
      </c>
      <c r="E256" s="44">
        <v>6037332.4400000004</v>
      </c>
      <c r="F256" s="43">
        <v>482297700</v>
      </c>
      <c r="G256" s="45">
        <f t="shared" si="60"/>
        <v>4765101.2794096582</v>
      </c>
      <c r="H256" s="45">
        <f t="shared" si="61"/>
        <v>4025089.0916897701</v>
      </c>
      <c r="I256" s="45">
        <f t="shared" si="62"/>
        <v>128768336</v>
      </c>
      <c r="J256" s="45">
        <f t="shared" si="63"/>
        <v>471679</v>
      </c>
      <c r="K256" s="45">
        <f t="shared" si="64"/>
        <v>1002507.225331333</v>
      </c>
      <c r="L256" s="46">
        <v>0</v>
      </c>
      <c r="M256" s="46">
        <v>79922.92</v>
      </c>
      <c r="N256" s="46">
        <v>16387.96</v>
      </c>
      <c r="O256" s="46">
        <v>306366.12</v>
      </c>
      <c r="P256" s="45">
        <f t="shared" si="65"/>
        <v>6440009.4400000004</v>
      </c>
      <c r="Q256" s="47">
        <v>0</v>
      </c>
      <c r="R256" s="10"/>
      <c r="S256" s="10"/>
      <c r="T256" s="10" t="b">
        <v>1</v>
      </c>
      <c r="U256" s="10" t="s">
        <v>797</v>
      </c>
      <c r="V256" s="10" t="s">
        <v>797</v>
      </c>
      <c r="W256" s="10" t="b">
        <v>1</v>
      </c>
      <c r="X256" s="48">
        <v>643922</v>
      </c>
      <c r="Y256" s="49">
        <v>9.8800000000000008</v>
      </c>
      <c r="Z256" s="48">
        <v>749</v>
      </c>
      <c r="AA256" s="26">
        <v>1022</v>
      </c>
      <c r="AB256" s="11">
        <v>1165</v>
      </c>
      <c r="AC256" s="50">
        <f t="shared" si="66"/>
        <v>0</v>
      </c>
      <c r="AD256" s="50">
        <f t="shared" si="67"/>
        <v>0</v>
      </c>
      <c r="AE256" s="50">
        <f t="shared" si="68"/>
        <v>0</v>
      </c>
      <c r="AF256" s="50">
        <f t="shared" si="69"/>
        <v>0</v>
      </c>
      <c r="AG256" s="50">
        <f t="shared" si="70"/>
        <v>0</v>
      </c>
      <c r="AH256" s="51" t="str">
        <f t="shared" si="71"/>
        <v/>
      </c>
      <c r="AI256" s="52" t="str">
        <f t="shared" si="72"/>
        <v/>
      </c>
      <c r="AJ256" s="76" t="s">
        <v>797</v>
      </c>
      <c r="AK256" s="30">
        <v>0</v>
      </c>
      <c r="AL256" s="53">
        <v>0</v>
      </c>
      <c r="AM256" s="54">
        <f t="shared" si="73"/>
        <v>0</v>
      </c>
      <c r="AN256" s="50">
        <f t="shared" si="74"/>
        <v>0</v>
      </c>
      <c r="AO256" s="51">
        <v>0</v>
      </c>
      <c r="AP256" s="50">
        <f t="shared" si="75"/>
        <v>0</v>
      </c>
      <c r="AQ256" s="11">
        <v>0</v>
      </c>
      <c r="AR256" s="50">
        <f t="shared" si="76"/>
        <v>0</v>
      </c>
      <c r="AS256" s="50">
        <f t="shared" si="77"/>
        <v>0</v>
      </c>
      <c r="AT256" s="55">
        <f t="shared" si="78"/>
        <v>0</v>
      </c>
      <c r="AU256" s="27">
        <f t="shared" si="79"/>
        <v>1</v>
      </c>
    </row>
    <row r="257" spans="1:47" ht="14.5" x14ac:dyDescent="0.35">
      <c r="A257" s="27" t="s">
        <v>603</v>
      </c>
      <c r="B257" s="27" t="s">
        <v>248</v>
      </c>
      <c r="C257" s="27">
        <v>2025</v>
      </c>
      <c r="D257" s="43">
        <v>1358613058</v>
      </c>
      <c r="E257" s="44">
        <v>14700193.289999999</v>
      </c>
      <c r="F257" s="43">
        <v>1120413500</v>
      </c>
      <c r="G257" s="45">
        <f t="shared" si="60"/>
        <v>12122874.072012205</v>
      </c>
      <c r="H257" s="45">
        <f t="shared" si="61"/>
        <v>10136322.057498049</v>
      </c>
      <c r="I257" s="45">
        <f t="shared" si="62"/>
        <v>238199558</v>
      </c>
      <c r="J257" s="45">
        <f t="shared" si="63"/>
        <v>431521</v>
      </c>
      <c r="K257" s="45">
        <f t="shared" si="64"/>
        <v>1980055.3031405923</v>
      </c>
      <c r="L257" s="46">
        <v>0</v>
      </c>
      <c r="M257" s="46">
        <v>502901.56</v>
      </c>
      <c r="N257" s="46">
        <v>907859.19</v>
      </c>
      <c r="O257" s="46">
        <v>966906.69</v>
      </c>
      <c r="P257" s="45">
        <f t="shared" si="65"/>
        <v>17077860.73</v>
      </c>
      <c r="Q257" s="47">
        <v>0</v>
      </c>
      <c r="R257" s="10"/>
      <c r="S257" s="10"/>
      <c r="T257" s="10" t="b">
        <v>1</v>
      </c>
      <c r="U257" s="10" t="s">
        <v>797</v>
      </c>
      <c r="V257" s="10" t="s">
        <v>797</v>
      </c>
      <c r="W257" s="10" t="b">
        <v>1</v>
      </c>
      <c r="X257" s="48">
        <v>610247</v>
      </c>
      <c r="Y257" s="49">
        <v>10.82</v>
      </c>
      <c r="Z257" s="48">
        <v>1836</v>
      </c>
      <c r="AA257" s="26">
        <v>2388</v>
      </c>
      <c r="AB257" s="11">
        <v>2751</v>
      </c>
      <c r="AC257" s="50">
        <f t="shared" si="66"/>
        <v>0</v>
      </c>
      <c r="AD257" s="50">
        <f t="shared" si="67"/>
        <v>0</v>
      </c>
      <c r="AE257" s="50">
        <f t="shared" si="68"/>
        <v>0</v>
      </c>
      <c r="AF257" s="50">
        <f t="shared" si="69"/>
        <v>0</v>
      </c>
      <c r="AG257" s="50">
        <f t="shared" si="70"/>
        <v>0</v>
      </c>
      <c r="AH257" s="51" t="str">
        <f t="shared" si="71"/>
        <v/>
      </c>
      <c r="AI257" s="52" t="str">
        <f t="shared" si="72"/>
        <v/>
      </c>
      <c r="AJ257" s="76" t="s">
        <v>797</v>
      </c>
      <c r="AK257" s="30">
        <v>0</v>
      </c>
      <c r="AL257" s="53">
        <v>0</v>
      </c>
      <c r="AM257" s="54">
        <f t="shared" si="73"/>
        <v>0</v>
      </c>
      <c r="AN257" s="50">
        <f t="shared" si="74"/>
        <v>0</v>
      </c>
      <c r="AO257" s="51">
        <v>0</v>
      </c>
      <c r="AP257" s="50">
        <f t="shared" si="75"/>
        <v>0</v>
      </c>
      <c r="AQ257" s="11">
        <v>0</v>
      </c>
      <c r="AR257" s="50">
        <f t="shared" si="76"/>
        <v>0</v>
      </c>
      <c r="AS257" s="50">
        <f t="shared" si="77"/>
        <v>0</v>
      </c>
      <c r="AT257" s="55">
        <f t="shared" si="78"/>
        <v>0</v>
      </c>
      <c r="AU257" s="27">
        <f t="shared" si="79"/>
        <v>1</v>
      </c>
    </row>
    <row r="258" spans="1:47" ht="14.5" x14ac:dyDescent="0.35">
      <c r="A258" s="27" t="s">
        <v>604</v>
      </c>
      <c r="B258" s="27" t="s">
        <v>249</v>
      </c>
      <c r="C258" s="27">
        <v>2025</v>
      </c>
      <c r="D258" s="43">
        <v>2769906540</v>
      </c>
      <c r="E258" s="44">
        <v>37864622.399999999</v>
      </c>
      <c r="F258" s="43">
        <v>1973192300</v>
      </c>
      <c r="G258" s="45">
        <f t="shared" si="60"/>
        <v>26973538.739717737</v>
      </c>
      <c r="H258" s="45">
        <f t="shared" si="61"/>
        <v>21759799.868011124</v>
      </c>
      <c r="I258" s="45">
        <f t="shared" si="62"/>
        <v>796714240</v>
      </c>
      <c r="J258" s="45">
        <f t="shared" si="63"/>
        <v>463745</v>
      </c>
      <c r="K258" s="45">
        <f t="shared" si="64"/>
        <v>8542576.6876394823</v>
      </c>
      <c r="L258" s="46">
        <v>0</v>
      </c>
      <c r="M258" s="46">
        <v>5625568.21</v>
      </c>
      <c r="N258" s="46">
        <v>2586672.94</v>
      </c>
      <c r="O258" s="46">
        <v>1005510.25</v>
      </c>
      <c r="P258" s="45">
        <f t="shared" si="65"/>
        <v>47082373.799999997</v>
      </c>
      <c r="Q258" s="47">
        <v>1.4999999999999999E-2</v>
      </c>
      <c r="R258" s="10" t="s">
        <v>803</v>
      </c>
      <c r="S258" s="10" t="s">
        <v>803</v>
      </c>
      <c r="T258" s="10" t="b">
        <v>1</v>
      </c>
      <c r="U258" s="10" t="s">
        <v>803</v>
      </c>
      <c r="V258" s="10" t="s">
        <v>797</v>
      </c>
      <c r="W258" s="10" t="b">
        <v>0</v>
      </c>
      <c r="X258" s="48">
        <v>517355</v>
      </c>
      <c r="Y258" s="49">
        <v>13.67</v>
      </c>
      <c r="Z258" s="48">
        <v>3814</v>
      </c>
      <c r="AA258" s="26">
        <v>5532</v>
      </c>
      <c r="AB258" s="11">
        <v>5898</v>
      </c>
      <c r="AC258" s="50">
        <f t="shared" si="66"/>
        <v>454536</v>
      </c>
      <c r="AD258" s="50">
        <f t="shared" si="67"/>
        <v>454536</v>
      </c>
      <c r="AE258" s="50">
        <f t="shared" si="68"/>
        <v>123184</v>
      </c>
      <c r="AF258" s="50">
        <f t="shared" si="69"/>
        <v>0</v>
      </c>
      <c r="AG258" s="50">
        <f t="shared" si="70"/>
        <v>454536</v>
      </c>
      <c r="AH258" s="51">
        <f t="shared" si="71"/>
        <v>100000</v>
      </c>
      <c r="AI258" s="52">
        <f t="shared" si="72"/>
        <v>2</v>
      </c>
      <c r="AJ258" s="76">
        <v>2018</v>
      </c>
      <c r="AK258" s="30">
        <v>584580</v>
      </c>
      <c r="AL258" s="53">
        <v>35705.670000000042</v>
      </c>
      <c r="AM258" s="54">
        <f t="shared" si="73"/>
        <v>0</v>
      </c>
      <c r="AN258" s="50">
        <f t="shared" si="74"/>
        <v>454536</v>
      </c>
      <c r="AO258" s="51">
        <v>584580</v>
      </c>
      <c r="AP258" s="50">
        <f t="shared" si="75"/>
        <v>584580</v>
      </c>
      <c r="AQ258" s="11">
        <v>0</v>
      </c>
      <c r="AR258" s="50">
        <f t="shared" si="76"/>
        <v>584580</v>
      </c>
      <c r="AS258" s="50">
        <f t="shared" si="77"/>
        <v>93178</v>
      </c>
      <c r="AT258" s="55">
        <f t="shared" si="78"/>
        <v>15.94</v>
      </c>
      <c r="AU258" s="27">
        <f t="shared" si="79"/>
        <v>0</v>
      </c>
    </row>
    <row r="259" spans="1:47" ht="14.5" x14ac:dyDescent="0.35">
      <c r="A259" s="27" t="s">
        <v>605</v>
      </c>
      <c r="B259" s="27" t="s">
        <v>250</v>
      </c>
      <c r="C259" s="27">
        <v>2025</v>
      </c>
      <c r="D259" s="43">
        <v>3178638612</v>
      </c>
      <c r="E259" s="44">
        <v>27844874.239999998</v>
      </c>
      <c r="F259" s="43">
        <v>2333844300</v>
      </c>
      <c r="G259" s="45">
        <f t="shared" si="60"/>
        <v>20444476.067177664</v>
      </c>
      <c r="H259" s="45">
        <f t="shared" si="61"/>
        <v>18309664.000489034</v>
      </c>
      <c r="I259" s="45">
        <f t="shared" si="62"/>
        <v>844794312</v>
      </c>
      <c r="J259" s="45">
        <f t="shared" si="63"/>
        <v>548924</v>
      </c>
      <c r="K259" s="45">
        <f t="shared" si="64"/>
        <v>6052233.7324221451</v>
      </c>
      <c r="L259" s="46">
        <v>0</v>
      </c>
      <c r="M259" s="46">
        <v>1085708.42</v>
      </c>
      <c r="N259" s="46">
        <v>62860.01</v>
      </c>
      <c r="O259" s="46">
        <v>251888.89</v>
      </c>
      <c r="P259" s="45">
        <f t="shared" si="65"/>
        <v>29245331.559999999</v>
      </c>
      <c r="Q259" s="47">
        <v>0.03</v>
      </c>
      <c r="R259" s="10" t="s">
        <v>803</v>
      </c>
      <c r="S259" s="10" t="s">
        <v>803</v>
      </c>
      <c r="T259" s="10" t="b">
        <v>1</v>
      </c>
      <c r="U259" s="10" t="s">
        <v>803</v>
      </c>
      <c r="V259" s="10" t="s">
        <v>803</v>
      </c>
      <c r="W259" s="10" t="b">
        <v>1</v>
      </c>
      <c r="X259" s="48">
        <v>957671</v>
      </c>
      <c r="Y259" s="49">
        <v>8.76</v>
      </c>
      <c r="Z259" s="48">
        <v>2437</v>
      </c>
      <c r="AA259" s="26">
        <v>3976</v>
      </c>
      <c r="AB259" s="11">
        <v>4123</v>
      </c>
      <c r="AC259" s="50">
        <f t="shared" si="66"/>
        <v>730857</v>
      </c>
      <c r="AD259" s="50">
        <f t="shared" si="67"/>
        <v>730857</v>
      </c>
      <c r="AE259" s="50">
        <f t="shared" si="68"/>
        <v>34457</v>
      </c>
      <c r="AF259" s="50">
        <f t="shared" si="69"/>
        <v>0</v>
      </c>
      <c r="AG259" s="50">
        <f t="shared" si="70"/>
        <v>730857</v>
      </c>
      <c r="AH259" s="51">
        <f t="shared" si="71"/>
        <v>100000</v>
      </c>
      <c r="AI259" s="52">
        <f t="shared" si="72"/>
        <v>2</v>
      </c>
      <c r="AJ259" s="76">
        <v>2003</v>
      </c>
      <c r="AK259" s="30">
        <v>709757</v>
      </c>
      <c r="AL259" s="53">
        <v>29219.569999999949</v>
      </c>
      <c r="AM259" s="54">
        <f t="shared" si="73"/>
        <v>0</v>
      </c>
      <c r="AN259" s="50">
        <f t="shared" si="74"/>
        <v>730857</v>
      </c>
      <c r="AO259" s="51">
        <v>709757</v>
      </c>
      <c r="AP259" s="50">
        <f t="shared" si="75"/>
        <v>709757</v>
      </c>
      <c r="AQ259" s="11">
        <v>0</v>
      </c>
      <c r="AR259" s="50">
        <f t="shared" si="76"/>
        <v>730857</v>
      </c>
      <c r="AS259" s="50">
        <f t="shared" si="77"/>
        <v>116494</v>
      </c>
      <c r="AT259" s="55">
        <f t="shared" si="78"/>
        <v>15.94</v>
      </c>
      <c r="AU259" s="27">
        <f t="shared" si="79"/>
        <v>1</v>
      </c>
    </row>
    <row r="260" spans="1:47" ht="14.5" x14ac:dyDescent="0.35">
      <c r="A260" s="27" t="s">
        <v>606</v>
      </c>
      <c r="B260" s="27" t="s">
        <v>251</v>
      </c>
      <c r="C260" s="27">
        <v>2025</v>
      </c>
      <c r="D260" s="43">
        <v>69627523</v>
      </c>
      <c r="E260" s="44">
        <v>357885.47</v>
      </c>
      <c r="F260" s="43">
        <v>60259900</v>
      </c>
      <c r="G260" s="45">
        <f t="shared" si="60"/>
        <v>309735.8875405204</v>
      </c>
      <c r="H260" s="45">
        <f t="shared" si="61"/>
        <v>201281.908598351</v>
      </c>
      <c r="I260" s="45">
        <f t="shared" si="62"/>
        <v>9367623</v>
      </c>
      <c r="J260" s="45">
        <f t="shared" si="63"/>
        <v>35217</v>
      </c>
      <c r="K260" s="45">
        <f t="shared" si="64"/>
        <v>0</v>
      </c>
      <c r="L260" s="46">
        <v>0</v>
      </c>
      <c r="M260" s="46">
        <v>3412.52</v>
      </c>
      <c r="N260" s="46">
        <v>2682699.21</v>
      </c>
      <c r="O260" s="46">
        <v>2066765.11</v>
      </c>
      <c r="P260" s="45">
        <f t="shared" si="65"/>
        <v>5110762.3099999996</v>
      </c>
      <c r="Q260" s="47">
        <v>0</v>
      </c>
      <c r="R260" s="10"/>
      <c r="S260" s="10"/>
      <c r="T260" s="10" t="b">
        <v>1</v>
      </c>
      <c r="U260" s="10" t="s">
        <v>797</v>
      </c>
      <c r="V260" s="10" t="s">
        <v>797</v>
      </c>
      <c r="W260" s="10" t="b">
        <v>1</v>
      </c>
      <c r="X260" s="48">
        <v>285592</v>
      </c>
      <c r="Y260" s="49">
        <v>5.14</v>
      </c>
      <c r="Z260" s="48">
        <v>211</v>
      </c>
      <c r="AA260" s="26">
        <v>477</v>
      </c>
      <c r="AB260" s="11">
        <v>587</v>
      </c>
      <c r="AC260" s="50">
        <f t="shared" si="66"/>
        <v>0</v>
      </c>
      <c r="AD260" s="50">
        <f t="shared" si="67"/>
        <v>0</v>
      </c>
      <c r="AE260" s="50">
        <f t="shared" si="68"/>
        <v>0</v>
      </c>
      <c r="AF260" s="50">
        <f t="shared" si="69"/>
        <v>0</v>
      </c>
      <c r="AG260" s="50">
        <f t="shared" si="70"/>
        <v>0</v>
      </c>
      <c r="AH260" s="51" t="str">
        <f t="shared" si="71"/>
        <v/>
      </c>
      <c r="AI260" s="52" t="str">
        <f t="shared" si="72"/>
        <v/>
      </c>
      <c r="AJ260" s="76" t="s">
        <v>797</v>
      </c>
      <c r="AK260" s="30">
        <v>0</v>
      </c>
      <c r="AL260" s="53">
        <v>0</v>
      </c>
      <c r="AM260" s="54">
        <f t="shared" si="73"/>
        <v>0</v>
      </c>
      <c r="AN260" s="50">
        <f t="shared" si="74"/>
        <v>0</v>
      </c>
      <c r="AO260" s="51">
        <v>0</v>
      </c>
      <c r="AP260" s="50">
        <f t="shared" si="75"/>
        <v>0</v>
      </c>
      <c r="AQ260" s="11">
        <v>0</v>
      </c>
      <c r="AR260" s="50">
        <f t="shared" si="76"/>
        <v>0</v>
      </c>
      <c r="AS260" s="50">
        <f t="shared" si="77"/>
        <v>0</v>
      </c>
      <c r="AT260" s="55">
        <f t="shared" si="78"/>
        <v>0</v>
      </c>
      <c r="AU260" s="27">
        <f t="shared" si="79"/>
        <v>1</v>
      </c>
    </row>
    <row r="261" spans="1:47" ht="14.5" x14ac:dyDescent="0.35">
      <c r="A261" s="27" t="s">
        <v>607</v>
      </c>
      <c r="B261" s="27" t="s">
        <v>252</v>
      </c>
      <c r="C261" s="27">
        <v>2025</v>
      </c>
      <c r="D261" s="43">
        <v>1552172595</v>
      </c>
      <c r="E261" s="44">
        <v>18269071.440000001</v>
      </c>
      <c r="F261" s="43">
        <v>1278866300</v>
      </c>
      <c r="G261" s="45">
        <f t="shared" si="60"/>
        <v>15052256.348404653</v>
      </c>
      <c r="H261" s="45">
        <f t="shared" si="61"/>
        <v>12994860.696252687</v>
      </c>
      <c r="I261" s="45">
        <f t="shared" si="62"/>
        <v>273306295</v>
      </c>
      <c r="J261" s="45">
        <f t="shared" si="63"/>
        <v>389325</v>
      </c>
      <c r="K261" s="45">
        <f t="shared" si="64"/>
        <v>2390560.6533765467</v>
      </c>
      <c r="L261" s="46">
        <v>2212.7600000000002</v>
      </c>
      <c r="M261" s="46">
        <v>1560135.69</v>
      </c>
      <c r="N261" s="46">
        <v>849415.24</v>
      </c>
      <c r="O261" s="46">
        <v>248905.26</v>
      </c>
      <c r="P261" s="45">
        <f t="shared" si="65"/>
        <v>20929740.390000001</v>
      </c>
      <c r="Q261" s="47">
        <v>0.03</v>
      </c>
      <c r="R261" s="10" t="s">
        <v>797</v>
      </c>
      <c r="S261" s="10" t="s">
        <v>803</v>
      </c>
      <c r="T261" s="10" t="b">
        <v>0</v>
      </c>
      <c r="U261" s="10" t="s">
        <v>797</v>
      </c>
      <c r="V261" s="10" t="s">
        <v>797</v>
      </c>
      <c r="W261" s="10" t="b">
        <v>1</v>
      </c>
      <c r="X261" s="48">
        <v>731617</v>
      </c>
      <c r="Y261" s="49">
        <v>11.77</v>
      </c>
      <c r="Z261" s="48">
        <v>1748</v>
      </c>
      <c r="AA261" s="26">
        <v>2450</v>
      </c>
      <c r="AB261" s="11">
        <v>2690</v>
      </c>
      <c r="AC261" s="50">
        <f t="shared" si="66"/>
        <v>461563</v>
      </c>
      <c r="AD261" s="50">
        <f t="shared" si="67"/>
        <v>548072</v>
      </c>
      <c r="AE261" s="50">
        <f t="shared" si="68"/>
        <v>72353</v>
      </c>
      <c r="AF261" s="50">
        <f t="shared" si="69"/>
        <v>72353</v>
      </c>
      <c r="AG261" s="50">
        <f t="shared" si="70"/>
        <v>620425</v>
      </c>
      <c r="AH261" s="51" t="str">
        <f t="shared" si="71"/>
        <v/>
      </c>
      <c r="AI261" s="52" t="str">
        <f t="shared" si="72"/>
        <v/>
      </c>
      <c r="AJ261" s="76">
        <v>2002</v>
      </c>
      <c r="AK261" s="30">
        <v>622372</v>
      </c>
      <c r="AL261" s="53">
        <v>29347.770000000019</v>
      </c>
      <c r="AM261" s="54">
        <f t="shared" si="73"/>
        <v>0</v>
      </c>
      <c r="AN261" s="50">
        <f t="shared" si="74"/>
        <v>620425</v>
      </c>
      <c r="AO261" s="51">
        <v>622372</v>
      </c>
      <c r="AP261" s="50">
        <f t="shared" si="75"/>
        <v>622372</v>
      </c>
      <c r="AQ261" s="11">
        <v>0</v>
      </c>
      <c r="AR261" s="50">
        <f t="shared" si="76"/>
        <v>622372</v>
      </c>
      <c r="AS261" s="50">
        <f t="shared" si="77"/>
        <v>99202</v>
      </c>
      <c r="AT261" s="55">
        <f t="shared" si="78"/>
        <v>15.94</v>
      </c>
      <c r="AU261" s="27">
        <f t="shared" si="79"/>
        <v>0</v>
      </c>
    </row>
    <row r="262" spans="1:47" ht="14.5" x14ac:dyDescent="0.35">
      <c r="A262" s="27" t="s">
        <v>608</v>
      </c>
      <c r="B262" s="27" t="s">
        <v>253</v>
      </c>
      <c r="C262" s="27">
        <v>2025</v>
      </c>
      <c r="D262" s="43">
        <v>217176631</v>
      </c>
      <c r="E262" s="44">
        <v>2089239.19</v>
      </c>
      <c r="F262" s="43">
        <v>175650900</v>
      </c>
      <c r="G262" s="45">
        <f t="shared" si="60"/>
        <v>1689761.6578220655</v>
      </c>
      <c r="H262" s="45">
        <f t="shared" si="61"/>
        <v>1175090.9693081307</v>
      </c>
      <c r="I262" s="45">
        <f t="shared" si="62"/>
        <v>41525731</v>
      </c>
      <c r="J262" s="45">
        <f t="shared" si="63"/>
        <v>91065</v>
      </c>
      <c r="K262" s="45">
        <f t="shared" si="64"/>
        <v>0</v>
      </c>
      <c r="L262" s="46">
        <v>0</v>
      </c>
      <c r="M262" s="46">
        <v>26503.759999999998</v>
      </c>
      <c r="N262" s="46">
        <v>728.23</v>
      </c>
      <c r="O262" s="46">
        <v>142763.59</v>
      </c>
      <c r="P262" s="45">
        <f t="shared" si="65"/>
        <v>2259234.77</v>
      </c>
      <c r="Q262" s="47">
        <v>0.03</v>
      </c>
      <c r="R262" s="10" t="s">
        <v>803</v>
      </c>
      <c r="S262" s="10" t="s">
        <v>803</v>
      </c>
      <c r="T262" s="10" t="b">
        <v>1</v>
      </c>
      <c r="U262" s="10" t="s">
        <v>797</v>
      </c>
      <c r="V262" s="10" t="s">
        <v>797</v>
      </c>
      <c r="W262" s="10" t="b">
        <v>1</v>
      </c>
      <c r="X262" s="48">
        <v>328319</v>
      </c>
      <c r="Y262" s="49">
        <v>9.6199999999999992</v>
      </c>
      <c r="Z262" s="48">
        <v>535</v>
      </c>
      <c r="AA262" s="26">
        <v>991</v>
      </c>
      <c r="AB262" s="11">
        <v>1130</v>
      </c>
      <c r="AC262" s="50">
        <f t="shared" si="66"/>
        <v>35253</v>
      </c>
      <c r="AD262" s="50">
        <f t="shared" si="67"/>
        <v>35253</v>
      </c>
      <c r="AE262" s="50">
        <f t="shared" si="68"/>
        <v>817</v>
      </c>
      <c r="AF262" s="50">
        <f t="shared" si="69"/>
        <v>817</v>
      </c>
      <c r="AG262" s="50">
        <f t="shared" si="70"/>
        <v>36070</v>
      </c>
      <c r="AH262" s="51">
        <f t="shared" si="71"/>
        <v>100000</v>
      </c>
      <c r="AI262" s="52" t="str">
        <f t="shared" si="72"/>
        <v/>
      </c>
      <c r="AJ262" s="76">
        <v>2010</v>
      </c>
      <c r="AK262" s="30">
        <v>40207</v>
      </c>
      <c r="AL262" s="53">
        <v>2151.9800000000032</v>
      </c>
      <c r="AM262" s="54">
        <f t="shared" si="73"/>
        <v>0</v>
      </c>
      <c r="AN262" s="50">
        <f t="shared" si="74"/>
        <v>36070</v>
      </c>
      <c r="AO262" s="51">
        <v>40207</v>
      </c>
      <c r="AP262" s="50">
        <f t="shared" si="75"/>
        <v>40207</v>
      </c>
      <c r="AQ262" s="11">
        <v>0</v>
      </c>
      <c r="AR262" s="50">
        <f t="shared" si="76"/>
        <v>40207</v>
      </c>
      <c r="AS262" s="50">
        <f t="shared" si="77"/>
        <v>6409</v>
      </c>
      <c r="AT262" s="55">
        <f t="shared" si="78"/>
        <v>15.94</v>
      </c>
      <c r="AU262" s="27">
        <f t="shared" si="79"/>
        <v>0</v>
      </c>
    </row>
    <row r="263" spans="1:47" ht="14.5" x14ac:dyDescent="0.35">
      <c r="A263" s="27" t="s">
        <v>609</v>
      </c>
      <c r="B263" s="27" t="s">
        <v>254</v>
      </c>
      <c r="C263" s="27">
        <v>2025</v>
      </c>
      <c r="D263" s="43">
        <v>197211777</v>
      </c>
      <c r="E263" s="44">
        <v>3608975.52</v>
      </c>
      <c r="F263" s="43">
        <v>168778132</v>
      </c>
      <c r="G263" s="45">
        <f t="shared" si="60"/>
        <v>3088639.8163702395</v>
      </c>
      <c r="H263" s="45">
        <f t="shared" si="61"/>
        <v>2116911.071248251</v>
      </c>
      <c r="I263" s="45">
        <f t="shared" si="62"/>
        <v>28433645</v>
      </c>
      <c r="J263" s="45">
        <f t="shared" si="63"/>
        <v>198837</v>
      </c>
      <c r="K263" s="45">
        <f t="shared" si="64"/>
        <v>258646.12692634991</v>
      </c>
      <c r="L263" s="46">
        <v>0</v>
      </c>
      <c r="M263" s="46">
        <v>110771.62</v>
      </c>
      <c r="N263" s="46">
        <v>190940.37</v>
      </c>
      <c r="O263" s="46">
        <v>310169.01</v>
      </c>
      <c r="P263" s="45">
        <f t="shared" si="65"/>
        <v>4220856.5199999996</v>
      </c>
      <c r="Q263" s="47">
        <v>0</v>
      </c>
      <c r="R263" s="10"/>
      <c r="S263" s="10"/>
      <c r="T263" s="10" t="b">
        <v>1</v>
      </c>
      <c r="U263" s="10" t="s">
        <v>797</v>
      </c>
      <c r="V263" s="10" t="s">
        <v>797</v>
      </c>
      <c r="W263" s="10" t="b">
        <v>1</v>
      </c>
      <c r="X263" s="48">
        <v>317850</v>
      </c>
      <c r="Y263" s="49">
        <v>18.3</v>
      </c>
      <c r="Z263" s="48">
        <v>531</v>
      </c>
      <c r="AA263" s="26">
        <v>674</v>
      </c>
      <c r="AB263" s="11">
        <v>770</v>
      </c>
      <c r="AC263" s="50">
        <f t="shared" si="66"/>
        <v>0</v>
      </c>
      <c r="AD263" s="50">
        <f t="shared" si="67"/>
        <v>0</v>
      </c>
      <c r="AE263" s="50">
        <f t="shared" si="68"/>
        <v>0</v>
      </c>
      <c r="AF263" s="50">
        <f t="shared" si="69"/>
        <v>0</v>
      </c>
      <c r="AG263" s="50">
        <f t="shared" si="70"/>
        <v>0</v>
      </c>
      <c r="AH263" s="51" t="str">
        <f t="shared" si="71"/>
        <v/>
      </c>
      <c r="AI263" s="52" t="str">
        <f t="shared" si="72"/>
        <v/>
      </c>
      <c r="AJ263" s="76" t="s">
        <v>797</v>
      </c>
      <c r="AK263" s="30">
        <v>0</v>
      </c>
      <c r="AL263" s="53">
        <v>0</v>
      </c>
      <c r="AM263" s="54">
        <f t="shared" si="73"/>
        <v>0</v>
      </c>
      <c r="AN263" s="50">
        <f t="shared" si="74"/>
        <v>0</v>
      </c>
      <c r="AO263" s="51">
        <v>0</v>
      </c>
      <c r="AP263" s="50">
        <f t="shared" si="75"/>
        <v>0</v>
      </c>
      <c r="AQ263" s="11">
        <v>0</v>
      </c>
      <c r="AR263" s="50">
        <f t="shared" si="76"/>
        <v>0</v>
      </c>
      <c r="AS263" s="50">
        <f t="shared" si="77"/>
        <v>0</v>
      </c>
      <c r="AT263" s="55">
        <f t="shared" si="78"/>
        <v>0</v>
      </c>
      <c r="AU263" s="27">
        <f t="shared" si="79"/>
        <v>1</v>
      </c>
    </row>
    <row r="264" spans="1:47" ht="14.5" x14ac:dyDescent="0.35">
      <c r="A264" s="27" t="s">
        <v>610</v>
      </c>
      <c r="B264" s="27" t="s">
        <v>255</v>
      </c>
      <c r="C264" s="27">
        <v>2025</v>
      </c>
      <c r="D264" s="43">
        <v>1497425663</v>
      </c>
      <c r="E264" s="44">
        <v>21323341.440000001</v>
      </c>
      <c r="F264" s="43">
        <v>1314700491</v>
      </c>
      <c r="G264" s="45">
        <f t="shared" ref="G264:G327" si="80">IF(F264&gt;0,F264/D264*E264,0)</f>
        <v>18721334.99085667</v>
      </c>
      <c r="H264" s="45">
        <f t="shared" ref="H264:H327" si="81">IF(AND(G264&gt;0,G264&gt;100000),G264-100000/X264*G264,0)</f>
        <v>14605978.02429669</v>
      </c>
      <c r="I264" s="45">
        <f t="shared" ref="I264:I327" si="82">D264-F264</f>
        <v>182725172</v>
      </c>
      <c r="J264" s="45">
        <f t="shared" ref="J264:J327" si="83">IF(AND(I264&gt;0,AA264&lt;&gt;Z264),ROUND(I264/(AA264-Z264),0),0)</f>
        <v>141757</v>
      </c>
      <c r="K264" s="45">
        <f t="shared" ref="K264:K327" si="84">IF(J264&gt;100000,(E264-G264)-100000/J264*(E264-G264),0)</f>
        <v>766466.44114137627</v>
      </c>
      <c r="L264" s="46">
        <v>0</v>
      </c>
      <c r="M264" s="46">
        <v>488130.64</v>
      </c>
      <c r="N264" s="46">
        <v>64115.6</v>
      </c>
      <c r="O264" s="46">
        <v>581406.81000000006</v>
      </c>
      <c r="P264" s="45">
        <f t="shared" ref="P264:P327" si="85">SUM(L264:O264)+E264</f>
        <v>22456994.490000002</v>
      </c>
      <c r="Q264" s="47">
        <v>0</v>
      </c>
      <c r="R264" s="10"/>
      <c r="S264" s="10"/>
      <c r="T264" s="10" t="b">
        <v>1</v>
      </c>
      <c r="U264" s="10" t="s">
        <v>797</v>
      </c>
      <c r="V264" s="10" t="s">
        <v>797</v>
      </c>
      <c r="W264" s="10" t="b">
        <v>1</v>
      </c>
      <c r="X264" s="48">
        <v>454914</v>
      </c>
      <c r="Y264" s="49">
        <v>14.24</v>
      </c>
      <c r="Z264" s="48">
        <v>2890</v>
      </c>
      <c r="AA264" s="26">
        <v>4179</v>
      </c>
      <c r="AB264" s="11">
        <v>4355</v>
      </c>
      <c r="AC264" s="50">
        <f t="shared" ref="AC264:AC327" si="86">ROUND(IF(Q264&gt;0,Q264*(H264+K264),0),0)</f>
        <v>0</v>
      </c>
      <c r="AD264" s="50">
        <f t="shared" ref="AD264:AD327" si="87">ROUND(IF(R264="*",AC264,E264*Q264),0)</f>
        <v>0</v>
      </c>
      <c r="AE264" s="50">
        <f t="shared" ref="AE264:AE327" si="88">ROUND(IF(Q264&gt;0,Q264*SUM(L264:N264),0),0)</f>
        <v>0</v>
      </c>
      <c r="AF264" s="50">
        <f t="shared" ref="AF264:AF327" si="89">ROUND(IF(U264="*",L264*Q264,AE264),0)</f>
        <v>0</v>
      </c>
      <c r="AG264" s="50">
        <f t="shared" ref="AG264:AG327" si="90">ROUND(AD264+AF264,0)</f>
        <v>0</v>
      </c>
      <c r="AH264" s="51" t="str">
        <f t="shared" ref="AH264:AH327" si="91">IF(R264="*",100000,"")</f>
        <v/>
      </c>
      <c r="AI264" s="52" t="str">
        <f t="shared" ref="AI264:AI327" si="92">IF(U264="*",2,"")</f>
        <v/>
      </c>
      <c r="AJ264" s="76" t="s">
        <v>797</v>
      </c>
      <c r="AK264" s="30">
        <v>0</v>
      </c>
      <c r="AL264" s="53">
        <v>0</v>
      </c>
      <c r="AM264" s="54">
        <f t="shared" ref="AM264:AM327" si="93">IF(AL264&lt;0,1,0)</f>
        <v>0</v>
      </c>
      <c r="AN264" s="50">
        <f t="shared" ref="AN264:AN327" si="94">AG264</f>
        <v>0</v>
      </c>
      <c r="AO264" s="51">
        <v>0</v>
      </c>
      <c r="AP264" s="50">
        <f t="shared" ref="AP264:AP327" si="95">IF(AJ264&gt;=2023,AN264,AO264)</f>
        <v>0</v>
      </c>
      <c r="AQ264" s="11">
        <v>0</v>
      </c>
      <c r="AR264" s="50">
        <f t="shared" ref="AR264:AR327" si="96">MAX(AO264,AN264)</f>
        <v>0</v>
      </c>
      <c r="AS264" s="50">
        <f t="shared" ref="AS264:AS327" si="97">ROUND(($AO$365/$AR$360)*AR264,0)</f>
        <v>0</v>
      </c>
      <c r="AT264" s="55">
        <f t="shared" ref="AT264:AT327" si="98">ROUND(IF(AS264&gt;0,(AS264/AR264)*100,0),2)</f>
        <v>0</v>
      </c>
      <c r="AU264" s="27">
        <f t="shared" si="79"/>
        <v>1</v>
      </c>
    </row>
    <row r="265" spans="1:47" ht="14.5" x14ac:dyDescent="0.35">
      <c r="A265" s="27" t="s">
        <v>611</v>
      </c>
      <c r="B265" s="27" t="s">
        <v>256</v>
      </c>
      <c r="C265" s="27">
        <v>2025</v>
      </c>
      <c r="D265" s="43">
        <v>7790740208</v>
      </c>
      <c r="E265" s="44">
        <v>88346993.959999993</v>
      </c>
      <c r="F265" s="43">
        <v>3046087309</v>
      </c>
      <c r="G265" s="45">
        <f t="shared" si="80"/>
        <v>34542630.084560461</v>
      </c>
      <c r="H265" s="45">
        <f t="shared" si="81"/>
        <v>28866961.455841456</v>
      </c>
      <c r="I265" s="45">
        <f t="shared" si="82"/>
        <v>4744652899</v>
      </c>
      <c r="J265" s="45">
        <f t="shared" si="83"/>
        <v>620947</v>
      </c>
      <c r="K265" s="45">
        <f t="shared" si="84"/>
        <v>45139475.587801531</v>
      </c>
      <c r="L265" s="46">
        <v>0</v>
      </c>
      <c r="M265" s="46">
        <v>16514949.699999999</v>
      </c>
      <c r="N265" s="46">
        <v>10228242.220000001</v>
      </c>
      <c r="O265" s="46">
        <v>6997112.6900000004</v>
      </c>
      <c r="P265" s="45">
        <f t="shared" si="85"/>
        <v>122087298.56999999</v>
      </c>
      <c r="Q265" s="47">
        <v>0.01</v>
      </c>
      <c r="R265" s="10" t="s">
        <v>803</v>
      </c>
      <c r="S265" s="10" t="s">
        <v>803</v>
      </c>
      <c r="T265" s="10" t="b">
        <v>1</v>
      </c>
      <c r="U265" s="10" t="s">
        <v>803</v>
      </c>
      <c r="V265" s="10" t="s">
        <v>803</v>
      </c>
      <c r="W265" s="10" t="b">
        <v>1</v>
      </c>
      <c r="X265" s="48">
        <v>608609</v>
      </c>
      <c r="Y265" s="49">
        <v>11.34</v>
      </c>
      <c r="Z265" s="48">
        <v>5005</v>
      </c>
      <c r="AA265" s="26">
        <v>12646</v>
      </c>
      <c r="AB265" s="11">
        <v>13415</v>
      </c>
      <c r="AC265" s="50">
        <f t="shared" si="86"/>
        <v>740064</v>
      </c>
      <c r="AD265" s="50">
        <f t="shared" si="87"/>
        <v>740064</v>
      </c>
      <c r="AE265" s="50">
        <f t="shared" si="88"/>
        <v>267432</v>
      </c>
      <c r="AF265" s="50">
        <f t="shared" si="89"/>
        <v>0</v>
      </c>
      <c r="AG265" s="50">
        <f t="shared" si="90"/>
        <v>740064</v>
      </c>
      <c r="AH265" s="51">
        <f t="shared" si="91"/>
        <v>100000</v>
      </c>
      <c r="AI265" s="52">
        <f t="shared" si="92"/>
        <v>2</v>
      </c>
      <c r="AJ265" s="76">
        <v>2014</v>
      </c>
      <c r="AK265" s="30">
        <v>925707</v>
      </c>
      <c r="AL265" s="53">
        <v>52183.099999999977</v>
      </c>
      <c r="AM265" s="54">
        <f t="shared" si="93"/>
        <v>0</v>
      </c>
      <c r="AN265" s="50">
        <f t="shared" si="94"/>
        <v>740064</v>
      </c>
      <c r="AO265" s="51">
        <v>925707</v>
      </c>
      <c r="AP265" s="50">
        <f t="shared" si="95"/>
        <v>925707</v>
      </c>
      <c r="AQ265" s="11">
        <v>0</v>
      </c>
      <c r="AR265" s="50">
        <f t="shared" si="96"/>
        <v>925707</v>
      </c>
      <c r="AS265" s="50">
        <f t="shared" si="97"/>
        <v>147551</v>
      </c>
      <c r="AT265" s="55">
        <f t="shared" si="98"/>
        <v>15.94</v>
      </c>
      <c r="AU265" s="27">
        <f t="shared" ref="AU265:AU328" si="99">IF(AR265=AN265,1,0)</f>
        <v>0</v>
      </c>
    </row>
    <row r="266" spans="1:47" ht="14.5" x14ac:dyDescent="0.35">
      <c r="A266" s="27" t="s">
        <v>612</v>
      </c>
      <c r="B266" s="27" t="s">
        <v>257</v>
      </c>
      <c r="C266" s="27">
        <v>2025</v>
      </c>
      <c r="D266" s="43">
        <v>2338477580</v>
      </c>
      <c r="E266" s="44">
        <v>23571854.010000002</v>
      </c>
      <c r="F266" s="43">
        <v>1252765393</v>
      </c>
      <c r="G266" s="45">
        <f t="shared" si="80"/>
        <v>12627875.163368586</v>
      </c>
      <c r="H266" s="45">
        <f t="shared" si="81"/>
        <v>10466722.360864345</v>
      </c>
      <c r="I266" s="45">
        <f t="shared" si="82"/>
        <v>1085712187</v>
      </c>
      <c r="J266" s="45">
        <f t="shared" si="83"/>
        <v>460438</v>
      </c>
      <c r="K266" s="45">
        <f t="shared" si="84"/>
        <v>8567116.1970170438</v>
      </c>
      <c r="L266" s="46">
        <v>0</v>
      </c>
      <c r="M266" s="46">
        <v>2931953.63</v>
      </c>
      <c r="N266" s="46">
        <v>405705.89</v>
      </c>
      <c r="O266" s="46">
        <v>743182.98</v>
      </c>
      <c r="P266" s="45">
        <f t="shared" si="85"/>
        <v>27652696.510000002</v>
      </c>
      <c r="Q266" s="47">
        <v>0</v>
      </c>
      <c r="R266" s="10"/>
      <c r="S266" s="10"/>
      <c r="T266" s="10" t="b">
        <v>1</v>
      </c>
      <c r="U266" s="10" t="s">
        <v>797</v>
      </c>
      <c r="V266" s="10" t="s">
        <v>797</v>
      </c>
      <c r="W266" s="10" t="b">
        <v>1</v>
      </c>
      <c r="X266" s="48">
        <v>584312</v>
      </c>
      <c r="Y266" s="49">
        <v>10.08</v>
      </c>
      <c r="Z266" s="48">
        <v>2144</v>
      </c>
      <c r="AA266" s="26">
        <v>4502</v>
      </c>
      <c r="AB266" s="11">
        <v>4935</v>
      </c>
      <c r="AC266" s="50">
        <f t="shared" si="86"/>
        <v>0</v>
      </c>
      <c r="AD266" s="50">
        <f t="shared" si="87"/>
        <v>0</v>
      </c>
      <c r="AE266" s="50">
        <f t="shared" si="88"/>
        <v>0</v>
      </c>
      <c r="AF266" s="50">
        <f t="shared" si="89"/>
        <v>0</v>
      </c>
      <c r="AG266" s="50">
        <f t="shared" si="90"/>
        <v>0</v>
      </c>
      <c r="AH266" s="51" t="str">
        <f t="shared" si="91"/>
        <v/>
      </c>
      <c r="AI266" s="52" t="str">
        <f t="shared" si="92"/>
        <v/>
      </c>
      <c r="AJ266" s="76" t="s">
        <v>797</v>
      </c>
      <c r="AK266" s="30">
        <v>0</v>
      </c>
      <c r="AL266" s="53">
        <v>0</v>
      </c>
      <c r="AM266" s="54">
        <f t="shared" si="93"/>
        <v>0</v>
      </c>
      <c r="AN266" s="50">
        <f t="shared" si="94"/>
        <v>0</v>
      </c>
      <c r="AO266" s="51">
        <v>0</v>
      </c>
      <c r="AP266" s="50">
        <f t="shared" si="95"/>
        <v>0</v>
      </c>
      <c r="AQ266" s="11">
        <v>0</v>
      </c>
      <c r="AR266" s="50">
        <f t="shared" si="96"/>
        <v>0</v>
      </c>
      <c r="AS266" s="50">
        <f t="shared" si="97"/>
        <v>0</v>
      </c>
      <c r="AT266" s="55">
        <f t="shared" si="98"/>
        <v>0</v>
      </c>
      <c r="AU266" s="27">
        <f t="shared" si="99"/>
        <v>1</v>
      </c>
    </row>
    <row r="267" spans="1:47" ht="14.5" x14ac:dyDescent="0.35">
      <c r="A267" s="27" t="s">
        <v>613</v>
      </c>
      <c r="B267" s="27" t="s">
        <v>258</v>
      </c>
      <c r="C267" s="27">
        <v>2025</v>
      </c>
      <c r="D267" s="43">
        <v>304939185</v>
      </c>
      <c r="E267" s="44">
        <v>2750551.45</v>
      </c>
      <c r="F267" s="43">
        <v>238989400</v>
      </c>
      <c r="G267" s="45">
        <f t="shared" si="80"/>
        <v>2155684.3890188467</v>
      </c>
      <c r="H267" s="45">
        <f t="shared" si="81"/>
        <v>1619896.3125413372</v>
      </c>
      <c r="I267" s="45">
        <f t="shared" si="82"/>
        <v>65949785</v>
      </c>
      <c r="J267" s="45">
        <f t="shared" si="83"/>
        <v>143058</v>
      </c>
      <c r="K267" s="45">
        <f t="shared" si="84"/>
        <v>179044.76444327831</v>
      </c>
      <c r="L267" s="46">
        <v>0</v>
      </c>
      <c r="M267" s="46">
        <v>123839.38</v>
      </c>
      <c r="N267" s="46">
        <v>4242.5200000000004</v>
      </c>
      <c r="O267" s="46">
        <v>524918.65</v>
      </c>
      <c r="P267" s="45">
        <f t="shared" si="85"/>
        <v>3403552</v>
      </c>
      <c r="Q267" s="47">
        <v>0</v>
      </c>
      <c r="R267" s="10"/>
      <c r="S267" s="10"/>
      <c r="T267" s="10" t="b">
        <v>1</v>
      </c>
      <c r="U267" s="10" t="s">
        <v>797</v>
      </c>
      <c r="V267" s="10" t="s">
        <v>797</v>
      </c>
      <c r="W267" s="10" t="b">
        <v>1</v>
      </c>
      <c r="X267" s="48">
        <v>402339</v>
      </c>
      <c r="Y267" s="49">
        <v>9.02</v>
      </c>
      <c r="Z267" s="48">
        <v>594</v>
      </c>
      <c r="AA267" s="26">
        <v>1055</v>
      </c>
      <c r="AB267" s="11">
        <v>1214</v>
      </c>
      <c r="AC267" s="50">
        <f t="shared" si="86"/>
        <v>0</v>
      </c>
      <c r="AD267" s="50">
        <f t="shared" si="87"/>
        <v>0</v>
      </c>
      <c r="AE267" s="50">
        <f t="shared" si="88"/>
        <v>0</v>
      </c>
      <c r="AF267" s="50">
        <f t="shared" si="89"/>
        <v>0</v>
      </c>
      <c r="AG267" s="50">
        <f t="shared" si="90"/>
        <v>0</v>
      </c>
      <c r="AH267" s="51" t="str">
        <f t="shared" si="91"/>
        <v/>
      </c>
      <c r="AI267" s="52" t="str">
        <f t="shared" si="92"/>
        <v/>
      </c>
      <c r="AJ267" s="76" t="s">
        <v>797</v>
      </c>
      <c r="AK267" s="30">
        <v>0</v>
      </c>
      <c r="AL267" s="53">
        <v>0</v>
      </c>
      <c r="AM267" s="54">
        <f t="shared" si="93"/>
        <v>0</v>
      </c>
      <c r="AN267" s="50">
        <f t="shared" si="94"/>
        <v>0</v>
      </c>
      <c r="AO267" s="51">
        <v>0</v>
      </c>
      <c r="AP267" s="50">
        <f t="shared" si="95"/>
        <v>0</v>
      </c>
      <c r="AQ267" s="11">
        <v>0</v>
      </c>
      <c r="AR267" s="50">
        <f t="shared" si="96"/>
        <v>0</v>
      </c>
      <c r="AS267" s="50">
        <f t="shared" si="97"/>
        <v>0</v>
      </c>
      <c r="AT267" s="55">
        <f t="shared" si="98"/>
        <v>0</v>
      </c>
      <c r="AU267" s="27">
        <f t="shared" si="99"/>
        <v>1</v>
      </c>
    </row>
    <row r="268" spans="1:47" ht="14.5" x14ac:dyDescent="0.35">
      <c r="A268" s="27" t="s">
        <v>614</v>
      </c>
      <c r="B268" s="27" t="s">
        <v>259</v>
      </c>
      <c r="C268" s="27">
        <v>2025</v>
      </c>
      <c r="D268" s="43">
        <v>6642650836</v>
      </c>
      <c r="E268" s="44">
        <v>70212819.340000004</v>
      </c>
      <c r="F268" s="43">
        <v>6174271000</v>
      </c>
      <c r="G268" s="45">
        <f t="shared" si="80"/>
        <v>65262044.473234624</v>
      </c>
      <c r="H268" s="45">
        <f t="shared" si="81"/>
        <v>56163385.183616802</v>
      </c>
      <c r="I268" s="45">
        <f t="shared" si="82"/>
        <v>468379836</v>
      </c>
      <c r="J268" s="45">
        <f t="shared" si="83"/>
        <v>319495</v>
      </c>
      <c r="K268" s="45">
        <f t="shared" si="84"/>
        <v>3401212.317503144</v>
      </c>
      <c r="L268" s="46">
        <v>0</v>
      </c>
      <c r="M268" s="46">
        <v>3118094.05</v>
      </c>
      <c r="N268" s="46">
        <v>934850.19</v>
      </c>
      <c r="O268" s="46">
        <v>4490656.78</v>
      </c>
      <c r="P268" s="45">
        <f t="shared" si="85"/>
        <v>78756420.359999999</v>
      </c>
      <c r="Q268" s="47">
        <v>0.02</v>
      </c>
      <c r="R268" s="10" t="s">
        <v>797</v>
      </c>
      <c r="S268" s="10"/>
      <c r="T268" s="10" t="b">
        <v>1</v>
      </c>
      <c r="U268" s="10" t="s">
        <v>797</v>
      </c>
      <c r="V268" s="10" t="s">
        <v>797</v>
      </c>
      <c r="W268" s="10" t="b">
        <v>1</v>
      </c>
      <c r="X268" s="48">
        <v>717271</v>
      </c>
      <c r="Y268" s="49">
        <v>10.57</v>
      </c>
      <c r="Z268" s="48">
        <v>8608</v>
      </c>
      <c r="AA268" s="26">
        <v>10074</v>
      </c>
      <c r="AB268" s="11">
        <v>10602</v>
      </c>
      <c r="AC268" s="50">
        <f t="shared" si="86"/>
        <v>1191292</v>
      </c>
      <c r="AD268" s="50">
        <f t="shared" si="87"/>
        <v>1404256</v>
      </c>
      <c r="AE268" s="50">
        <f t="shared" si="88"/>
        <v>81059</v>
      </c>
      <c r="AF268" s="50">
        <f t="shared" si="89"/>
        <v>81059</v>
      </c>
      <c r="AG268" s="50">
        <f t="shared" si="90"/>
        <v>1485315</v>
      </c>
      <c r="AH268" s="51" t="str">
        <f t="shared" si="91"/>
        <v/>
      </c>
      <c r="AI268" s="52" t="str">
        <f t="shared" si="92"/>
        <v/>
      </c>
      <c r="AJ268" s="76">
        <v>2006</v>
      </c>
      <c r="AK268" s="30">
        <v>1434838</v>
      </c>
      <c r="AL268" s="53">
        <v>28882.010000000009</v>
      </c>
      <c r="AM268" s="54">
        <f t="shared" si="93"/>
        <v>0</v>
      </c>
      <c r="AN268" s="50">
        <f t="shared" si="94"/>
        <v>1485315</v>
      </c>
      <c r="AO268" s="51">
        <v>1434838</v>
      </c>
      <c r="AP268" s="50">
        <f t="shared" si="95"/>
        <v>1434838</v>
      </c>
      <c r="AQ268" s="11">
        <v>0</v>
      </c>
      <c r="AR268" s="50">
        <f t="shared" si="96"/>
        <v>1485315</v>
      </c>
      <c r="AS268" s="50">
        <f t="shared" si="97"/>
        <v>236749</v>
      </c>
      <c r="AT268" s="55">
        <f t="shared" si="98"/>
        <v>15.94</v>
      </c>
      <c r="AU268" s="27">
        <f t="shared" si="99"/>
        <v>1</v>
      </c>
    </row>
    <row r="269" spans="1:47" ht="14.5" x14ac:dyDescent="0.35">
      <c r="A269" s="27" t="s">
        <v>615</v>
      </c>
      <c r="B269" s="27" t="s">
        <v>260</v>
      </c>
      <c r="C269" s="27">
        <v>2025</v>
      </c>
      <c r="D269" s="43">
        <v>5982707282</v>
      </c>
      <c r="E269" s="44">
        <v>63895313.770000003</v>
      </c>
      <c r="F269" s="43">
        <v>4642018000</v>
      </c>
      <c r="G269" s="45">
        <f t="shared" si="80"/>
        <v>49576752.238634408</v>
      </c>
      <c r="H269" s="45">
        <f t="shared" si="81"/>
        <v>41843362.296344683</v>
      </c>
      <c r="I269" s="45">
        <f t="shared" si="82"/>
        <v>1340689282</v>
      </c>
      <c r="J269" s="45">
        <f t="shared" si="83"/>
        <v>596923</v>
      </c>
      <c r="K269" s="45">
        <f t="shared" si="84"/>
        <v>11919833.13065636</v>
      </c>
      <c r="L269" s="46">
        <v>0</v>
      </c>
      <c r="M269" s="46">
        <v>18611437.280000001</v>
      </c>
      <c r="N269" s="46">
        <v>4205197.28</v>
      </c>
      <c r="O269" s="46">
        <v>3269735.52</v>
      </c>
      <c r="P269" s="45">
        <f t="shared" si="85"/>
        <v>89981683.850000009</v>
      </c>
      <c r="Q269" s="47">
        <v>0</v>
      </c>
      <c r="R269" s="10"/>
      <c r="S269" s="10"/>
      <c r="T269" s="10" t="b">
        <v>1</v>
      </c>
      <c r="U269" s="10" t="s">
        <v>797</v>
      </c>
      <c r="V269" s="10" t="s">
        <v>797</v>
      </c>
      <c r="W269" s="10" t="b">
        <v>1</v>
      </c>
      <c r="X269" s="48">
        <v>641074</v>
      </c>
      <c r="Y269" s="49">
        <v>10.68</v>
      </c>
      <c r="Z269" s="48">
        <v>7241</v>
      </c>
      <c r="AA269" s="26">
        <v>9487</v>
      </c>
      <c r="AB269" s="11">
        <v>9969</v>
      </c>
      <c r="AC269" s="50">
        <f t="shared" si="86"/>
        <v>0</v>
      </c>
      <c r="AD269" s="50">
        <f t="shared" si="87"/>
        <v>0</v>
      </c>
      <c r="AE269" s="50">
        <f t="shared" si="88"/>
        <v>0</v>
      </c>
      <c r="AF269" s="50">
        <f t="shared" si="89"/>
        <v>0</v>
      </c>
      <c r="AG269" s="50">
        <f t="shared" si="90"/>
        <v>0</v>
      </c>
      <c r="AH269" s="51" t="str">
        <f t="shared" si="91"/>
        <v/>
      </c>
      <c r="AI269" s="52" t="str">
        <f t="shared" si="92"/>
        <v/>
      </c>
      <c r="AJ269" s="76" t="s">
        <v>797</v>
      </c>
      <c r="AK269" s="30">
        <v>0</v>
      </c>
      <c r="AL269" s="53">
        <v>0</v>
      </c>
      <c r="AM269" s="54">
        <f t="shared" si="93"/>
        <v>0</v>
      </c>
      <c r="AN269" s="50">
        <f t="shared" si="94"/>
        <v>0</v>
      </c>
      <c r="AO269" s="51">
        <v>0</v>
      </c>
      <c r="AP269" s="50">
        <f t="shared" si="95"/>
        <v>0</v>
      </c>
      <c r="AQ269" s="11">
        <v>0</v>
      </c>
      <c r="AR269" s="50">
        <f t="shared" si="96"/>
        <v>0</v>
      </c>
      <c r="AS269" s="50">
        <f t="shared" si="97"/>
        <v>0</v>
      </c>
      <c r="AT269" s="55">
        <f t="shared" si="98"/>
        <v>0</v>
      </c>
      <c r="AU269" s="27">
        <f t="shared" si="99"/>
        <v>1</v>
      </c>
    </row>
    <row r="270" spans="1:47" ht="14.5" x14ac:dyDescent="0.35">
      <c r="A270" s="27" t="s">
        <v>616</v>
      </c>
      <c r="B270" s="27" t="s">
        <v>261</v>
      </c>
      <c r="C270" s="27">
        <v>2025</v>
      </c>
      <c r="D270" s="43">
        <v>85822475</v>
      </c>
      <c r="E270" s="44">
        <v>1426369.53</v>
      </c>
      <c r="F270" s="43">
        <v>66356175</v>
      </c>
      <c r="G270" s="45">
        <f t="shared" si="80"/>
        <v>1102839.6250206924</v>
      </c>
      <c r="H270" s="45">
        <f t="shared" si="81"/>
        <v>594267.05180386396</v>
      </c>
      <c r="I270" s="45">
        <f t="shared" si="82"/>
        <v>19466300</v>
      </c>
      <c r="J270" s="45">
        <f t="shared" si="83"/>
        <v>85755</v>
      </c>
      <c r="K270" s="45">
        <f t="shared" si="84"/>
        <v>0</v>
      </c>
      <c r="L270" s="46">
        <v>0</v>
      </c>
      <c r="M270" s="46">
        <v>8278.26</v>
      </c>
      <c r="N270" s="46">
        <v>13360.82</v>
      </c>
      <c r="O270" s="46">
        <v>89881.61</v>
      </c>
      <c r="P270" s="45">
        <f t="shared" si="85"/>
        <v>1537890.22</v>
      </c>
      <c r="Q270" s="47">
        <v>0</v>
      </c>
      <c r="R270" s="10"/>
      <c r="S270" s="10"/>
      <c r="T270" s="10" t="b">
        <v>1</v>
      </c>
      <c r="U270" s="10" t="s">
        <v>797</v>
      </c>
      <c r="V270" s="10" t="s">
        <v>797</v>
      </c>
      <c r="W270" s="10" t="b">
        <v>1</v>
      </c>
      <c r="X270" s="48">
        <v>216850</v>
      </c>
      <c r="Y270" s="49">
        <v>16.62</v>
      </c>
      <c r="Z270" s="48">
        <v>306</v>
      </c>
      <c r="AA270" s="26">
        <v>533</v>
      </c>
      <c r="AB270" s="11">
        <v>556</v>
      </c>
      <c r="AC270" s="50">
        <f t="shared" si="86"/>
        <v>0</v>
      </c>
      <c r="AD270" s="50">
        <f t="shared" si="87"/>
        <v>0</v>
      </c>
      <c r="AE270" s="50">
        <f t="shared" si="88"/>
        <v>0</v>
      </c>
      <c r="AF270" s="50">
        <f t="shared" si="89"/>
        <v>0</v>
      </c>
      <c r="AG270" s="50">
        <f t="shared" si="90"/>
        <v>0</v>
      </c>
      <c r="AH270" s="51" t="str">
        <f t="shared" si="91"/>
        <v/>
      </c>
      <c r="AI270" s="52" t="str">
        <f t="shared" si="92"/>
        <v/>
      </c>
      <c r="AJ270" s="76" t="s">
        <v>797</v>
      </c>
      <c r="AK270" s="30">
        <v>0</v>
      </c>
      <c r="AL270" s="53">
        <v>0</v>
      </c>
      <c r="AM270" s="54">
        <f t="shared" si="93"/>
        <v>0</v>
      </c>
      <c r="AN270" s="50">
        <f t="shared" si="94"/>
        <v>0</v>
      </c>
      <c r="AO270" s="51">
        <v>0</v>
      </c>
      <c r="AP270" s="50">
        <f t="shared" si="95"/>
        <v>0</v>
      </c>
      <c r="AQ270" s="11">
        <v>0</v>
      </c>
      <c r="AR270" s="50">
        <f t="shared" si="96"/>
        <v>0</v>
      </c>
      <c r="AS270" s="50">
        <f t="shared" si="97"/>
        <v>0</v>
      </c>
      <c r="AT270" s="55">
        <f t="shared" si="98"/>
        <v>0</v>
      </c>
      <c r="AU270" s="27">
        <f t="shared" si="99"/>
        <v>1</v>
      </c>
    </row>
    <row r="271" spans="1:47" ht="14.5" x14ac:dyDescent="0.35">
      <c r="A271" s="27" t="s">
        <v>617</v>
      </c>
      <c r="B271" s="27" t="s">
        <v>262</v>
      </c>
      <c r="C271" s="27">
        <v>2025</v>
      </c>
      <c r="D271" s="43">
        <v>7940607066</v>
      </c>
      <c r="E271" s="44">
        <v>79326664.590000004</v>
      </c>
      <c r="F271" s="43">
        <v>6755041200</v>
      </c>
      <c r="G271" s="45">
        <f t="shared" si="80"/>
        <v>67482861.58856146</v>
      </c>
      <c r="H271" s="45">
        <f t="shared" si="81"/>
        <v>60626721.489811882</v>
      </c>
      <c r="I271" s="45">
        <f t="shared" si="82"/>
        <v>1185565866</v>
      </c>
      <c r="J271" s="45">
        <f t="shared" si="83"/>
        <v>601200</v>
      </c>
      <c r="K271" s="45">
        <f t="shared" si="84"/>
        <v>9873775.8887574822</v>
      </c>
      <c r="L271" s="46">
        <v>0</v>
      </c>
      <c r="M271" s="46">
        <v>2050874.81</v>
      </c>
      <c r="N271" s="46">
        <v>146118.74</v>
      </c>
      <c r="O271" s="46">
        <v>740333.53</v>
      </c>
      <c r="P271" s="45">
        <f t="shared" si="85"/>
        <v>82263991.670000002</v>
      </c>
      <c r="Q271" s="47">
        <v>0.03</v>
      </c>
      <c r="R271" s="10" t="s">
        <v>803</v>
      </c>
      <c r="S271" s="10" t="s">
        <v>803</v>
      </c>
      <c r="T271" s="10" t="b">
        <v>1</v>
      </c>
      <c r="U271" s="10" t="s">
        <v>797</v>
      </c>
      <c r="V271" s="10" t="s">
        <v>797</v>
      </c>
      <c r="W271" s="10" t="b">
        <v>1</v>
      </c>
      <c r="X271" s="48">
        <v>984269</v>
      </c>
      <c r="Y271" s="49">
        <v>9.99</v>
      </c>
      <c r="Z271" s="48">
        <v>6863</v>
      </c>
      <c r="AA271" s="26">
        <v>8835</v>
      </c>
      <c r="AB271" s="11">
        <v>9011</v>
      </c>
      <c r="AC271" s="50">
        <f t="shared" si="86"/>
        <v>2115015</v>
      </c>
      <c r="AD271" s="50">
        <f t="shared" si="87"/>
        <v>2115015</v>
      </c>
      <c r="AE271" s="50">
        <f t="shared" si="88"/>
        <v>65910</v>
      </c>
      <c r="AF271" s="50">
        <f t="shared" si="89"/>
        <v>65910</v>
      </c>
      <c r="AG271" s="50">
        <f t="shared" si="90"/>
        <v>2180925</v>
      </c>
      <c r="AH271" s="51">
        <f t="shared" si="91"/>
        <v>100000</v>
      </c>
      <c r="AI271" s="52" t="str">
        <f t="shared" si="92"/>
        <v/>
      </c>
      <c r="AJ271" s="76">
        <v>2003</v>
      </c>
      <c r="AK271" s="30">
        <v>2195471</v>
      </c>
      <c r="AL271" s="53">
        <v>119053.14999999991</v>
      </c>
      <c r="AM271" s="54">
        <f t="shared" si="93"/>
        <v>0</v>
      </c>
      <c r="AN271" s="50">
        <f t="shared" si="94"/>
        <v>2180925</v>
      </c>
      <c r="AO271" s="51">
        <v>2195471</v>
      </c>
      <c r="AP271" s="50">
        <f t="shared" si="95"/>
        <v>2195471</v>
      </c>
      <c r="AQ271" s="11">
        <v>0</v>
      </c>
      <c r="AR271" s="50">
        <f t="shared" si="96"/>
        <v>2195471</v>
      </c>
      <c r="AS271" s="50">
        <f t="shared" si="97"/>
        <v>349943</v>
      </c>
      <c r="AT271" s="55">
        <f t="shared" si="98"/>
        <v>15.94</v>
      </c>
      <c r="AU271" s="27">
        <f t="shared" si="99"/>
        <v>0</v>
      </c>
    </row>
    <row r="272" spans="1:47" ht="14.5" x14ac:dyDescent="0.35">
      <c r="A272" s="27" t="s">
        <v>618</v>
      </c>
      <c r="B272" s="27" t="s">
        <v>263</v>
      </c>
      <c r="C272" s="27">
        <v>2025</v>
      </c>
      <c r="D272" s="43">
        <v>2899754689</v>
      </c>
      <c r="E272" s="44">
        <v>35811970.409999996</v>
      </c>
      <c r="F272" s="43">
        <v>2665464200</v>
      </c>
      <c r="G272" s="45">
        <f t="shared" si="80"/>
        <v>32918482.870781321</v>
      </c>
      <c r="H272" s="45">
        <f t="shared" si="81"/>
        <v>26611341.817528103</v>
      </c>
      <c r="I272" s="45">
        <f t="shared" si="82"/>
        <v>234290489</v>
      </c>
      <c r="J272" s="45">
        <f t="shared" si="83"/>
        <v>266846</v>
      </c>
      <c r="K272" s="45">
        <f t="shared" si="84"/>
        <v>1809158.9230060752</v>
      </c>
      <c r="L272" s="46">
        <v>0</v>
      </c>
      <c r="M272" s="46">
        <v>13282602.390000001</v>
      </c>
      <c r="N272" s="46">
        <v>1073333</v>
      </c>
      <c r="O272" s="46">
        <v>3791935.06</v>
      </c>
      <c r="P272" s="45">
        <f t="shared" si="85"/>
        <v>53959840.859999999</v>
      </c>
      <c r="Q272" s="47">
        <v>1.2500000000000001E-2</v>
      </c>
      <c r="R272" s="10" t="s">
        <v>803</v>
      </c>
      <c r="S272" s="10" t="s">
        <v>803</v>
      </c>
      <c r="T272" s="10" t="b">
        <v>1</v>
      </c>
      <c r="U272" s="10" t="s">
        <v>797</v>
      </c>
      <c r="V272" s="10" t="s">
        <v>797</v>
      </c>
      <c r="W272" s="10" t="b">
        <v>1</v>
      </c>
      <c r="X272" s="48">
        <v>521924</v>
      </c>
      <c r="Y272" s="49">
        <v>12.35</v>
      </c>
      <c r="Z272" s="48">
        <v>5107</v>
      </c>
      <c r="AA272" s="26">
        <v>5985</v>
      </c>
      <c r="AB272" s="11">
        <v>6467</v>
      </c>
      <c r="AC272" s="50">
        <f t="shared" si="86"/>
        <v>355256</v>
      </c>
      <c r="AD272" s="50">
        <f t="shared" si="87"/>
        <v>355256</v>
      </c>
      <c r="AE272" s="50">
        <f t="shared" si="88"/>
        <v>179449</v>
      </c>
      <c r="AF272" s="50">
        <f t="shared" si="89"/>
        <v>179449</v>
      </c>
      <c r="AG272" s="50">
        <f t="shared" si="90"/>
        <v>534705</v>
      </c>
      <c r="AH272" s="51">
        <f t="shared" si="91"/>
        <v>100000</v>
      </c>
      <c r="AI272" s="52" t="str">
        <f t="shared" si="92"/>
        <v/>
      </c>
      <c r="AJ272" s="76">
        <v>2010</v>
      </c>
      <c r="AK272" s="30">
        <v>534882</v>
      </c>
      <c r="AL272" s="53">
        <v>23832.430000000051</v>
      </c>
      <c r="AM272" s="54">
        <f t="shared" si="93"/>
        <v>0</v>
      </c>
      <c r="AN272" s="50">
        <f t="shared" si="94"/>
        <v>534705</v>
      </c>
      <c r="AO272" s="51">
        <v>534882</v>
      </c>
      <c r="AP272" s="50">
        <f t="shared" si="95"/>
        <v>534882</v>
      </c>
      <c r="AQ272" s="11">
        <v>0</v>
      </c>
      <c r="AR272" s="50">
        <f t="shared" si="96"/>
        <v>534882</v>
      </c>
      <c r="AS272" s="50">
        <f t="shared" si="97"/>
        <v>85257</v>
      </c>
      <c r="AT272" s="55">
        <f t="shared" si="98"/>
        <v>15.94</v>
      </c>
      <c r="AU272" s="27">
        <f t="shared" si="99"/>
        <v>0</v>
      </c>
    </row>
    <row r="273" spans="1:47" ht="14.5" x14ac:dyDescent="0.35">
      <c r="A273" s="27" t="s">
        <v>619</v>
      </c>
      <c r="B273" s="27" t="s">
        <v>264</v>
      </c>
      <c r="C273" s="27">
        <v>2025</v>
      </c>
      <c r="D273" s="43">
        <v>4684691499</v>
      </c>
      <c r="E273" s="44">
        <v>81888407.400000006</v>
      </c>
      <c r="F273" s="43">
        <v>4215151700</v>
      </c>
      <c r="G273" s="45">
        <f t="shared" si="80"/>
        <v>73680851.713732585</v>
      </c>
      <c r="H273" s="45">
        <f t="shared" si="81"/>
        <v>64320309.637676194</v>
      </c>
      <c r="I273" s="45">
        <f t="shared" si="82"/>
        <v>469539799</v>
      </c>
      <c r="J273" s="45">
        <f t="shared" si="83"/>
        <v>545977</v>
      </c>
      <c r="K273" s="45">
        <f t="shared" si="84"/>
        <v>6704277.0341873113</v>
      </c>
      <c r="L273" s="46">
        <v>0</v>
      </c>
      <c r="M273" s="46">
        <v>2888045.62</v>
      </c>
      <c r="N273" s="46">
        <v>1113441.04</v>
      </c>
      <c r="O273" s="46">
        <v>2306339.17</v>
      </c>
      <c r="P273" s="45">
        <f t="shared" si="85"/>
        <v>88196233.230000004</v>
      </c>
      <c r="Q273" s="47">
        <v>0.01</v>
      </c>
      <c r="R273" s="10" t="s">
        <v>803</v>
      </c>
      <c r="S273" s="10" t="s">
        <v>803</v>
      </c>
      <c r="T273" s="10" t="b">
        <v>1</v>
      </c>
      <c r="U273" s="10" t="s">
        <v>797</v>
      </c>
      <c r="V273" s="10" t="s">
        <v>797</v>
      </c>
      <c r="W273" s="10" t="b">
        <v>1</v>
      </c>
      <c r="X273" s="48">
        <v>787143</v>
      </c>
      <c r="Y273" s="49">
        <v>17.48</v>
      </c>
      <c r="Z273" s="48">
        <v>5355</v>
      </c>
      <c r="AA273" s="26">
        <v>6215</v>
      </c>
      <c r="AB273" s="11">
        <v>6372</v>
      </c>
      <c r="AC273" s="50">
        <f t="shared" si="86"/>
        <v>710246</v>
      </c>
      <c r="AD273" s="50">
        <f t="shared" si="87"/>
        <v>710246</v>
      </c>
      <c r="AE273" s="50">
        <f t="shared" si="88"/>
        <v>40015</v>
      </c>
      <c r="AF273" s="50">
        <f t="shared" si="89"/>
        <v>40015</v>
      </c>
      <c r="AG273" s="50">
        <f t="shared" si="90"/>
        <v>750261</v>
      </c>
      <c r="AH273" s="51">
        <f t="shared" si="91"/>
        <v>100000</v>
      </c>
      <c r="AI273" s="52" t="str">
        <f t="shared" si="92"/>
        <v/>
      </c>
      <c r="AJ273" s="76">
        <v>2006</v>
      </c>
      <c r="AK273" s="30">
        <v>743489</v>
      </c>
      <c r="AL273" s="53">
        <v>32996.569999999949</v>
      </c>
      <c r="AM273" s="54">
        <f t="shared" si="93"/>
        <v>0</v>
      </c>
      <c r="AN273" s="50">
        <f t="shared" si="94"/>
        <v>750261</v>
      </c>
      <c r="AO273" s="51">
        <v>743489</v>
      </c>
      <c r="AP273" s="50">
        <f t="shared" si="95"/>
        <v>743489</v>
      </c>
      <c r="AQ273" s="11">
        <v>0</v>
      </c>
      <c r="AR273" s="50">
        <f t="shared" si="96"/>
        <v>750261</v>
      </c>
      <c r="AS273" s="50">
        <f t="shared" si="97"/>
        <v>119587</v>
      </c>
      <c r="AT273" s="55">
        <f t="shared" si="98"/>
        <v>15.94</v>
      </c>
      <c r="AU273" s="27">
        <f t="shared" si="99"/>
        <v>1</v>
      </c>
    </row>
    <row r="274" spans="1:47" ht="14.5" x14ac:dyDescent="0.35">
      <c r="A274" s="27" t="s">
        <v>620</v>
      </c>
      <c r="B274" s="27" t="s">
        <v>265</v>
      </c>
      <c r="C274" s="27">
        <v>2025</v>
      </c>
      <c r="D274" s="43">
        <v>772941064</v>
      </c>
      <c r="E274" s="44">
        <v>9360316.2899999991</v>
      </c>
      <c r="F274" s="43">
        <v>615230700</v>
      </c>
      <c r="G274" s="45">
        <f t="shared" si="80"/>
        <v>7450443.7809479637</v>
      </c>
      <c r="H274" s="45">
        <f t="shared" si="81"/>
        <v>5826492.7404937278</v>
      </c>
      <c r="I274" s="45">
        <f t="shared" si="82"/>
        <v>157710364</v>
      </c>
      <c r="J274" s="45">
        <f t="shared" si="83"/>
        <v>222441</v>
      </c>
      <c r="K274" s="45">
        <f t="shared" si="84"/>
        <v>1051275.1690598419</v>
      </c>
      <c r="L274" s="46">
        <v>0</v>
      </c>
      <c r="M274" s="46">
        <v>791390.7</v>
      </c>
      <c r="N274" s="46">
        <v>218240.06</v>
      </c>
      <c r="O274" s="46">
        <v>468292.85</v>
      </c>
      <c r="P274" s="45">
        <f t="shared" si="85"/>
        <v>10838239.899999999</v>
      </c>
      <c r="Q274" s="47">
        <v>0</v>
      </c>
      <c r="R274" s="10"/>
      <c r="S274" s="10"/>
      <c r="T274" s="10" t="b">
        <v>1</v>
      </c>
      <c r="U274" s="10" t="s">
        <v>797</v>
      </c>
      <c r="V274" s="10" t="s">
        <v>797</v>
      </c>
      <c r="W274" s="10" t="b">
        <v>1</v>
      </c>
      <c r="X274" s="48">
        <v>458785</v>
      </c>
      <c r="Y274" s="49">
        <v>12.11</v>
      </c>
      <c r="Z274" s="48">
        <v>1341</v>
      </c>
      <c r="AA274" s="26">
        <v>2050</v>
      </c>
      <c r="AB274" s="11">
        <v>2554</v>
      </c>
      <c r="AC274" s="50">
        <f t="shared" si="86"/>
        <v>0</v>
      </c>
      <c r="AD274" s="50">
        <f t="shared" si="87"/>
        <v>0</v>
      </c>
      <c r="AE274" s="50">
        <f t="shared" si="88"/>
        <v>0</v>
      </c>
      <c r="AF274" s="50">
        <f t="shared" si="89"/>
        <v>0</v>
      </c>
      <c r="AG274" s="50">
        <f t="shared" si="90"/>
        <v>0</v>
      </c>
      <c r="AH274" s="51" t="str">
        <f t="shared" si="91"/>
        <v/>
      </c>
      <c r="AI274" s="52" t="str">
        <f t="shared" si="92"/>
        <v/>
      </c>
      <c r="AJ274" s="76" t="s">
        <v>797</v>
      </c>
      <c r="AK274" s="30">
        <v>0</v>
      </c>
      <c r="AL274" s="53">
        <v>0</v>
      </c>
      <c r="AM274" s="54">
        <f t="shared" si="93"/>
        <v>0</v>
      </c>
      <c r="AN274" s="50">
        <f t="shared" si="94"/>
        <v>0</v>
      </c>
      <c r="AO274" s="51">
        <v>0</v>
      </c>
      <c r="AP274" s="50">
        <f t="shared" si="95"/>
        <v>0</v>
      </c>
      <c r="AQ274" s="11">
        <v>0</v>
      </c>
      <c r="AR274" s="50">
        <f t="shared" si="96"/>
        <v>0</v>
      </c>
      <c r="AS274" s="50">
        <f t="shared" si="97"/>
        <v>0</v>
      </c>
      <c r="AT274" s="55">
        <f t="shared" si="98"/>
        <v>0</v>
      </c>
      <c r="AU274" s="27">
        <f t="shared" si="99"/>
        <v>1</v>
      </c>
    </row>
    <row r="275" spans="1:47" ht="14.5" x14ac:dyDescent="0.35">
      <c r="A275" s="27" t="s">
        <v>621</v>
      </c>
      <c r="B275" s="27" t="s">
        <v>266</v>
      </c>
      <c r="C275" s="27">
        <v>2025</v>
      </c>
      <c r="D275" s="43">
        <v>274713953</v>
      </c>
      <c r="E275" s="44">
        <v>3527327.16</v>
      </c>
      <c r="F275" s="43">
        <v>176868500</v>
      </c>
      <c r="G275" s="45">
        <f t="shared" si="80"/>
        <v>2270991.5422405214</v>
      </c>
      <c r="H275" s="45">
        <f t="shared" si="81"/>
        <v>1625139.1070633247</v>
      </c>
      <c r="I275" s="45">
        <f t="shared" si="82"/>
        <v>97845453</v>
      </c>
      <c r="J275" s="45">
        <f t="shared" si="83"/>
        <v>317680</v>
      </c>
      <c r="K275" s="45">
        <f t="shared" si="84"/>
        <v>860863.56482587301</v>
      </c>
      <c r="L275" s="46">
        <v>0</v>
      </c>
      <c r="M275" s="46">
        <v>406946.17</v>
      </c>
      <c r="N275" s="46">
        <v>290090.37</v>
      </c>
      <c r="O275" s="46">
        <v>561412.89</v>
      </c>
      <c r="P275" s="45">
        <f t="shared" si="85"/>
        <v>4785776.59</v>
      </c>
      <c r="Q275" s="47">
        <v>0.03</v>
      </c>
      <c r="R275" s="10" t="s">
        <v>803</v>
      </c>
      <c r="S275" s="10"/>
      <c r="T275" s="10" t="b">
        <v>0</v>
      </c>
      <c r="U275" s="10" t="s">
        <v>803</v>
      </c>
      <c r="V275" s="10" t="s">
        <v>797</v>
      </c>
      <c r="W275" s="10" t="b">
        <v>0</v>
      </c>
      <c r="X275" s="48">
        <v>351627</v>
      </c>
      <c r="Y275" s="49">
        <v>12.84</v>
      </c>
      <c r="Z275" s="48">
        <v>503</v>
      </c>
      <c r="AA275" s="26">
        <v>811</v>
      </c>
      <c r="AB275" s="11">
        <v>1063</v>
      </c>
      <c r="AC275" s="50">
        <f t="shared" si="86"/>
        <v>74580</v>
      </c>
      <c r="AD275" s="50">
        <f t="shared" si="87"/>
        <v>74580</v>
      </c>
      <c r="AE275" s="50">
        <f t="shared" si="88"/>
        <v>20911</v>
      </c>
      <c r="AF275" s="50">
        <f t="shared" si="89"/>
        <v>0</v>
      </c>
      <c r="AG275" s="50">
        <f t="shared" si="90"/>
        <v>74580</v>
      </c>
      <c r="AH275" s="51">
        <f t="shared" si="91"/>
        <v>100000</v>
      </c>
      <c r="AI275" s="52">
        <f t="shared" si="92"/>
        <v>2</v>
      </c>
      <c r="AJ275" s="76">
        <v>2024</v>
      </c>
      <c r="AK275" s="30">
        <v>83943</v>
      </c>
      <c r="AL275" s="53">
        <v>0.46000000000640284</v>
      </c>
      <c r="AM275" s="54">
        <f t="shared" si="93"/>
        <v>0</v>
      </c>
      <c r="AN275" s="50">
        <f t="shared" si="94"/>
        <v>74580</v>
      </c>
      <c r="AO275" s="51">
        <v>83943</v>
      </c>
      <c r="AP275" s="50">
        <f t="shared" si="95"/>
        <v>74580</v>
      </c>
      <c r="AQ275" s="11">
        <v>0</v>
      </c>
      <c r="AR275" s="50">
        <f t="shared" si="96"/>
        <v>83943</v>
      </c>
      <c r="AS275" s="50">
        <f t="shared" si="97"/>
        <v>13380</v>
      </c>
      <c r="AT275" s="55">
        <f t="shared" si="98"/>
        <v>15.94</v>
      </c>
      <c r="AU275" s="27">
        <f t="shared" si="99"/>
        <v>0</v>
      </c>
    </row>
    <row r="276" spans="1:47" ht="14.5" x14ac:dyDescent="0.35">
      <c r="A276" s="27" t="s">
        <v>622</v>
      </c>
      <c r="B276" s="27" t="s">
        <v>267</v>
      </c>
      <c r="C276" s="27">
        <v>2025</v>
      </c>
      <c r="D276" s="43">
        <v>1789984360</v>
      </c>
      <c r="E276" s="44">
        <v>29677940.690000001</v>
      </c>
      <c r="F276" s="43">
        <v>1573483300</v>
      </c>
      <c r="G276" s="45">
        <f t="shared" si="80"/>
        <v>26088353.115054861</v>
      </c>
      <c r="H276" s="45">
        <f t="shared" si="81"/>
        <v>23868290.694510296</v>
      </c>
      <c r="I276" s="45">
        <f t="shared" si="82"/>
        <v>216501060</v>
      </c>
      <c r="J276" s="45">
        <f t="shared" si="83"/>
        <v>642436</v>
      </c>
      <c r="K276" s="45">
        <f t="shared" si="84"/>
        <v>3030841.244579915</v>
      </c>
      <c r="L276" s="46">
        <v>0</v>
      </c>
      <c r="M276" s="46">
        <v>447904.79</v>
      </c>
      <c r="N276" s="46">
        <v>48554.53</v>
      </c>
      <c r="O276" s="46">
        <v>990303.67</v>
      </c>
      <c r="P276" s="45">
        <f t="shared" si="85"/>
        <v>31164703.68</v>
      </c>
      <c r="Q276" s="47">
        <v>0</v>
      </c>
      <c r="R276" s="10"/>
      <c r="S276" s="10"/>
      <c r="T276" s="10" t="b">
        <v>1</v>
      </c>
      <c r="U276" s="10" t="s">
        <v>797</v>
      </c>
      <c r="V276" s="10" t="s">
        <v>797</v>
      </c>
      <c r="W276" s="10" t="b">
        <v>1</v>
      </c>
      <c r="X276" s="48">
        <v>1175118</v>
      </c>
      <c r="Y276" s="49">
        <v>16.579999999999998</v>
      </c>
      <c r="Z276" s="48">
        <v>1339</v>
      </c>
      <c r="AA276" s="26">
        <v>1676</v>
      </c>
      <c r="AB276" s="11">
        <v>1804</v>
      </c>
      <c r="AC276" s="50">
        <f t="shared" si="86"/>
        <v>0</v>
      </c>
      <c r="AD276" s="50">
        <f t="shared" si="87"/>
        <v>0</v>
      </c>
      <c r="AE276" s="50">
        <f t="shared" si="88"/>
        <v>0</v>
      </c>
      <c r="AF276" s="50">
        <f t="shared" si="89"/>
        <v>0</v>
      </c>
      <c r="AG276" s="50">
        <f t="shared" si="90"/>
        <v>0</v>
      </c>
      <c r="AH276" s="51" t="str">
        <f t="shared" si="91"/>
        <v/>
      </c>
      <c r="AI276" s="52" t="str">
        <f t="shared" si="92"/>
        <v/>
      </c>
      <c r="AJ276" s="76" t="s">
        <v>797</v>
      </c>
      <c r="AK276" s="30">
        <v>0</v>
      </c>
      <c r="AL276" s="53">
        <v>0</v>
      </c>
      <c r="AM276" s="54">
        <f t="shared" si="93"/>
        <v>0</v>
      </c>
      <c r="AN276" s="50">
        <f t="shared" si="94"/>
        <v>0</v>
      </c>
      <c r="AO276" s="51">
        <v>0</v>
      </c>
      <c r="AP276" s="50">
        <f t="shared" si="95"/>
        <v>0</v>
      </c>
      <c r="AQ276" s="11">
        <v>0</v>
      </c>
      <c r="AR276" s="50">
        <f t="shared" si="96"/>
        <v>0</v>
      </c>
      <c r="AS276" s="50">
        <f t="shared" si="97"/>
        <v>0</v>
      </c>
      <c r="AT276" s="55">
        <f t="shared" si="98"/>
        <v>0</v>
      </c>
      <c r="AU276" s="27">
        <f t="shared" si="99"/>
        <v>1</v>
      </c>
    </row>
    <row r="277" spans="1:47" ht="14.5" x14ac:dyDescent="0.35">
      <c r="A277" s="27" t="s">
        <v>623</v>
      </c>
      <c r="B277" s="27" t="s">
        <v>268</v>
      </c>
      <c r="C277" s="27">
        <v>2025</v>
      </c>
      <c r="D277" s="43">
        <v>970807145</v>
      </c>
      <c r="E277" s="44">
        <v>12591368.67</v>
      </c>
      <c r="F277" s="43">
        <v>764602280</v>
      </c>
      <c r="G277" s="45">
        <f t="shared" si="80"/>
        <v>9916891.5710880645</v>
      </c>
      <c r="H277" s="45">
        <f t="shared" si="81"/>
        <v>7861146.9341613576</v>
      </c>
      <c r="I277" s="45">
        <f t="shared" si="82"/>
        <v>206204865</v>
      </c>
      <c r="J277" s="45">
        <f t="shared" si="83"/>
        <v>240332</v>
      </c>
      <c r="K277" s="45">
        <f t="shared" si="84"/>
        <v>1561651.0503990718</v>
      </c>
      <c r="L277" s="46">
        <v>0</v>
      </c>
      <c r="M277" s="46">
        <v>358957.37</v>
      </c>
      <c r="N277" s="46">
        <v>477986</v>
      </c>
      <c r="O277" s="46">
        <v>552127.30000000005</v>
      </c>
      <c r="P277" s="45">
        <f t="shared" si="85"/>
        <v>13980439.34</v>
      </c>
      <c r="Q277" s="47">
        <v>0.01</v>
      </c>
      <c r="R277" s="10" t="s">
        <v>803</v>
      </c>
      <c r="S277" s="10"/>
      <c r="T277" s="10" t="b">
        <v>0</v>
      </c>
      <c r="U277" s="10" t="s">
        <v>803</v>
      </c>
      <c r="V277" s="10" t="s">
        <v>797</v>
      </c>
      <c r="W277" s="10" t="b">
        <v>0</v>
      </c>
      <c r="X277" s="48">
        <v>482399</v>
      </c>
      <c r="Y277" s="49">
        <v>12.97</v>
      </c>
      <c r="Z277" s="48">
        <v>1585</v>
      </c>
      <c r="AA277" s="26">
        <v>2443</v>
      </c>
      <c r="AB277" s="11">
        <v>2629</v>
      </c>
      <c r="AC277" s="50">
        <f t="shared" si="86"/>
        <v>94228</v>
      </c>
      <c r="AD277" s="50">
        <f t="shared" si="87"/>
        <v>94228</v>
      </c>
      <c r="AE277" s="50">
        <f t="shared" si="88"/>
        <v>8369</v>
      </c>
      <c r="AF277" s="50">
        <f t="shared" si="89"/>
        <v>0</v>
      </c>
      <c r="AG277" s="50">
        <f t="shared" si="90"/>
        <v>94228</v>
      </c>
      <c r="AH277" s="51">
        <f t="shared" si="91"/>
        <v>100000</v>
      </c>
      <c r="AI277" s="52">
        <f t="shared" si="92"/>
        <v>2</v>
      </c>
      <c r="AJ277" s="76">
        <v>2024</v>
      </c>
      <c r="AK277" s="30">
        <v>98327</v>
      </c>
      <c r="AL277" s="53">
        <v>0.32999999998719431</v>
      </c>
      <c r="AM277" s="54">
        <f t="shared" si="93"/>
        <v>0</v>
      </c>
      <c r="AN277" s="50">
        <f t="shared" si="94"/>
        <v>94228</v>
      </c>
      <c r="AO277" s="51">
        <v>98327</v>
      </c>
      <c r="AP277" s="50">
        <f t="shared" si="95"/>
        <v>94228</v>
      </c>
      <c r="AQ277" s="11">
        <v>0</v>
      </c>
      <c r="AR277" s="50">
        <f t="shared" si="96"/>
        <v>98327</v>
      </c>
      <c r="AS277" s="50">
        <f t="shared" si="97"/>
        <v>15673</v>
      </c>
      <c r="AT277" s="55">
        <f t="shared" si="98"/>
        <v>15.94</v>
      </c>
      <c r="AU277" s="27">
        <f t="shared" si="99"/>
        <v>0</v>
      </c>
    </row>
    <row r="278" spans="1:47" ht="14.5" x14ac:dyDescent="0.35">
      <c r="A278" s="27" t="s">
        <v>624</v>
      </c>
      <c r="B278" s="27" t="s">
        <v>269</v>
      </c>
      <c r="C278" s="27">
        <v>2025</v>
      </c>
      <c r="D278" s="43">
        <v>8284124126</v>
      </c>
      <c r="E278" s="44">
        <v>99740854.480000004</v>
      </c>
      <c r="F278" s="43">
        <v>6671990030</v>
      </c>
      <c r="G278" s="45">
        <f t="shared" si="80"/>
        <v>80330759.963583961</v>
      </c>
      <c r="H278" s="45">
        <f t="shared" si="81"/>
        <v>68967401.889836147</v>
      </c>
      <c r="I278" s="45">
        <f t="shared" si="82"/>
        <v>1612134096</v>
      </c>
      <c r="J278" s="45">
        <f t="shared" si="83"/>
        <v>589446</v>
      </c>
      <c r="K278" s="45">
        <f t="shared" si="84"/>
        <v>16117155.97473181</v>
      </c>
      <c r="L278" s="46">
        <v>0</v>
      </c>
      <c r="M278" s="46">
        <v>7698854.8899999997</v>
      </c>
      <c r="N278" s="46">
        <v>2669418.5</v>
      </c>
      <c r="O278" s="46">
        <v>1770434.5600000001</v>
      </c>
      <c r="P278" s="45">
        <f t="shared" si="85"/>
        <v>111879562.43000001</v>
      </c>
      <c r="Q278" s="47">
        <v>0.01</v>
      </c>
      <c r="R278" s="10" t="s">
        <v>803</v>
      </c>
      <c r="S278" s="10" t="s">
        <v>803</v>
      </c>
      <c r="T278" s="10" t="b">
        <v>1</v>
      </c>
      <c r="U278" s="10" t="s">
        <v>803</v>
      </c>
      <c r="V278" s="10" t="s">
        <v>803</v>
      </c>
      <c r="W278" s="10" t="b">
        <v>1</v>
      </c>
      <c r="X278" s="48">
        <v>706928</v>
      </c>
      <c r="Y278" s="49">
        <v>12.04</v>
      </c>
      <c r="Z278" s="48">
        <v>9438</v>
      </c>
      <c r="AA278" s="26">
        <v>12173</v>
      </c>
      <c r="AB278" s="11">
        <v>12594</v>
      </c>
      <c r="AC278" s="50">
        <f t="shared" si="86"/>
        <v>850846</v>
      </c>
      <c r="AD278" s="50">
        <f t="shared" si="87"/>
        <v>850846</v>
      </c>
      <c r="AE278" s="50">
        <f t="shared" si="88"/>
        <v>103683</v>
      </c>
      <c r="AF278" s="50">
        <f t="shared" si="89"/>
        <v>0</v>
      </c>
      <c r="AG278" s="50">
        <f t="shared" si="90"/>
        <v>850846</v>
      </c>
      <c r="AH278" s="51">
        <f t="shared" si="91"/>
        <v>100000</v>
      </c>
      <c r="AI278" s="52">
        <f t="shared" si="92"/>
        <v>2</v>
      </c>
      <c r="AJ278" s="76">
        <v>2022</v>
      </c>
      <c r="AK278" s="30">
        <v>965205</v>
      </c>
      <c r="AL278" s="53">
        <v>63882.449999999953</v>
      </c>
      <c r="AM278" s="54">
        <f t="shared" si="93"/>
        <v>0</v>
      </c>
      <c r="AN278" s="50">
        <f t="shared" si="94"/>
        <v>850846</v>
      </c>
      <c r="AO278" s="51">
        <v>965205</v>
      </c>
      <c r="AP278" s="50">
        <f t="shared" si="95"/>
        <v>965205</v>
      </c>
      <c r="AQ278" s="11">
        <v>0</v>
      </c>
      <c r="AR278" s="50">
        <f t="shared" si="96"/>
        <v>965205</v>
      </c>
      <c r="AS278" s="50">
        <f t="shared" si="97"/>
        <v>153847</v>
      </c>
      <c r="AT278" s="55">
        <f t="shared" si="98"/>
        <v>15.94</v>
      </c>
      <c r="AU278" s="27">
        <f t="shared" si="99"/>
        <v>0</v>
      </c>
    </row>
    <row r="279" spans="1:47" ht="14.5" x14ac:dyDescent="0.35">
      <c r="A279" s="27" t="s">
        <v>625</v>
      </c>
      <c r="B279" s="27" t="s">
        <v>270</v>
      </c>
      <c r="C279" s="27">
        <v>2025</v>
      </c>
      <c r="D279" s="43">
        <v>336061167</v>
      </c>
      <c r="E279" s="44">
        <v>5319848.2699999996</v>
      </c>
      <c r="F279" s="43">
        <v>293278264</v>
      </c>
      <c r="G279" s="45">
        <f t="shared" si="80"/>
        <v>4642594.9159695776</v>
      </c>
      <c r="H279" s="45">
        <f t="shared" si="81"/>
        <v>3468009.73379063</v>
      </c>
      <c r="I279" s="45">
        <f t="shared" si="82"/>
        <v>42782903</v>
      </c>
      <c r="J279" s="45">
        <f t="shared" si="83"/>
        <v>168437</v>
      </c>
      <c r="K279" s="45">
        <f t="shared" si="84"/>
        <v>275172.24712966854</v>
      </c>
      <c r="L279" s="46">
        <v>0</v>
      </c>
      <c r="M279" s="46">
        <v>31990.34</v>
      </c>
      <c r="N279" s="46">
        <v>20290.36</v>
      </c>
      <c r="O279" s="46">
        <v>316726.8</v>
      </c>
      <c r="P279" s="45">
        <f t="shared" si="85"/>
        <v>5688855.7699999996</v>
      </c>
      <c r="Q279" s="47">
        <v>1.4999999999999999E-2</v>
      </c>
      <c r="R279" s="10" t="s">
        <v>803</v>
      </c>
      <c r="S279" s="10" t="s">
        <v>803</v>
      </c>
      <c r="T279" s="10" t="b">
        <v>1</v>
      </c>
      <c r="U279" s="10" t="s">
        <v>797</v>
      </c>
      <c r="V279" s="10" t="s">
        <v>797</v>
      </c>
      <c r="W279" s="10" t="b">
        <v>1</v>
      </c>
      <c r="X279" s="48">
        <v>395254</v>
      </c>
      <c r="Y279" s="49">
        <v>15.83</v>
      </c>
      <c r="Z279" s="48">
        <v>742</v>
      </c>
      <c r="AA279" s="26">
        <v>996</v>
      </c>
      <c r="AB279" s="11">
        <v>1135</v>
      </c>
      <c r="AC279" s="50">
        <f t="shared" si="86"/>
        <v>56148</v>
      </c>
      <c r="AD279" s="50">
        <f t="shared" si="87"/>
        <v>56148</v>
      </c>
      <c r="AE279" s="50">
        <f t="shared" si="88"/>
        <v>784</v>
      </c>
      <c r="AF279" s="50">
        <f t="shared" si="89"/>
        <v>784</v>
      </c>
      <c r="AG279" s="50">
        <f t="shared" si="90"/>
        <v>56932</v>
      </c>
      <c r="AH279" s="51">
        <f t="shared" si="91"/>
        <v>100000</v>
      </c>
      <c r="AI279" s="52" t="str">
        <f t="shared" si="92"/>
        <v/>
      </c>
      <c r="AJ279" s="76">
        <v>2009</v>
      </c>
      <c r="AK279" s="30">
        <v>56815</v>
      </c>
      <c r="AL279" s="53">
        <v>1788.3399999999965</v>
      </c>
      <c r="AM279" s="54">
        <f t="shared" si="93"/>
        <v>0</v>
      </c>
      <c r="AN279" s="50">
        <f t="shared" si="94"/>
        <v>56932</v>
      </c>
      <c r="AO279" s="51">
        <v>56815</v>
      </c>
      <c r="AP279" s="50">
        <f t="shared" si="95"/>
        <v>56815</v>
      </c>
      <c r="AQ279" s="11">
        <v>0</v>
      </c>
      <c r="AR279" s="50">
        <f t="shared" si="96"/>
        <v>56932</v>
      </c>
      <c r="AS279" s="50">
        <f t="shared" si="97"/>
        <v>9075</v>
      </c>
      <c r="AT279" s="55">
        <f t="shared" si="98"/>
        <v>15.94</v>
      </c>
      <c r="AU279" s="27">
        <f t="shared" si="99"/>
        <v>1</v>
      </c>
    </row>
    <row r="280" spans="1:47" ht="14.5" x14ac:dyDescent="0.35">
      <c r="A280" s="27" t="s">
        <v>626</v>
      </c>
      <c r="B280" s="27" t="s">
        <v>271</v>
      </c>
      <c r="C280" s="27">
        <v>2025</v>
      </c>
      <c r="D280" s="43">
        <v>3008486460</v>
      </c>
      <c r="E280" s="44">
        <v>40012869.920000002</v>
      </c>
      <c r="F280" s="43">
        <v>2755832900</v>
      </c>
      <c r="G280" s="45">
        <f t="shared" si="80"/>
        <v>36652577.571832038</v>
      </c>
      <c r="H280" s="45">
        <f t="shared" si="81"/>
        <v>28574162.378904387</v>
      </c>
      <c r="I280" s="45">
        <f t="shared" si="82"/>
        <v>252653560</v>
      </c>
      <c r="J280" s="45">
        <f t="shared" si="83"/>
        <v>393541</v>
      </c>
      <c r="K280" s="45">
        <f t="shared" si="84"/>
        <v>2506431.5437872345</v>
      </c>
      <c r="L280" s="46">
        <v>0</v>
      </c>
      <c r="M280" s="46">
        <v>4620361.97</v>
      </c>
      <c r="N280" s="46">
        <v>2551806.81</v>
      </c>
      <c r="O280" s="46">
        <v>6268554.3700000001</v>
      </c>
      <c r="P280" s="45">
        <f t="shared" si="85"/>
        <v>53453593.07</v>
      </c>
      <c r="Q280" s="47">
        <v>0.01</v>
      </c>
      <c r="R280" s="10" t="s">
        <v>803</v>
      </c>
      <c r="S280" s="10"/>
      <c r="T280" s="10" t="b">
        <v>0</v>
      </c>
      <c r="U280" s="10" t="s">
        <v>797</v>
      </c>
      <c r="V280" s="10" t="s">
        <v>797</v>
      </c>
      <c r="W280" s="10" t="b">
        <v>1</v>
      </c>
      <c r="X280" s="48">
        <v>453710</v>
      </c>
      <c r="Y280" s="49">
        <v>13.3</v>
      </c>
      <c r="Z280" s="48">
        <v>6074</v>
      </c>
      <c r="AA280" s="26">
        <v>6716</v>
      </c>
      <c r="AB280" s="11">
        <v>6962</v>
      </c>
      <c r="AC280" s="50">
        <f t="shared" si="86"/>
        <v>310806</v>
      </c>
      <c r="AD280" s="50">
        <f t="shared" si="87"/>
        <v>310806</v>
      </c>
      <c r="AE280" s="50">
        <f t="shared" si="88"/>
        <v>71722</v>
      </c>
      <c r="AF280" s="50">
        <f t="shared" si="89"/>
        <v>71722</v>
      </c>
      <c r="AG280" s="50">
        <f t="shared" si="90"/>
        <v>382528</v>
      </c>
      <c r="AH280" s="51">
        <f t="shared" si="91"/>
        <v>100000</v>
      </c>
      <c r="AI280" s="52" t="str">
        <f t="shared" si="92"/>
        <v/>
      </c>
      <c r="AJ280" s="76">
        <v>2014</v>
      </c>
      <c r="AK280" s="30">
        <v>425874</v>
      </c>
      <c r="AL280" s="53">
        <v>78881.570000000007</v>
      </c>
      <c r="AM280" s="54">
        <f t="shared" si="93"/>
        <v>0</v>
      </c>
      <c r="AN280" s="50">
        <f t="shared" si="94"/>
        <v>382528</v>
      </c>
      <c r="AO280" s="51">
        <v>425874</v>
      </c>
      <c r="AP280" s="50">
        <f t="shared" si="95"/>
        <v>425874</v>
      </c>
      <c r="AQ280" s="11">
        <v>0</v>
      </c>
      <c r="AR280" s="50">
        <f t="shared" si="96"/>
        <v>425874</v>
      </c>
      <c r="AS280" s="50">
        <f t="shared" si="97"/>
        <v>67881</v>
      </c>
      <c r="AT280" s="55">
        <f t="shared" si="98"/>
        <v>15.94</v>
      </c>
      <c r="AU280" s="27">
        <f t="shared" si="99"/>
        <v>0</v>
      </c>
    </row>
    <row r="281" spans="1:47" ht="14.5" x14ac:dyDescent="0.35">
      <c r="A281" s="27" t="s">
        <v>627</v>
      </c>
      <c r="B281" s="27" t="s">
        <v>272</v>
      </c>
      <c r="C281" s="27">
        <v>2025</v>
      </c>
      <c r="D281" s="43">
        <v>19837451029</v>
      </c>
      <c r="E281" s="44">
        <v>176625445.99000001</v>
      </c>
      <c r="F281" s="43">
        <v>1855173606</v>
      </c>
      <c r="G281" s="45">
        <f t="shared" si="80"/>
        <v>16517790.772091165</v>
      </c>
      <c r="H281" s="45">
        <f t="shared" si="81"/>
        <v>14459270.790175268</v>
      </c>
      <c r="I281" s="45">
        <f t="shared" si="82"/>
        <v>17982277423</v>
      </c>
      <c r="J281" s="45">
        <f t="shared" si="83"/>
        <v>1182656</v>
      </c>
      <c r="K281" s="45">
        <f t="shared" si="84"/>
        <v>146569681.77356759</v>
      </c>
      <c r="L281" s="46">
        <v>0</v>
      </c>
      <c r="M281" s="46">
        <v>69778563.219999999</v>
      </c>
      <c r="N281" s="46">
        <v>8129292.0700000003</v>
      </c>
      <c r="O281" s="46">
        <v>10436447.390000001</v>
      </c>
      <c r="P281" s="45">
        <f t="shared" si="85"/>
        <v>264969748.67000002</v>
      </c>
      <c r="Q281" s="47">
        <v>1.4999999999999999E-2</v>
      </c>
      <c r="R281" s="10" t="s">
        <v>803</v>
      </c>
      <c r="S281" s="10" t="s">
        <v>803</v>
      </c>
      <c r="T281" s="10" t="b">
        <v>1</v>
      </c>
      <c r="U281" s="10" t="s">
        <v>803</v>
      </c>
      <c r="V281" s="10" t="s">
        <v>797</v>
      </c>
      <c r="W281" s="10" t="b">
        <v>0</v>
      </c>
      <c r="X281" s="48">
        <v>802411</v>
      </c>
      <c r="Y281" s="49">
        <v>10.91</v>
      </c>
      <c r="Z281" s="48">
        <v>2312</v>
      </c>
      <c r="AA281" s="26">
        <v>17517</v>
      </c>
      <c r="AB281" s="11">
        <v>18196</v>
      </c>
      <c r="AC281" s="50">
        <f t="shared" si="86"/>
        <v>2415434</v>
      </c>
      <c r="AD281" s="50">
        <f t="shared" si="87"/>
        <v>2415434</v>
      </c>
      <c r="AE281" s="50">
        <f t="shared" si="88"/>
        <v>1168618</v>
      </c>
      <c r="AF281" s="50">
        <f t="shared" si="89"/>
        <v>0</v>
      </c>
      <c r="AG281" s="50">
        <f t="shared" si="90"/>
        <v>2415434</v>
      </c>
      <c r="AH281" s="51">
        <f t="shared" si="91"/>
        <v>100000</v>
      </c>
      <c r="AI281" s="52">
        <f t="shared" si="92"/>
        <v>2</v>
      </c>
      <c r="AJ281" s="76">
        <v>2014</v>
      </c>
      <c r="AK281" s="30">
        <v>3609626</v>
      </c>
      <c r="AL281" s="53">
        <v>394967.33999999985</v>
      </c>
      <c r="AM281" s="54">
        <f t="shared" si="93"/>
        <v>0</v>
      </c>
      <c r="AN281" s="50">
        <f t="shared" si="94"/>
        <v>2415434</v>
      </c>
      <c r="AO281" s="51">
        <v>3609626</v>
      </c>
      <c r="AP281" s="50">
        <f t="shared" si="95"/>
        <v>3609626</v>
      </c>
      <c r="AQ281" s="11">
        <v>0</v>
      </c>
      <c r="AR281" s="50">
        <f t="shared" si="96"/>
        <v>3609626</v>
      </c>
      <c r="AS281" s="50">
        <f t="shared" si="97"/>
        <v>575350</v>
      </c>
      <c r="AT281" s="55">
        <f t="shared" si="98"/>
        <v>15.94</v>
      </c>
      <c r="AU281" s="27">
        <f t="shared" si="99"/>
        <v>0</v>
      </c>
    </row>
    <row r="282" spans="1:47" ht="14.5" x14ac:dyDescent="0.35">
      <c r="A282" s="27" t="s">
        <v>628</v>
      </c>
      <c r="B282" s="27" t="s">
        <v>273</v>
      </c>
      <c r="C282" s="27">
        <v>2025</v>
      </c>
      <c r="D282" s="43">
        <v>2244149697</v>
      </c>
      <c r="E282" s="44">
        <v>31373212.760000002</v>
      </c>
      <c r="F282" s="43">
        <v>1724992800</v>
      </c>
      <c r="G282" s="45">
        <f t="shared" si="80"/>
        <v>24115399.340879232</v>
      </c>
      <c r="H282" s="45">
        <f t="shared" si="81"/>
        <v>17948818.932232294</v>
      </c>
      <c r="I282" s="45">
        <f t="shared" si="82"/>
        <v>519156897</v>
      </c>
      <c r="J282" s="45">
        <f t="shared" si="83"/>
        <v>207414</v>
      </c>
      <c r="K282" s="45">
        <f t="shared" si="84"/>
        <v>3758621.7449229001</v>
      </c>
      <c r="L282" s="46">
        <v>4940.53</v>
      </c>
      <c r="M282" s="46">
        <v>1152807.58</v>
      </c>
      <c r="N282" s="46">
        <v>675361.22</v>
      </c>
      <c r="O282" s="46">
        <v>1014761.16</v>
      </c>
      <c r="P282" s="45">
        <f t="shared" si="85"/>
        <v>34221083.25</v>
      </c>
      <c r="Q282" s="47">
        <v>0</v>
      </c>
      <c r="R282" s="10"/>
      <c r="S282" s="10"/>
      <c r="T282" s="10" t="b">
        <v>1</v>
      </c>
      <c r="U282" s="10" t="s">
        <v>797</v>
      </c>
      <c r="V282" s="10" t="s">
        <v>797</v>
      </c>
      <c r="W282" s="10" t="b">
        <v>1</v>
      </c>
      <c r="X282" s="48">
        <v>391066</v>
      </c>
      <c r="Y282" s="49">
        <v>13.98</v>
      </c>
      <c r="Z282" s="48">
        <v>4411</v>
      </c>
      <c r="AA282" s="26">
        <v>6914</v>
      </c>
      <c r="AB282" s="11">
        <v>7230</v>
      </c>
      <c r="AC282" s="50">
        <f t="shared" si="86"/>
        <v>0</v>
      </c>
      <c r="AD282" s="50">
        <f t="shared" si="87"/>
        <v>0</v>
      </c>
      <c r="AE282" s="50">
        <f t="shared" si="88"/>
        <v>0</v>
      </c>
      <c r="AF282" s="50">
        <f t="shared" si="89"/>
        <v>0</v>
      </c>
      <c r="AG282" s="50">
        <f t="shared" si="90"/>
        <v>0</v>
      </c>
      <c r="AH282" s="51" t="str">
        <f t="shared" si="91"/>
        <v/>
      </c>
      <c r="AI282" s="52" t="str">
        <f t="shared" si="92"/>
        <v/>
      </c>
      <c r="AJ282" s="76" t="s">
        <v>797</v>
      </c>
      <c r="AK282" s="30">
        <v>0</v>
      </c>
      <c r="AL282" s="53">
        <v>0</v>
      </c>
      <c r="AM282" s="54">
        <f t="shared" si="93"/>
        <v>0</v>
      </c>
      <c r="AN282" s="50">
        <f t="shared" si="94"/>
        <v>0</v>
      </c>
      <c r="AO282" s="51">
        <v>0</v>
      </c>
      <c r="AP282" s="50">
        <f t="shared" si="95"/>
        <v>0</v>
      </c>
      <c r="AQ282" s="11">
        <v>0</v>
      </c>
      <c r="AR282" s="50">
        <f t="shared" si="96"/>
        <v>0</v>
      </c>
      <c r="AS282" s="50">
        <f t="shared" si="97"/>
        <v>0</v>
      </c>
      <c r="AT282" s="55">
        <f t="shared" si="98"/>
        <v>0</v>
      </c>
      <c r="AU282" s="27">
        <f t="shared" si="99"/>
        <v>1</v>
      </c>
    </row>
    <row r="283" spans="1:47" ht="14.5" x14ac:dyDescent="0.35">
      <c r="A283" s="27" t="s">
        <v>629</v>
      </c>
      <c r="B283" s="27" t="s">
        <v>274</v>
      </c>
      <c r="C283" s="27">
        <v>2025</v>
      </c>
      <c r="D283" s="43">
        <v>1019006312</v>
      </c>
      <c r="E283" s="44">
        <v>14439319.439999999</v>
      </c>
      <c r="F283" s="43">
        <v>945611900</v>
      </c>
      <c r="G283" s="45">
        <f t="shared" si="80"/>
        <v>13399320.622034905</v>
      </c>
      <c r="H283" s="45">
        <f t="shared" si="81"/>
        <v>10306010.907849304</v>
      </c>
      <c r="I283" s="45">
        <f t="shared" si="82"/>
        <v>73394412</v>
      </c>
      <c r="J283" s="45">
        <f t="shared" si="83"/>
        <v>146496</v>
      </c>
      <c r="K283" s="45">
        <f t="shared" si="84"/>
        <v>330082.63051622582</v>
      </c>
      <c r="L283" s="46">
        <v>0</v>
      </c>
      <c r="M283" s="46">
        <v>508956.47</v>
      </c>
      <c r="N283" s="46">
        <v>113528.62</v>
      </c>
      <c r="O283" s="46">
        <v>388860.27</v>
      </c>
      <c r="P283" s="45">
        <f t="shared" si="85"/>
        <v>15450664.799999999</v>
      </c>
      <c r="Q283" s="47">
        <v>0.03</v>
      </c>
      <c r="R283" s="10" t="s">
        <v>803</v>
      </c>
      <c r="S283" s="10"/>
      <c r="T283" s="10" t="b">
        <v>0</v>
      </c>
      <c r="U283" s="10" t="s">
        <v>797</v>
      </c>
      <c r="V283" s="10" t="s">
        <v>797</v>
      </c>
      <c r="W283" s="10" t="b">
        <v>1</v>
      </c>
      <c r="X283" s="48">
        <v>433171</v>
      </c>
      <c r="Y283" s="49">
        <v>14.17</v>
      </c>
      <c r="Z283" s="48">
        <v>2183</v>
      </c>
      <c r="AA283" s="26">
        <v>2684</v>
      </c>
      <c r="AB283" s="11">
        <v>2963</v>
      </c>
      <c r="AC283" s="50">
        <f t="shared" si="86"/>
        <v>319083</v>
      </c>
      <c r="AD283" s="50">
        <f t="shared" si="87"/>
        <v>319083</v>
      </c>
      <c r="AE283" s="50">
        <f t="shared" si="88"/>
        <v>18675</v>
      </c>
      <c r="AF283" s="50">
        <f t="shared" si="89"/>
        <v>18675</v>
      </c>
      <c r="AG283" s="50">
        <f t="shared" si="90"/>
        <v>337758</v>
      </c>
      <c r="AH283" s="51">
        <f t="shared" si="91"/>
        <v>100000</v>
      </c>
      <c r="AI283" s="52" t="str">
        <f t="shared" si="92"/>
        <v/>
      </c>
      <c r="AJ283" s="76">
        <v>2002</v>
      </c>
      <c r="AK283" s="30">
        <v>349903</v>
      </c>
      <c r="AL283" s="53">
        <v>22974.159999999974</v>
      </c>
      <c r="AM283" s="54">
        <f t="shared" si="93"/>
        <v>0</v>
      </c>
      <c r="AN283" s="50">
        <f t="shared" si="94"/>
        <v>337758</v>
      </c>
      <c r="AO283" s="51">
        <v>349903</v>
      </c>
      <c r="AP283" s="50">
        <f t="shared" si="95"/>
        <v>349903</v>
      </c>
      <c r="AQ283" s="11">
        <v>0</v>
      </c>
      <c r="AR283" s="50">
        <f t="shared" si="96"/>
        <v>349903</v>
      </c>
      <c r="AS283" s="50">
        <f t="shared" si="97"/>
        <v>55772</v>
      </c>
      <c r="AT283" s="55">
        <f t="shared" si="98"/>
        <v>15.94</v>
      </c>
      <c r="AU283" s="27">
        <f t="shared" si="99"/>
        <v>0</v>
      </c>
    </row>
    <row r="284" spans="1:47" ht="14.5" x14ac:dyDescent="0.35">
      <c r="A284" s="27" t="s">
        <v>630</v>
      </c>
      <c r="B284" s="27" t="s">
        <v>275</v>
      </c>
      <c r="C284" s="27">
        <v>2025</v>
      </c>
      <c r="D284" s="43">
        <v>3186405152</v>
      </c>
      <c r="E284" s="44">
        <v>44004255.149999999</v>
      </c>
      <c r="F284" s="43">
        <v>2783588360</v>
      </c>
      <c r="G284" s="45">
        <f t="shared" si="80"/>
        <v>38441355.252368756</v>
      </c>
      <c r="H284" s="45">
        <f t="shared" si="81"/>
        <v>34426789.361360922</v>
      </c>
      <c r="I284" s="45">
        <f t="shared" si="82"/>
        <v>402816792</v>
      </c>
      <c r="J284" s="45">
        <f t="shared" si="83"/>
        <v>572183</v>
      </c>
      <c r="K284" s="45">
        <f t="shared" si="84"/>
        <v>4590675.9941543406</v>
      </c>
      <c r="L284" s="46">
        <v>0</v>
      </c>
      <c r="M284" s="46">
        <v>3765659.66</v>
      </c>
      <c r="N284" s="46">
        <v>2984383.81</v>
      </c>
      <c r="O284" s="46">
        <v>1562525.55</v>
      </c>
      <c r="P284" s="45">
        <f t="shared" si="85"/>
        <v>52316824.170000002</v>
      </c>
      <c r="Q284" s="47">
        <v>0.01</v>
      </c>
      <c r="R284" s="10" t="s">
        <v>803</v>
      </c>
      <c r="S284" s="10" t="s">
        <v>803</v>
      </c>
      <c r="T284" s="10" t="b">
        <v>1</v>
      </c>
      <c r="U284" s="10" t="s">
        <v>797</v>
      </c>
      <c r="V284" s="10" t="s">
        <v>797</v>
      </c>
      <c r="W284" s="10" t="b">
        <v>1</v>
      </c>
      <c r="X284" s="48">
        <v>957547</v>
      </c>
      <c r="Y284" s="49">
        <v>13.81</v>
      </c>
      <c r="Z284" s="48">
        <v>2907</v>
      </c>
      <c r="AA284" s="26">
        <v>3611</v>
      </c>
      <c r="AB284" s="11">
        <v>3803</v>
      </c>
      <c r="AC284" s="50">
        <f t="shared" si="86"/>
        <v>390175</v>
      </c>
      <c r="AD284" s="50">
        <f t="shared" si="87"/>
        <v>390175</v>
      </c>
      <c r="AE284" s="50">
        <f t="shared" si="88"/>
        <v>67500</v>
      </c>
      <c r="AF284" s="50">
        <f t="shared" si="89"/>
        <v>67500</v>
      </c>
      <c r="AG284" s="50">
        <f t="shared" si="90"/>
        <v>457675</v>
      </c>
      <c r="AH284" s="51">
        <f t="shared" si="91"/>
        <v>100000</v>
      </c>
      <c r="AI284" s="52" t="str">
        <f t="shared" si="92"/>
        <v/>
      </c>
      <c r="AJ284" s="76">
        <v>2004</v>
      </c>
      <c r="AK284" s="30">
        <v>450269</v>
      </c>
      <c r="AL284" s="53">
        <v>18392.340000000026</v>
      </c>
      <c r="AM284" s="54">
        <f t="shared" si="93"/>
        <v>0</v>
      </c>
      <c r="AN284" s="50">
        <f t="shared" si="94"/>
        <v>457675</v>
      </c>
      <c r="AO284" s="51">
        <v>450269</v>
      </c>
      <c r="AP284" s="50">
        <f t="shared" si="95"/>
        <v>450269</v>
      </c>
      <c r="AQ284" s="11">
        <v>0</v>
      </c>
      <c r="AR284" s="50">
        <f t="shared" si="96"/>
        <v>457675</v>
      </c>
      <c r="AS284" s="50">
        <f t="shared" si="97"/>
        <v>72950</v>
      </c>
      <c r="AT284" s="55">
        <f t="shared" si="98"/>
        <v>15.94</v>
      </c>
      <c r="AU284" s="27">
        <f t="shared" si="99"/>
        <v>1</v>
      </c>
    </row>
    <row r="285" spans="1:47" ht="14.5" x14ac:dyDescent="0.35">
      <c r="A285" s="27" t="s">
        <v>631</v>
      </c>
      <c r="B285" s="27" t="s">
        <v>276</v>
      </c>
      <c r="C285" s="27">
        <v>2025</v>
      </c>
      <c r="D285" s="43">
        <v>1536010166</v>
      </c>
      <c r="E285" s="44">
        <v>22517909.030000001</v>
      </c>
      <c r="F285" s="43">
        <v>910388800</v>
      </c>
      <c r="G285" s="45">
        <f t="shared" si="80"/>
        <v>13346299.805889998</v>
      </c>
      <c r="H285" s="45">
        <f t="shared" si="81"/>
        <v>9295743.4038146883</v>
      </c>
      <c r="I285" s="45">
        <f t="shared" si="82"/>
        <v>625621366</v>
      </c>
      <c r="J285" s="45">
        <f t="shared" si="83"/>
        <v>268969</v>
      </c>
      <c r="K285" s="45">
        <f t="shared" si="84"/>
        <v>5761696.102482602</v>
      </c>
      <c r="L285" s="46">
        <v>0</v>
      </c>
      <c r="M285" s="46">
        <v>2028207.12</v>
      </c>
      <c r="N285" s="46">
        <v>1206106.05</v>
      </c>
      <c r="O285" s="46">
        <v>1637991.27</v>
      </c>
      <c r="P285" s="45">
        <f t="shared" si="85"/>
        <v>27390213.469999999</v>
      </c>
      <c r="Q285" s="47">
        <v>0</v>
      </c>
      <c r="R285" s="10"/>
      <c r="S285" s="10"/>
      <c r="T285" s="10" t="b">
        <v>1</v>
      </c>
      <c r="U285" s="10" t="s">
        <v>797</v>
      </c>
      <c r="V285" s="10" t="s">
        <v>797</v>
      </c>
      <c r="W285" s="10" t="b">
        <v>1</v>
      </c>
      <c r="X285" s="48">
        <v>329493</v>
      </c>
      <c r="Y285" s="49">
        <v>14.66</v>
      </c>
      <c r="Z285" s="48">
        <v>2763</v>
      </c>
      <c r="AA285" s="26">
        <v>5089</v>
      </c>
      <c r="AB285" s="11">
        <v>5493</v>
      </c>
      <c r="AC285" s="50">
        <f t="shared" si="86"/>
        <v>0</v>
      </c>
      <c r="AD285" s="50">
        <f t="shared" si="87"/>
        <v>0</v>
      </c>
      <c r="AE285" s="50">
        <f t="shared" si="88"/>
        <v>0</v>
      </c>
      <c r="AF285" s="50">
        <f t="shared" si="89"/>
        <v>0</v>
      </c>
      <c r="AG285" s="50">
        <f t="shared" si="90"/>
        <v>0</v>
      </c>
      <c r="AH285" s="51" t="str">
        <f t="shared" si="91"/>
        <v/>
      </c>
      <c r="AI285" s="52" t="str">
        <f t="shared" si="92"/>
        <v/>
      </c>
      <c r="AJ285" s="76" t="s">
        <v>797</v>
      </c>
      <c r="AK285" s="30">
        <v>0</v>
      </c>
      <c r="AL285" s="53">
        <v>0</v>
      </c>
      <c r="AM285" s="54">
        <f t="shared" si="93"/>
        <v>0</v>
      </c>
      <c r="AN285" s="50">
        <f t="shared" si="94"/>
        <v>0</v>
      </c>
      <c r="AO285" s="51">
        <v>0</v>
      </c>
      <c r="AP285" s="50">
        <f t="shared" si="95"/>
        <v>0</v>
      </c>
      <c r="AQ285" s="11">
        <v>0</v>
      </c>
      <c r="AR285" s="50">
        <f t="shared" si="96"/>
        <v>0</v>
      </c>
      <c r="AS285" s="50">
        <f t="shared" si="97"/>
        <v>0</v>
      </c>
      <c r="AT285" s="55">
        <f t="shared" si="98"/>
        <v>0</v>
      </c>
      <c r="AU285" s="27">
        <f t="shared" si="99"/>
        <v>1</v>
      </c>
    </row>
    <row r="286" spans="1:47" ht="14.5" x14ac:dyDescent="0.35">
      <c r="A286" s="27" t="s">
        <v>632</v>
      </c>
      <c r="B286" s="27" t="s">
        <v>277</v>
      </c>
      <c r="C286" s="27">
        <v>2025</v>
      </c>
      <c r="D286" s="43">
        <v>1411671525</v>
      </c>
      <c r="E286" s="44">
        <v>21979725.640000001</v>
      </c>
      <c r="F286" s="43">
        <v>1238482000</v>
      </c>
      <c r="G286" s="45">
        <f t="shared" si="80"/>
        <v>19283164.736271407</v>
      </c>
      <c r="H286" s="45">
        <f t="shared" si="81"/>
        <v>14349036.629593156</v>
      </c>
      <c r="I286" s="45">
        <f t="shared" si="82"/>
        <v>173189525</v>
      </c>
      <c r="J286" s="45">
        <f t="shared" si="83"/>
        <v>187638</v>
      </c>
      <c r="K286" s="45">
        <f t="shared" si="84"/>
        <v>1259452.7999710422</v>
      </c>
      <c r="L286" s="46">
        <v>0</v>
      </c>
      <c r="M286" s="46">
        <v>1108876.6399999999</v>
      </c>
      <c r="N286" s="46">
        <v>476331.45</v>
      </c>
      <c r="O286" s="46">
        <v>1189680.6599999999</v>
      </c>
      <c r="P286" s="45">
        <f t="shared" si="85"/>
        <v>24754614.390000001</v>
      </c>
      <c r="Q286" s="47">
        <v>0.03</v>
      </c>
      <c r="R286" s="10" t="s">
        <v>803</v>
      </c>
      <c r="S286" s="10" t="s">
        <v>803</v>
      </c>
      <c r="T286" s="10" t="b">
        <v>1</v>
      </c>
      <c r="U286" s="10" t="s">
        <v>797</v>
      </c>
      <c r="V286" s="10" t="s">
        <v>797</v>
      </c>
      <c r="W286" s="10" t="b">
        <v>1</v>
      </c>
      <c r="X286" s="48">
        <v>390812</v>
      </c>
      <c r="Y286" s="49">
        <v>15.57</v>
      </c>
      <c r="Z286" s="48">
        <v>3169</v>
      </c>
      <c r="AA286" s="26">
        <v>4092</v>
      </c>
      <c r="AB286" s="11">
        <v>4405</v>
      </c>
      <c r="AC286" s="50">
        <f t="shared" si="86"/>
        <v>468255</v>
      </c>
      <c r="AD286" s="50">
        <f t="shared" si="87"/>
        <v>468255</v>
      </c>
      <c r="AE286" s="50">
        <f t="shared" si="88"/>
        <v>47556</v>
      </c>
      <c r="AF286" s="50">
        <f t="shared" si="89"/>
        <v>47556</v>
      </c>
      <c r="AG286" s="50">
        <f t="shared" si="90"/>
        <v>515811</v>
      </c>
      <c r="AH286" s="51">
        <f t="shared" si="91"/>
        <v>100000</v>
      </c>
      <c r="AI286" s="52" t="str">
        <f t="shared" si="92"/>
        <v/>
      </c>
      <c r="AJ286" s="76">
        <v>2004</v>
      </c>
      <c r="AK286" s="30">
        <v>513801</v>
      </c>
      <c r="AL286" s="53">
        <v>31246.660000000033</v>
      </c>
      <c r="AM286" s="54">
        <f t="shared" si="93"/>
        <v>0</v>
      </c>
      <c r="AN286" s="50">
        <f t="shared" si="94"/>
        <v>515811</v>
      </c>
      <c r="AO286" s="51">
        <v>513801</v>
      </c>
      <c r="AP286" s="50">
        <f t="shared" si="95"/>
        <v>513801</v>
      </c>
      <c r="AQ286" s="11">
        <v>0</v>
      </c>
      <c r="AR286" s="50">
        <f t="shared" si="96"/>
        <v>515811</v>
      </c>
      <c r="AS286" s="50">
        <f t="shared" si="97"/>
        <v>82217</v>
      </c>
      <c r="AT286" s="55">
        <f t="shared" si="98"/>
        <v>15.94</v>
      </c>
      <c r="AU286" s="27">
        <f t="shared" si="99"/>
        <v>1</v>
      </c>
    </row>
    <row r="287" spans="1:47" ht="14.5" x14ac:dyDescent="0.35">
      <c r="A287" s="27" t="s">
        <v>633</v>
      </c>
      <c r="B287" s="27" t="s">
        <v>278</v>
      </c>
      <c r="C287" s="27">
        <v>2025</v>
      </c>
      <c r="D287" s="43">
        <v>1572807700</v>
      </c>
      <c r="E287" s="44">
        <v>18464762.399999999</v>
      </c>
      <c r="F287" s="43">
        <v>1248150900</v>
      </c>
      <c r="G287" s="45">
        <f t="shared" si="80"/>
        <v>14653291.567587163</v>
      </c>
      <c r="H287" s="45">
        <f t="shared" si="81"/>
        <v>10931707.273567494</v>
      </c>
      <c r="I287" s="45">
        <f t="shared" si="82"/>
        <v>324656800</v>
      </c>
      <c r="J287" s="45">
        <f t="shared" si="83"/>
        <v>204702</v>
      </c>
      <c r="K287" s="45">
        <f t="shared" si="84"/>
        <v>1949510.1127262493</v>
      </c>
      <c r="L287" s="46">
        <v>0</v>
      </c>
      <c r="M287" s="46">
        <v>928003.54</v>
      </c>
      <c r="N287" s="46">
        <v>606283.18000000005</v>
      </c>
      <c r="O287" s="46">
        <v>762186.32</v>
      </c>
      <c r="P287" s="45">
        <f t="shared" si="85"/>
        <v>20761235.439999998</v>
      </c>
      <c r="Q287" s="47">
        <v>0</v>
      </c>
      <c r="R287" s="10"/>
      <c r="S287" s="10"/>
      <c r="T287" s="10" t="b">
        <v>1</v>
      </c>
      <c r="U287" s="10" t="s">
        <v>797</v>
      </c>
      <c r="V287" s="10" t="s">
        <v>797</v>
      </c>
      <c r="W287" s="10" t="b">
        <v>1</v>
      </c>
      <c r="X287" s="48">
        <v>393738</v>
      </c>
      <c r="Y287" s="49">
        <v>11.74</v>
      </c>
      <c r="Z287" s="48">
        <v>3170</v>
      </c>
      <c r="AA287" s="26">
        <v>4756</v>
      </c>
      <c r="AB287" s="11">
        <v>5057</v>
      </c>
      <c r="AC287" s="50">
        <f t="shared" si="86"/>
        <v>0</v>
      </c>
      <c r="AD287" s="50">
        <f t="shared" si="87"/>
        <v>0</v>
      </c>
      <c r="AE287" s="50">
        <f t="shared" si="88"/>
        <v>0</v>
      </c>
      <c r="AF287" s="50">
        <f t="shared" si="89"/>
        <v>0</v>
      </c>
      <c r="AG287" s="50">
        <f t="shared" si="90"/>
        <v>0</v>
      </c>
      <c r="AH287" s="51" t="str">
        <f t="shared" si="91"/>
        <v/>
      </c>
      <c r="AI287" s="52" t="str">
        <f t="shared" si="92"/>
        <v/>
      </c>
      <c r="AJ287" s="76" t="s">
        <v>797</v>
      </c>
      <c r="AK287" s="30">
        <v>0</v>
      </c>
      <c r="AL287" s="53">
        <v>0</v>
      </c>
      <c r="AM287" s="54">
        <f t="shared" si="93"/>
        <v>0</v>
      </c>
      <c r="AN287" s="50">
        <f t="shared" si="94"/>
        <v>0</v>
      </c>
      <c r="AO287" s="51">
        <v>0</v>
      </c>
      <c r="AP287" s="50">
        <f t="shared" si="95"/>
        <v>0</v>
      </c>
      <c r="AQ287" s="11">
        <v>0</v>
      </c>
      <c r="AR287" s="50">
        <f t="shared" si="96"/>
        <v>0</v>
      </c>
      <c r="AS287" s="50">
        <f t="shared" si="97"/>
        <v>0</v>
      </c>
      <c r="AT287" s="55">
        <f t="shared" si="98"/>
        <v>0</v>
      </c>
      <c r="AU287" s="27">
        <f t="shared" si="99"/>
        <v>1</v>
      </c>
    </row>
    <row r="288" spans="1:47" ht="14.5" x14ac:dyDescent="0.35">
      <c r="A288" s="27" t="s">
        <v>634</v>
      </c>
      <c r="B288" s="27" t="s">
        <v>279</v>
      </c>
      <c r="C288" s="27">
        <v>2025</v>
      </c>
      <c r="D288" s="43">
        <v>10443372537</v>
      </c>
      <c r="E288" s="44">
        <v>163752081.38</v>
      </c>
      <c r="F288" s="43">
        <v>6786329700</v>
      </c>
      <c r="G288" s="45">
        <f t="shared" si="80"/>
        <v>106409649.69589603</v>
      </c>
      <c r="H288" s="45">
        <f t="shared" si="81"/>
        <v>64809092.324040309</v>
      </c>
      <c r="I288" s="45">
        <f t="shared" si="82"/>
        <v>3657042837</v>
      </c>
      <c r="J288" s="45">
        <f t="shared" si="83"/>
        <v>279804</v>
      </c>
      <c r="K288" s="45">
        <f t="shared" si="84"/>
        <v>36848646.147048041</v>
      </c>
      <c r="L288" s="46">
        <v>0</v>
      </c>
      <c r="M288" s="46">
        <v>60134453.520000003</v>
      </c>
      <c r="N288" s="46">
        <v>11539339.92</v>
      </c>
      <c r="O288" s="46">
        <v>36662174.82</v>
      </c>
      <c r="P288" s="45">
        <f t="shared" si="85"/>
        <v>272088049.63999999</v>
      </c>
      <c r="Q288" s="47">
        <v>1.4999999999999999E-2</v>
      </c>
      <c r="R288" s="10" t="s">
        <v>803</v>
      </c>
      <c r="S288" s="10" t="s">
        <v>803</v>
      </c>
      <c r="T288" s="10" t="b">
        <v>1</v>
      </c>
      <c r="U288" s="10" t="s">
        <v>803</v>
      </c>
      <c r="V288" s="10" t="s">
        <v>803</v>
      </c>
      <c r="W288" s="10" t="b">
        <v>1</v>
      </c>
      <c r="X288" s="48">
        <v>255789</v>
      </c>
      <c r="Y288" s="49">
        <v>15.68</v>
      </c>
      <c r="Z288" s="48">
        <v>26531</v>
      </c>
      <c r="AA288" s="26">
        <v>39601</v>
      </c>
      <c r="AB288" s="11">
        <v>41973</v>
      </c>
      <c r="AC288" s="50">
        <f t="shared" si="86"/>
        <v>1524866</v>
      </c>
      <c r="AD288" s="50">
        <f t="shared" si="87"/>
        <v>1524866</v>
      </c>
      <c r="AE288" s="50">
        <f t="shared" si="88"/>
        <v>1075107</v>
      </c>
      <c r="AF288" s="50">
        <f t="shared" si="89"/>
        <v>0</v>
      </c>
      <c r="AG288" s="50">
        <f t="shared" si="90"/>
        <v>1524866</v>
      </c>
      <c r="AH288" s="51">
        <f t="shared" si="91"/>
        <v>100000</v>
      </c>
      <c r="AI288" s="52">
        <f t="shared" si="92"/>
        <v>2</v>
      </c>
      <c r="AJ288" s="76">
        <v>2018</v>
      </c>
      <c r="AK288" s="30">
        <v>2541990</v>
      </c>
      <c r="AL288" s="53">
        <v>221829</v>
      </c>
      <c r="AM288" s="54">
        <f t="shared" si="93"/>
        <v>0</v>
      </c>
      <c r="AN288" s="50">
        <f t="shared" si="94"/>
        <v>1524866</v>
      </c>
      <c r="AO288" s="51">
        <v>2541990</v>
      </c>
      <c r="AP288" s="50">
        <f t="shared" si="95"/>
        <v>2541990</v>
      </c>
      <c r="AQ288" s="11">
        <v>0</v>
      </c>
      <c r="AR288" s="50">
        <f t="shared" si="96"/>
        <v>2541990</v>
      </c>
      <c r="AS288" s="50">
        <f t="shared" si="97"/>
        <v>405176</v>
      </c>
      <c r="AT288" s="55">
        <f t="shared" si="98"/>
        <v>15.94</v>
      </c>
      <c r="AU288" s="27">
        <f t="shared" si="99"/>
        <v>0</v>
      </c>
    </row>
    <row r="289" spans="1:47" ht="14.5" x14ac:dyDescent="0.35">
      <c r="A289" s="27" t="s">
        <v>635</v>
      </c>
      <c r="B289" s="27" t="s">
        <v>280</v>
      </c>
      <c r="C289" s="27">
        <v>2025</v>
      </c>
      <c r="D289" s="43">
        <v>1629379402</v>
      </c>
      <c r="E289" s="44">
        <v>20986406.699999999</v>
      </c>
      <c r="F289" s="43">
        <v>1435184800</v>
      </c>
      <c r="G289" s="45">
        <f t="shared" si="80"/>
        <v>18485180.225973029</v>
      </c>
      <c r="H289" s="45">
        <f t="shared" si="81"/>
        <v>15177598.677754913</v>
      </c>
      <c r="I289" s="45">
        <f t="shared" si="82"/>
        <v>194194602</v>
      </c>
      <c r="J289" s="45">
        <f t="shared" si="83"/>
        <v>277421</v>
      </c>
      <c r="K289" s="45">
        <f t="shared" si="84"/>
        <v>1599626.9289215277</v>
      </c>
      <c r="L289" s="46">
        <v>0</v>
      </c>
      <c r="M289" s="46">
        <v>763825.18</v>
      </c>
      <c r="N289" s="46">
        <v>1100543.19</v>
      </c>
      <c r="O289" s="46">
        <v>739043.63</v>
      </c>
      <c r="P289" s="45">
        <f t="shared" si="85"/>
        <v>23589818.699999999</v>
      </c>
      <c r="Q289" s="47">
        <v>0</v>
      </c>
      <c r="R289" s="10"/>
      <c r="S289" s="10"/>
      <c r="T289" s="10" t="b">
        <v>1</v>
      </c>
      <c r="U289" s="10" t="s">
        <v>797</v>
      </c>
      <c r="V289" s="10" t="s">
        <v>797</v>
      </c>
      <c r="W289" s="10" t="b">
        <v>1</v>
      </c>
      <c r="X289" s="48">
        <v>558873</v>
      </c>
      <c r="Y289" s="49">
        <v>12.88</v>
      </c>
      <c r="Z289" s="48">
        <v>2568</v>
      </c>
      <c r="AA289" s="26">
        <v>3268</v>
      </c>
      <c r="AB289" s="11">
        <v>3640</v>
      </c>
      <c r="AC289" s="50">
        <f t="shared" si="86"/>
        <v>0</v>
      </c>
      <c r="AD289" s="50">
        <f t="shared" si="87"/>
        <v>0</v>
      </c>
      <c r="AE289" s="50">
        <f t="shared" si="88"/>
        <v>0</v>
      </c>
      <c r="AF289" s="50">
        <f t="shared" si="89"/>
        <v>0</v>
      </c>
      <c r="AG289" s="50">
        <f t="shared" si="90"/>
        <v>0</v>
      </c>
      <c r="AH289" s="51" t="str">
        <f t="shared" si="91"/>
        <v/>
      </c>
      <c r="AI289" s="52" t="str">
        <f t="shared" si="92"/>
        <v/>
      </c>
      <c r="AJ289" s="76" t="s">
        <v>797</v>
      </c>
      <c r="AK289" s="30">
        <v>0</v>
      </c>
      <c r="AL289" s="53">
        <v>0</v>
      </c>
      <c r="AM289" s="54">
        <f t="shared" si="93"/>
        <v>0</v>
      </c>
      <c r="AN289" s="50">
        <f t="shared" si="94"/>
        <v>0</v>
      </c>
      <c r="AO289" s="51">
        <v>0</v>
      </c>
      <c r="AP289" s="50">
        <f t="shared" si="95"/>
        <v>0</v>
      </c>
      <c r="AQ289" s="11">
        <v>0</v>
      </c>
      <c r="AR289" s="50">
        <f t="shared" si="96"/>
        <v>0</v>
      </c>
      <c r="AS289" s="50">
        <f t="shared" si="97"/>
        <v>0</v>
      </c>
      <c r="AT289" s="55">
        <f t="shared" si="98"/>
        <v>0</v>
      </c>
      <c r="AU289" s="27">
        <f t="shared" si="99"/>
        <v>1</v>
      </c>
    </row>
    <row r="290" spans="1:47" ht="14.5" x14ac:dyDescent="0.35">
      <c r="A290" s="27" t="s">
        <v>636</v>
      </c>
      <c r="B290" s="27" t="s">
        <v>281</v>
      </c>
      <c r="C290" s="27">
        <v>2025</v>
      </c>
      <c r="D290" s="43">
        <v>1227965920</v>
      </c>
      <c r="E290" s="44">
        <v>8706278.3699999992</v>
      </c>
      <c r="F290" s="43">
        <v>927496200</v>
      </c>
      <c r="G290" s="45">
        <f t="shared" si="80"/>
        <v>6575948.0558851287</v>
      </c>
      <c r="H290" s="45">
        <f t="shared" si="81"/>
        <v>5788957.903406362</v>
      </c>
      <c r="I290" s="45">
        <f t="shared" si="82"/>
        <v>300469720</v>
      </c>
      <c r="J290" s="45">
        <f t="shared" si="83"/>
        <v>511003</v>
      </c>
      <c r="K290" s="45">
        <f t="shared" si="84"/>
        <v>1713438.3752975112</v>
      </c>
      <c r="L290" s="46">
        <v>0</v>
      </c>
      <c r="M290" s="46">
        <v>450668.76</v>
      </c>
      <c r="N290" s="46">
        <v>46497.64</v>
      </c>
      <c r="O290" s="46">
        <v>388205.42</v>
      </c>
      <c r="P290" s="45">
        <f t="shared" si="85"/>
        <v>9591650.1899999995</v>
      </c>
      <c r="Q290" s="47">
        <v>0.03</v>
      </c>
      <c r="R290" s="10" t="s">
        <v>803</v>
      </c>
      <c r="S290" s="10"/>
      <c r="T290" s="10" t="b">
        <v>0</v>
      </c>
      <c r="U290" s="10" t="s">
        <v>797</v>
      </c>
      <c r="V290" s="10" t="s">
        <v>797</v>
      </c>
      <c r="W290" s="10" t="b">
        <v>1</v>
      </c>
      <c r="X290" s="48">
        <v>835582</v>
      </c>
      <c r="Y290" s="49">
        <v>7.09</v>
      </c>
      <c r="Z290" s="48">
        <v>1110</v>
      </c>
      <c r="AA290" s="26">
        <v>1698</v>
      </c>
      <c r="AB290" s="11">
        <v>1794</v>
      </c>
      <c r="AC290" s="50">
        <f t="shared" si="86"/>
        <v>225072</v>
      </c>
      <c r="AD290" s="50">
        <f t="shared" si="87"/>
        <v>225072</v>
      </c>
      <c r="AE290" s="50">
        <f t="shared" si="88"/>
        <v>14915</v>
      </c>
      <c r="AF290" s="50">
        <f t="shared" si="89"/>
        <v>14915</v>
      </c>
      <c r="AG290" s="50">
        <f t="shared" si="90"/>
        <v>239987</v>
      </c>
      <c r="AH290" s="51">
        <f t="shared" si="91"/>
        <v>100000</v>
      </c>
      <c r="AI290" s="52" t="str">
        <f t="shared" si="92"/>
        <v/>
      </c>
      <c r="AJ290" s="76">
        <v>2003</v>
      </c>
      <c r="AK290" s="30">
        <v>244214</v>
      </c>
      <c r="AL290" s="53">
        <v>14278.600000000006</v>
      </c>
      <c r="AM290" s="54">
        <f t="shared" si="93"/>
        <v>0</v>
      </c>
      <c r="AN290" s="50">
        <f t="shared" si="94"/>
        <v>239987</v>
      </c>
      <c r="AO290" s="51">
        <v>244214</v>
      </c>
      <c r="AP290" s="50">
        <f t="shared" si="95"/>
        <v>244214</v>
      </c>
      <c r="AQ290" s="11">
        <v>0</v>
      </c>
      <c r="AR290" s="50">
        <f t="shared" si="96"/>
        <v>244214</v>
      </c>
      <c r="AS290" s="50">
        <f t="shared" si="97"/>
        <v>38926</v>
      </c>
      <c r="AT290" s="55">
        <f t="shared" si="98"/>
        <v>15.94</v>
      </c>
      <c r="AU290" s="27">
        <f t="shared" si="99"/>
        <v>0</v>
      </c>
    </row>
    <row r="291" spans="1:47" ht="14.5" x14ac:dyDescent="0.35">
      <c r="A291" s="27" t="s">
        <v>637</v>
      </c>
      <c r="B291" s="27" t="s">
        <v>282</v>
      </c>
      <c r="C291" s="27">
        <v>2025</v>
      </c>
      <c r="D291" s="43">
        <v>5540472703</v>
      </c>
      <c r="E291" s="44">
        <v>56679035.75</v>
      </c>
      <c r="F291" s="43">
        <v>3927635100</v>
      </c>
      <c r="G291" s="45">
        <f t="shared" si="80"/>
        <v>40179707.07180196</v>
      </c>
      <c r="H291" s="45">
        <f t="shared" si="81"/>
        <v>34932739.043307506</v>
      </c>
      <c r="I291" s="45">
        <f t="shared" si="82"/>
        <v>1612837603</v>
      </c>
      <c r="J291" s="45">
        <f t="shared" si="83"/>
        <v>683985</v>
      </c>
      <c r="K291" s="45">
        <f t="shared" si="84"/>
        <v>14087093.223005597</v>
      </c>
      <c r="L291" s="46">
        <v>0</v>
      </c>
      <c r="M291" s="46">
        <v>8312583.7999999998</v>
      </c>
      <c r="N291" s="46">
        <v>813098.62</v>
      </c>
      <c r="O291" s="46">
        <v>1963050.21</v>
      </c>
      <c r="P291" s="45">
        <f t="shared" si="85"/>
        <v>67767768.379999995</v>
      </c>
      <c r="Q291" s="47">
        <v>0</v>
      </c>
      <c r="R291" s="10"/>
      <c r="S291" s="10"/>
      <c r="T291" s="10" t="b">
        <v>1</v>
      </c>
      <c r="U291" s="10" t="s">
        <v>797</v>
      </c>
      <c r="V291" s="10" t="s">
        <v>797</v>
      </c>
      <c r="W291" s="10" t="b">
        <v>1</v>
      </c>
      <c r="X291" s="48">
        <v>765770</v>
      </c>
      <c r="Y291" s="49">
        <v>10.23</v>
      </c>
      <c r="Z291" s="48">
        <v>5129</v>
      </c>
      <c r="AA291" s="26">
        <v>7487</v>
      </c>
      <c r="AB291" s="11">
        <v>7778</v>
      </c>
      <c r="AC291" s="50">
        <f t="shared" si="86"/>
        <v>0</v>
      </c>
      <c r="AD291" s="50">
        <f t="shared" si="87"/>
        <v>0</v>
      </c>
      <c r="AE291" s="50">
        <f t="shared" si="88"/>
        <v>0</v>
      </c>
      <c r="AF291" s="50">
        <f t="shared" si="89"/>
        <v>0</v>
      </c>
      <c r="AG291" s="50">
        <f t="shared" si="90"/>
        <v>0</v>
      </c>
      <c r="AH291" s="51" t="str">
        <f t="shared" si="91"/>
        <v/>
      </c>
      <c r="AI291" s="52" t="str">
        <f t="shared" si="92"/>
        <v/>
      </c>
      <c r="AJ291" s="76" t="s">
        <v>797</v>
      </c>
      <c r="AK291" s="30">
        <v>0</v>
      </c>
      <c r="AL291" s="53">
        <v>0</v>
      </c>
      <c r="AM291" s="54">
        <f t="shared" si="93"/>
        <v>0</v>
      </c>
      <c r="AN291" s="50">
        <f t="shared" si="94"/>
        <v>0</v>
      </c>
      <c r="AO291" s="51">
        <v>0</v>
      </c>
      <c r="AP291" s="50">
        <f t="shared" si="95"/>
        <v>0</v>
      </c>
      <c r="AQ291" s="11">
        <v>0</v>
      </c>
      <c r="AR291" s="50">
        <f t="shared" si="96"/>
        <v>0</v>
      </c>
      <c r="AS291" s="50">
        <f t="shared" si="97"/>
        <v>0</v>
      </c>
      <c r="AT291" s="55">
        <f t="shared" si="98"/>
        <v>0</v>
      </c>
      <c r="AU291" s="27">
        <f t="shared" si="99"/>
        <v>1</v>
      </c>
    </row>
    <row r="292" spans="1:47" ht="14.5" x14ac:dyDescent="0.35">
      <c r="A292" s="27" t="s">
        <v>638</v>
      </c>
      <c r="B292" s="27" t="s">
        <v>283</v>
      </c>
      <c r="C292" s="27">
        <v>2025</v>
      </c>
      <c r="D292" s="43">
        <v>5011756864</v>
      </c>
      <c r="E292" s="44">
        <v>62045549.979999997</v>
      </c>
      <c r="F292" s="43">
        <v>3696511272</v>
      </c>
      <c r="G292" s="45">
        <f t="shared" si="80"/>
        <v>45762809.55007425</v>
      </c>
      <c r="H292" s="45">
        <f t="shared" si="81"/>
        <v>37453357.847599313</v>
      </c>
      <c r="I292" s="45">
        <f t="shared" si="82"/>
        <v>1315245592</v>
      </c>
      <c r="J292" s="45">
        <f t="shared" si="83"/>
        <v>440029</v>
      </c>
      <c r="K292" s="45">
        <f t="shared" si="84"/>
        <v>12582361.493554339</v>
      </c>
      <c r="L292" s="46">
        <v>0</v>
      </c>
      <c r="M292" s="46">
        <v>13854755</v>
      </c>
      <c r="N292" s="46">
        <v>6685580.1100000003</v>
      </c>
      <c r="O292" s="46">
        <v>4810618.62</v>
      </c>
      <c r="P292" s="45">
        <f t="shared" si="85"/>
        <v>87396503.709999993</v>
      </c>
      <c r="Q292" s="47">
        <v>1.4999999999999999E-2</v>
      </c>
      <c r="R292" s="10" t="s">
        <v>803</v>
      </c>
      <c r="S292" s="10" t="s">
        <v>803</v>
      </c>
      <c r="T292" s="10" t="b">
        <v>1</v>
      </c>
      <c r="U292" s="10" t="s">
        <v>797</v>
      </c>
      <c r="V292" s="10" t="s">
        <v>797</v>
      </c>
      <c r="W292" s="10" t="b">
        <v>1</v>
      </c>
      <c r="X292" s="48">
        <v>550732</v>
      </c>
      <c r="Y292" s="49">
        <v>12.38</v>
      </c>
      <c r="Z292" s="48">
        <v>6712</v>
      </c>
      <c r="AA292" s="26">
        <v>9701</v>
      </c>
      <c r="AB292" s="11">
        <v>10437</v>
      </c>
      <c r="AC292" s="50">
        <f t="shared" si="86"/>
        <v>750536</v>
      </c>
      <c r="AD292" s="50">
        <f t="shared" si="87"/>
        <v>750536</v>
      </c>
      <c r="AE292" s="50">
        <f t="shared" si="88"/>
        <v>308105</v>
      </c>
      <c r="AF292" s="50">
        <f t="shared" si="89"/>
        <v>308105</v>
      </c>
      <c r="AG292" s="50">
        <f t="shared" si="90"/>
        <v>1058641</v>
      </c>
      <c r="AH292" s="51">
        <f t="shared" si="91"/>
        <v>100000</v>
      </c>
      <c r="AI292" s="52" t="str">
        <f t="shared" si="92"/>
        <v/>
      </c>
      <c r="AJ292" s="76">
        <v>2009</v>
      </c>
      <c r="AK292" s="30">
        <v>1059348</v>
      </c>
      <c r="AL292" s="53">
        <v>49464.709999999963</v>
      </c>
      <c r="AM292" s="54">
        <f t="shared" si="93"/>
        <v>0</v>
      </c>
      <c r="AN292" s="50">
        <f t="shared" si="94"/>
        <v>1058641</v>
      </c>
      <c r="AO292" s="51">
        <v>1059348</v>
      </c>
      <c r="AP292" s="50">
        <f t="shared" si="95"/>
        <v>1059348</v>
      </c>
      <c r="AQ292" s="11">
        <v>0</v>
      </c>
      <c r="AR292" s="50">
        <f t="shared" si="96"/>
        <v>1059348</v>
      </c>
      <c r="AS292" s="50">
        <f t="shared" si="97"/>
        <v>168853</v>
      </c>
      <c r="AT292" s="55">
        <f t="shared" si="98"/>
        <v>15.94</v>
      </c>
      <c r="AU292" s="27">
        <f t="shared" si="99"/>
        <v>0</v>
      </c>
    </row>
    <row r="293" spans="1:47" ht="14.5" x14ac:dyDescent="0.35">
      <c r="A293" s="27" t="s">
        <v>639</v>
      </c>
      <c r="B293" s="27" t="s">
        <v>284</v>
      </c>
      <c r="C293" s="27">
        <v>2025</v>
      </c>
      <c r="D293" s="43">
        <v>1888326327</v>
      </c>
      <c r="E293" s="44">
        <v>32894644.620000001</v>
      </c>
      <c r="F293" s="43">
        <v>1600056200</v>
      </c>
      <c r="G293" s="45">
        <f t="shared" si="80"/>
        <v>27872979.007101268</v>
      </c>
      <c r="H293" s="45">
        <f t="shared" si="81"/>
        <v>24159033.010512181</v>
      </c>
      <c r="I293" s="45">
        <f t="shared" si="82"/>
        <v>288270127</v>
      </c>
      <c r="J293" s="45">
        <f t="shared" si="83"/>
        <v>449719</v>
      </c>
      <c r="K293" s="45">
        <f t="shared" si="84"/>
        <v>3905042.6521390742</v>
      </c>
      <c r="L293" s="46">
        <v>0</v>
      </c>
      <c r="M293" s="46">
        <v>1027563.54</v>
      </c>
      <c r="N293" s="46">
        <v>474127.25</v>
      </c>
      <c r="O293" s="46">
        <v>393573.33</v>
      </c>
      <c r="P293" s="45">
        <f t="shared" si="85"/>
        <v>34789908.740000002</v>
      </c>
      <c r="Q293" s="47">
        <v>0.03</v>
      </c>
      <c r="R293" s="10" t="s">
        <v>803</v>
      </c>
      <c r="S293" s="10" t="s">
        <v>803</v>
      </c>
      <c r="T293" s="10" t="b">
        <v>1</v>
      </c>
      <c r="U293" s="10" t="s">
        <v>797</v>
      </c>
      <c r="V293" s="10" t="s">
        <v>797</v>
      </c>
      <c r="W293" s="10" t="b">
        <v>1</v>
      </c>
      <c r="X293" s="48">
        <v>750495</v>
      </c>
      <c r="Y293" s="49">
        <v>17.420000000000002</v>
      </c>
      <c r="Z293" s="48">
        <v>2132</v>
      </c>
      <c r="AA293" s="26">
        <v>2773</v>
      </c>
      <c r="AB293" s="11">
        <v>2924</v>
      </c>
      <c r="AC293" s="50">
        <f t="shared" si="86"/>
        <v>841922</v>
      </c>
      <c r="AD293" s="50">
        <f t="shared" si="87"/>
        <v>841922</v>
      </c>
      <c r="AE293" s="50">
        <f t="shared" si="88"/>
        <v>45051</v>
      </c>
      <c r="AF293" s="50">
        <f t="shared" si="89"/>
        <v>45051</v>
      </c>
      <c r="AG293" s="50">
        <f t="shared" si="90"/>
        <v>886973</v>
      </c>
      <c r="AH293" s="51">
        <f t="shared" si="91"/>
        <v>100000</v>
      </c>
      <c r="AI293" s="52" t="str">
        <f t="shared" si="92"/>
        <v/>
      </c>
      <c r="AJ293" s="76">
        <v>2002</v>
      </c>
      <c r="AK293" s="30">
        <v>890747</v>
      </c>
      <c r="AL293" s="53">
        <v>44972.180000000051</v>
      </c>
      <c r="AM293" s="54">
        <f t="shared" si="93"/>
        <v>0</v>
      </c>
      <c r="AN293" s="50">
        <f t="shared" si="94"/>
        <v>886973</v>
      </c>
      <c r="AO293" s="51">
        <v>890747</v>
      </c>
      <c r="AP293" s="50">
        <f t="shared" si="95"/>
        <v>890747</v>
      </c>
      <c r="AQ293" s="11">
        <v>0</v>
      </c>
      <c r="AR293" s="50">
        <f t="shared" si="96"/>
        <v>890747</v>
      </c>
      <c r="AS293" s="50">
        <f t="shared" si="97"/>
        <v>141979</v>
      </c>
      <c r="AT293" s="55">
        <f t="shared" si="98"/>
        <v>15.94</v>
      </c>
      <c r="AU293" s="27">
        <f t="shared" si="99"/>
        <v>0</v>
      </c>
    </row>
    <row r="294" spans="1:47" ht="14.5" x14ac:dyDescent="0.35">
      <c r="A294" s="27" t="s">
        <v>640</v>
      </c>
      <c r="B294" s="27" t="s">
        <v>285</v>
      </c>
      <c r="C294" s="27">
        <v>2025</v>
      </c>
      <c r="D294" s="43">
        <v>1733984434</v>
      </c>
      <c r="E294" s="44">
        <v>27622372.030000001</v>
      </c>
      <c r="F294" s="43">
        <v>1499101980</v>
      </c>
      <c r="G294" s="45">
        <f t="shared" si="80"/>
        <v>23880694.538270362</v>
      </c>
      <c r="H294" s="45">
        <f t="shared" si="81"/>
        <v>18934433.943727583</v>
      </c>
      <c r="I294" s="45">
        <f t="shared" si="82"/>
        <v>234882454</v>
      </c>
      <c r="J294" s="45">
        <f t="shared" si="83"/>
        <v>234648</v>
      </c>
      <c r="K294" s="45">
        <f t="shared" si="84"/>
        <v>2147085.8089837227</v>
      </c>
      <c r="L294" s="46">
        <v>24271.94</v>
      </c>
      <c r="M294" s="46">
        <v>3247929.12</v>
      </c>
      <c r="N294" s="46">
        <v>654355.02</v>
      </c>
      <c r="O294" s="46">
        <v>1018286.7</v>
      </c>
      <c r="P294" s="45">
        <f t="shared" si="85"/>
        <v>32567214.810000002</v>
      </c>
      <c r="Q294" s="47">
        <v>0.03</v>
      </c>
      <c r="R294" s="10" t="s">
        <v>803</v>
      </c>
      <c r="S294" s="10" t="s">
        <v>803</v>
      </c>
      <c r="T294" s="10" t="b">
        <v>1</v>
      </c>
      <c r="U294" s="10" t="s">
        <v>803</v>
      </c>
      <c r="V294" s="10" t="s">
        <v>797</v>
      </c>
      <c r="W294" s="10" t="b">
        <v>0</v>
      </c>
      <c r="X294" s="48">
        <v>482803</v>
      </c>
      <c r="Y294" s="49">
        <v>15.93</v>
      </c>
      <c r="Z294" s="48">
        <v>3105</v>
      </c>
      <c r="AA294" s="26">
        <v>4106</v>
      </c>
      <c r="AB294" s="11">
        <v>4464</v>
      </c>
      <c r="AC294" s="50">
        <f t="shared" si="86"/>
        <v>632446</v>
      </c>
      <c r="AD294" s="50">
        <f t="shared" si="87"/>
        <v>632446</v>
      </c>
      <c r="AE294" s="50">
        <f t="shared" si="88"/>
        <v>117797</v>
      </c>
      <c r="AF294" s="50">
        <f t="shared" si="89"/>
        <v>728</v>
      </c>
      <c r="AG294" s="50">
        <f t="shared" si="90"/>
        <v>633174</v>
      </c>
      <c r="AH294" s="51">
        <f t="shared" si="91"/>
        <v>100000</v>
      </c>
      <c r="AI294" s="52">
        <f t="shared" si="92"/>
        <v>2</v>
      </c>
      <c r="AJ294" s="76">
        <v>2002</v>
      </c>
      <c r="AK294" s="30">
        <v>735390</v>
      </c>
      <c r="AL294" s="53">
        <v>43084.079999999958</v>
      </c>
      <c r="AM294" s="54">
        <f t="shared" si="93"/>
        <v>0</v>
      </c>
      <c r="AN294" s="50">
        <f t="shared" si="94"/>
        <v>633174</v>
      </c>
      <c r="AO294" s="51">
        <v>735390</v>
      </c>
      <c r="AP294" s="50">
        <f t="shared" si="95"/>
        <v>735390</v>
      </c>
      <c r="AQ294" s="11">
        <v>0</v>
      </c>
      <c r="AR294" s="50">
        <f t="shared" si="96"/>
        <v>735390</v>
      </c>
      <c r="AS294" s="50">
        <f t="shared" si="97"/>
        <v>117216</v>
      </c>
      <c r="AT294" s="55">
        <f t="shared" si="98"/>
        <v>15.94</v>
      </c>
      <c r="AU294" s="27">
        <f t="shared" si="99"/>
        <v>0</v>
      </c>
    </row>
    <row r="295" spans="1:47" ht="14.5" x14ac:dyDescent="0.35">
      <c r="A295" s="27" t="s">
        <v>641</v>
      </c>
      <c r="B295" s="27" t="s">
        <v>286</v>
      </c>
      <c r="C295" s="27">
        <v>2025</v>
      </c>
      <c r="D295" s="43">
        <v>6790843084</v>
      </c>
      <c r="E295" s="44">
        <v>99084945.819999993</v>
      </c>
      <c r="F295" s="43">
        <v>6085225614</v>
      </c>
      <c r="G295" s="45">
        <f t="shared" si="80"/>
        <v>88789306.836774826</v>
      </c>
      <c r="H295" s="45">
        <f t="shared" si="81"/>
        <v>80835770.146957576</v>
      </c>
      <c r="I295" s="45">
        <f t="shared" si="82"/>
        <v>705617470</v>
      </c>
      <c r="J295" s="45">
        <f t="shared" si="83"/>
        <v>695875</v>
      </c>
      <c r="K295" s="45">
        <f t="shared" si="84"/>
        <v>8816114.7894798573</v>
      </c>
      <c r="L295" s="46">
        <v>0</v>
      </c>
      <c r="M295" s="46">
        <v>5826334.0999999996</v>
      </c>
      <c r="N295" s="46">
        <v>870515.27</v>
      </c>
      <c r="O295" s="46">
        <v>3861958.63</v>
      </c>
      <c r="P295" s="45">
        <f t="shared" si="85"/>
        <v>109643753.81999999</v>
      </c>
      <c r="Q295" s="47">
        <v>0.03</v>
      </c>
      <c r="R295" s="10" t="s">
        <v>803</v>
      </c>
      <c r="S295" s="10" t="s">
        <v>803</v>
      </c>
      <c r="T295" s="10" t="b">
        <v>1</v>
      </c>
      <c r="U295" s="10" t="s">
        <v>803</v>
      </c>
      <c r="V295" s="10" t="s">
        <v>803</v>
      </c>
      <c r="W295" s="10" t="b">
        <v>1</v>
      </c>
      <c r="X295" s="48">
        <v>1116350</v>
      </c>
      <c r="Y295" s="49">
        <v>14.64</v>
      </c>
      <c r="Z295" s="48">
        <v>5451</v>
      </c>
      <c r="AA295" s="26">
        <v>6465</v>
      </c>
      <c r="AB295" s="11">
        <v>6735</v>
      </c>
      <c r="AC295" s="50">
        <f t="shared" si="86"/>
        <v>2689557</v>
      </c>
      <c r="AD295" s="50">
        <f t="shared" si="87"/>
        <v>2689557</v>
      </c>
      <c r="AE295" s="50">
        <f t="shared" si="88"/>
        <v>200905</v>
      </c>
      <c r="AF295" s="50">
        <f t="shared" si="89"/>
        <v>0</v>
      </c>
      <c r="AG295" s="50">
        <f t="shared" si="90"/>
        <v>2689557</v>
      </c>
      <c r="AH295" s="51">
        <f t="shared" si="91"/>
        <v>100000</v>
      </c>
      <c r="AI295" s="52">
        <f t="shared" si="92"/>
        <v>2</v>
      </c>
      <c r="AJ295" s="76">
        <v>2003</v>
      </c>
      <c r="AK295" s="30">
        <v>2667084</v>
      </c>
      <c r="AL295" s="53">
        <v>111848.41999999993</v>
      </c>
      <c r="AM295" s="54">
        <f t="shared" si="93"/>
        <v>0</v>
      </c>
      <c r="AN295" s="50">
        <f t="shared" si="94"/>
        <v>2689557</v>
      </c>
      <c r="AO295" s="51">
        <v>2667084</v>
      </c>
      <c r="AP295" s="50">
        <f t="shared" si="95"/>
        <v>2667084</v>
      </c>
      <c r="AQ295" s="11">
        <v>0</v>
      </c>
      <c r="AR295" s="50">
        <f t="shared" si="96"/>
        <v>2689557</v>
      </c>
      <c r="AS295" s="50">
        <f t="shared" si="97"/>
        <v>428697</v>
      </c>
      <c r="AT295" s="55">
        <f t="shared" si="98"/>
        <v>15.94</v>
      </c>
      <c r="AU295" s="27">
        <f t="shared" si="99"/>
        <v>1</v>
      </c>
    </row>
    <row r="296" spans="1:47" ht="14.5" x14ac:dyDescent="0.35">
      <c r="A296" s="27" t="s">
        <v>642</v>
      </c>
      <c r="B296" s="27" t="s">
        <v>287</v>
      </c>
      <c r="C296" s="27">
        <v>2025</v>
      </c>
      <c r="D296" s="43">
        <v>527214629</v>
      </c>
      <c r="E296" s="44">
        <v>6864334.4699999997</v>
      </c>
      <c r="F296" s="43">
        <v>317882300</v>
      </c>
      <c r="G296" s="45">
        <f t="shared" si="80"/>
        <v>4138827.5462532374</v>
      </c>
      <c r="H296" s="45">
        <f t="shared" si="81"/>
        <v>3125871.3613698371</v>
      </c>
      <c r="I296" s="45">
        <f t="shared" si="82"/>
        <v>209332329</v>
      </c>
      <c r="J296" s="45">
        <f t="shared" si="83"/>
        <v>591334</v>
      </c>
      <c r="K296" s="45">
        <f t="shared" si="84"/>
        <v>2264598.7189510358</v>
      </c>
      <c r="L296" s="46">
        <v>0</v>
      </c>
      <c r="M296" s="46">
        <v>390933.91</v>
      </c>
      <c r="N296" s="46">
        <v>102023.42</v>
      </c>
      <c r="O296" s="46">
        <v>260419.5</v>
      </c>
      <c r="P296" s="45">
        <f t="shared" si="85"/>
        <v>7617711.2999999998</v>
      </c>
      <c r="Q296" s="47">
        <v>0.03</v>
      </c>
      <c r="R296" s="10" t="s">
        <v>803</v>
      </c>
      <c r="S296" s="10" t="s">
        <v>803</v>
      </c>
      <c r="T296" s="10" t="b">
        <v>1</v>
      </c>
      <c r="U296" s="10" t="s">
        <v>797</v>
      </c>
      <c r="V296" s="10" t="s">
        <v>797</v>
      </c>
      <c r="W296" s="10" t="b">
        <v>1</v>
      </c>
      <c r="X296" s="48">
        <v>408589</v>
      </c>
      <c r="Y296" s="49">
        <v>13.02</v>
      </c>
      <c r="Z296" s="48">
        <v>778</v>
      </c>
      <c r="AA296" s="26">
        <v>1132</v>
      </c>
      <c r="AB296" s="11">
        <v>1394</v>
      </c>
      <c r="AC296" s="50">
        <f t="shared" si="86"/>
        <v>161714</v>
      </c>
      <c r="AD296" s="50">
        <f t="shared" si="87"/>
        <v>161714</v>
      </c>
      <c r="AE296" s="50">
        <f t="shared" si="88"/>
        <v>14789</v>
      </c>
      <c r="AF296" s="50">
        <f t="shared" si="89"/>
        <v>14789</v>
      </c>
      <c r="AG296" s="50">
        <f t="shared" si="90"/>
        <v>176503</v>
      </c>
      <c r="AH296" s="51">
        <f t="shared" si="91"/>
        <v>100000</v>
      </c>
      <c r="AI296" s="52" t="str">
        <f t="shared" si="92"/>
        <v/>
      </c>
      <c r="AJ296" s="76">
        <v>2012</v>
      </c>
      <c r="AK296" s="30">
        <v>195507</v>
      </c>
      <c r="AL296" s="53">
        <v>12030.049999999988</v>
      </c>
      <c r="AM296" s="54">
        <f t="shared" si="93"/>
        <v>0</v>
      </c>
      <c r="AN296" s="50">
        <f t="shared" si="94"/>
        <v>176503</v>
      </c>
      <c r="AO296" s="51">
        <v>195507</v>
      </c>
      <c r="AP296" s="50">
        <f t="shared" si="95"/>
        <v>195507</v>
      </c>
      <c r="AQ296" s="11">
        <v>0</v>
      </c>
      <c r="AR296" s="50">
        <f t="shared" si="96"/>
        <v>195507</v>
      </c>
      <c r="AS296" s="50">
        <f t="shared" si="97"/>
        <v>31162</v>
      </c>
      <c r="AT296" s="55">
        <f t="shared" si="98"/>
        <v>15.94</v>
      </c>
      <c r="AU296" s="27">
        <f t="shared" si="99"/>
        <v>0</v>
      </c>
    </row>
    <row r="297" spans="1:47" ht="14.5" x14ac:dyDescent="0.35">
      <c r="A297" s="27" t="s">
        <v>643</v>
      </c>
      <c r="B297" s="27" t="s">
        <v>288</v>
      </c>
      <c r="C297" s="27">
        <v>2025</v>
      </c>
      <c r="D297" s="43">
        <v>2132724171</v>
      </c>
      <c r="E297" s="44">
        <v>25635344.539999999</v>
      </c>
      <c r="F297" s="43">
        <v>1803320485</v>
      </c>
      <c r="G297" s="45">
        <f t="shared" si="80"/>
        <v>21675912.233572606</v>
      </c>
      <c r="H297" s="45">
        <f t="shared" si="81"/>
        <v>18048278.065529823</v>
      </c>
      <c r="I297" s="45">
        <f t="shared" si="82"/>
        <v>329403686</v>
      </c>
      <c r="J297" s="45">
        <f t="shared" si="83"/>
        <v>293848</v>
      </c>
      <c r="K297" s="45">
        <f t="shared" si="84"/>
        <v>2611989.9871237418</v>
      </c>
      <c r="L297" s="46">
        <v>0</v>
      </c>
      <c r="M297" s="46">
        <v>1778021.71</v>
      </c>
      <c r="N297" s="46">
        <v>1433997.31</v>
      </c>
      <c r="O297" s="46">
        <v>1116060.25</v>
      </c>
      <c r="P297" s="45">
        <f t="shared" si="85"/>
        <v>29963423.809999999</v>
      </c>
      <c r="Q297" s="47">
        <v>0</v>
      </c>
      <c r="R297" s="10"/>
      <c r="S297" s="10"/>
      <c r="T297" s="10" t="b">
        <v>1</v>
      </c>
      <c r="U297" s="10" t="s">
        <v>797</v>
      </c>
      <c r="V297" s="10" t="s">
        <v>797</v>
      </c>
      <c r="W297" s="10" t="b">
        <v>1</v>
      </c>
      <c r="X297" s="48">
        <v>597522</v>
      </c>
      <c r="Y297" s="49">
        <v>12.02</v>
      </c>
      <c r="Z297" s="48">
        <v>3018</v>
      </c>
      <c r="AA297" s="26">
        <v>4139</v>
      </c>
      <c r="AB297" s="11">
        <v>4484</v>
      </c>
      <c r="AC297" s="50">
        <f t="shared" si="86"/>
        <v>0</v>
      </c>
      <c r="AD297" s="50">
        <f t="shared" si="87"/>
        <v>0</v>
      </c>
      <c r="AE297" s="50">
        <f t="shared" si="88"/>
        <v>0</v>
      </c>
      <c r="AF297" s="50">
        <f t="shared" si="89"/>
        <v>0</v>
      </c>
      <c r="AG297" s="50">
        <f t="shared" si="90"/>
        <v>0</v>
      </c>
      <c r="AH297" s="51" t="str">
        <f t="shared" si="91"/>
        <v/>
      </c>
      <c r="AI297" s="52" t="str">
        <f t="shared" si="92"/>
        <v/>
      </c>
      <c r="AJ297" s="76" t="s">
        <v>797</v>
      </c>
      <c r="AK297" s="30">
        <v>0</v>
      </c>
      <c r="AL297" s="53">
        <v>0</v>
      </c>
      <c r="AM297" s="54">
        <f t="shared" si="93"/>
        <v>0</v>
      </c>
      <c r="AN297" s="50">
        <f t="shared" si="94"/>
        <v>0</v>
      </c>
      <c r="AO297" s="51">
        <v>0</v>
      </c>
      <c r="AP297" s="50">
        <f t="shared" si="95"/>
        <v>0</v>
      </c>
      <c r="AQ297" s="11">
        <v>0</v>
      </c>
      <c r="AR297" s="50">
        <f t="shared" si="96"/>
        <v>0</v>
      </c>
      <c r="AS297" s="50">
        <f t="shared" si="97"/>
        <v>0</v>
      </c>
      <c r="AT297" s="55">
        <f t="shared" si="98"/>
        <v>0</v>
      </c>
      <c r="AU297" s="27">
        <f t="shared" si="99"/>
        <v>1</v>
      </c>
    </row>
    <row r="298" spans="1:47" ht="14.5" x14ac:dyDescent="0.35">
      <c r="A298" s="27" t="s">
        <v>644</v>
      </c>
      <c r="B298" s="27" t="s">
        <v>289</v>
      </c>
      <c r="C298" s="27">
        <v>2025</v>
      </c>
      <c r="D298" s="43">
        <v>4510443831</v>
      </c>
      <c r="E298" s="44">
        <v>51734790.740000002</v>
      </c>
      <c r="F298" s="43">
        <v>3206652100</v>
      </c>
      <c r="G298" s="45">
        <f t="shared" si="80"/>
        <v>36780299.585883826</v>
      </c>
      <c r="H298" s="45">
        <f t="shared" si="81"/>
        <v>32807092.096493669</v>
      </c>
      <c r="I298" s="45">
        <f t="shared" si="82"/>
        <v>1303791731</v>
      </c>
      <c r="J298" s="45">
        <f t="shared" si="83"/>
        <v>685124</v>
      </c>
      <c r="K298" s="45">
        <f t="shared" si="84"/>
        <v>12771748.883502947</v>
      </c>
      <c r="L298" s="46">
        <v>0</v>
      </c>
      <c r="M298" s="46">
        <v>4627192.7</v>
      </c>
      <c r="N298" s="46">
        <v>495022.34</v>
      </c>
      <c r="O298" s="46">
        <v>1528880.38</v>
      </c>
      <c r="P298" s="45">
        <f t="shared" si="85"/>
        <v>58385886.160000004</v>
      </c>
      <c r="Q298" s="47">
        <v>0</v>
      </c>
      <c r="R298" s="10"/>
      <c r="S298" s="10"/>
      <c r="T298" s="10" t="b">
        <v>1</v>
      </c>
      <c r="U298" s="10" t="s">
        <v>797</v>
      </c>
      <c r="V298" s="10" t="s">
        <v>797</v>
      </c>
      <c r="W298" s="10" t="b">
        <v>1</v>
      </c>
      <c r="X298" s="48">
        <v>925708</v>
      </c>
      <c r="Y298" s="49">
        <v>11.47</v>
      </c>
      <c r="Z298" s="48">
        <v>3464</v>
      </c>
      <c r="AA298" s="26">
        <v>5367</v>
      </c>
      <c r="AB298" s="11">
        <v>5486</v>
      </c>
      <c r="AC298" s="50">
        <f t="shared" si="86"/>
        <v>0</v>
      </c>
      <c r="AD298" s="50">
        <f t="shared" si="87"/>
        <v>0</v>
      </c>
      <c r="AE298" s="50">
        <f t="shared" si="88"/>
        <v>0</v>
      </c>
      <c r="AF298" s="50">
        <f t="shared" si="89"/>
        <v>0</v>
      </c>
      <c r="AG298" s="50">
        <f t="shared" si="90"/>
        <v>0</v>
      </c>
      <c r="AH298" s="51" t="str">
        <f t="shared" si="91"/>
        <v/>
      </c>
      <c r="AI298" s="52" t="str">
        <f t="shared" si="92"/>
        <v/>
      </c>
      <c r="AJ298" s="76" t="s">
        <v>797</v>
      </c>
      <c r="AK298" s="30">
        <v>0</v>
      </c>
      <c r="AL298" s="53">
        <v>0</v>
      </c>
      <c r="AM298" s="54">
        <f t="shared" si="93"/>
        <v>0</v>
      </c>
      <c r="AN298" s="50">
        <f t="shared" si="94"/>
        <v>0</v>
      </c>
      <c r="AO298" s="51">
        <v>0</v>
      </c>
      <c r="AP298" s="50">
        <f t="shared" si="95"/>
        <v>0</v>
      </c>
      <c r="AQ298" s="11">
        <v>0</v>
      </c>
      <c r="AR298" s="50">
        <f t="shared" si="96"/>
        <v>0</v>
      </c>
      <c r="AS298" s="50">
        <f t="shared" si="97"/>
        <v>0</v>
      </c>
      <c r="AT298" s="55">
        <f t="shared" si="98"/>
        <v>0</v>
      </c>
      <c r="AU298" s="27">
        <f t="shared" si="99"/>
        <v>1</v>
      </c>
    </row>
    <row r="299" spans="1:47" ht="14.5" x14ac:dyDescent="0.35">
      <c r="A299" s="27" t="s">
        <v>645</v>
      </c>
      <c r="B299" s="27" t="s">
        <v>290</v>
      </c>
      <c r="C299" s="27">
        <v>2025</v>
      </c>
      <c r="D299" s="43">
        <v>3175234767</v>
      </c>
      <c r="E299" s="44">
        <v>34864077.740000002</v>
      </c>
      <c r="F299" s="43">
        <v>2950238729</v>
      </c>
      <c r="G299" s="45">
        <f t="shared" si="80"/>
        <v>32393621.242877632</v>
      </c>
      <c r="H299" s="45">
        <f t="shared" si="81"/>
        <v>25607982.556518063</v>
      </c>
      <c r="I299" s="45">
        <f t="shared" si="82"/>
        <v>224996038</v>
      </c>
      <c r="J299" s="45">
        <f t="shared" si="83"/>
        <v>214486</v>
      </c>
      <c r="K299" s="45">
        <f t="shared" si="84"/>
        <v>1318653.3504729988</v>
      </c>
      <c r="L299" s="46">
        <v>0</v>
      </c>
      <c r="M299" s="46">
        <v>5053578.0999999996</v>
      </c>
      <c r="N299" s="46">
        <v>263565.43</v>
      </c>
      <c r="O299" s="46">
        <v>2045540.18</v>
      </c>
      <c r="P299" s="45">
        <f t="shared" si="85"/>
        <v>42226761.450000003</v>
      </c>
      <c r="Q299" s="47">
        <v>1.4999999999999999E-2</v>
      </c>
      <c r="R299" s="10" t="s">
        <v>803</v>
      </c>
      <c r="S299" s="10" t="s">
        <v>803</v>
      </c>
      <c r="T299" s="10" t="b">
        <v>1</v>
      </c>
      <c r="U299" s="10" t="s">
        <v>797</v>
      </c>
      <c r="V299" s="10" t="s">
        <v>797</v>
      </c>
      <c r="W299" s="10" t="b">
        <v>1</v>
      </c>
      <c r="X299" s="48">
        <v>477385</v>
      </c>
      <c r="Y299" s="49">
        <v>10.98</v>
      </c>
      <c r="Z299" s="48">
        <v>6180</v>
      </c>
      <c r="AA299" s="26">
        <v>7229</v>
      </c>
      <c r="AB299" s="11">
        <v>7597</v>
      </c>
      <c r="AC299" s="50">
        <f t="shared" si="86"/>
        <v>403900</v>
      </c>
      <c r="AD299" s="50">
        <f t="shared" si="87"/>
        <v>403900</v>
      </c>
      <c r="AE299" s="50">
        <f t="shared" si="88"/>
        <v>79757</v>
      </c>
      <c r="AF299" s="50">
        <f t="shared" si="89"/>
        <v>79757</v>
      </c>
      <c r="AG299" s="50">
        <f t="shared" si="90"/>
        <v>483657</v>
      </c>
      <c r="AH299" s="51">
        <f t="shared" si="91"/>
        <v>100000</v>
      </c>
      <c r="AI299" s="52" t="str">
        <f t="shared" si="92"/>
        <v/>
      </c>
      <c r="AJ299" s="76">
        <v>2010</v>
      </c>
      <c r="AK299" s="30">
        <v>498355</v>
      </c>
      <c r="AL299" s="53">
        <v>25615.109999999986</v>
      </c>
      <c r="AM299" s="54">
        <f t="shared" si="93"/>
        <v>0</v>
      </c>
      <c r="AN299" s="50">
        <f t="shared" si="94"/>
        <v>483657</v>
      </c>
      <c r="AO299" s="51">
        <v>498355</v>
      </c>
      <c r="AP299" s="50">
        <f t="shared" si="95"/>
        <v>498355</v>
      </c>
      <c r="AQ299" s="11">
        <v>0</v>
      </c>
      <c r="AR299" s="50">
        <f t="shared" si="96"/>
        <v>498355</v>
      </c>
      <c r="AS299" s="50">
        <f t="shared" si="97"/>
        <v>79434</v>
      </c>
      <c r="AT299" s="55">
        <f t="shared" si="98"/>
        <v>15.94</v>
      </c>
      <c r="AU299" s="27">
        <f t="shared" si="99"/>
        <v>0</v>
      </c>
    </row>
    <row r="300" spans="1:47" ht="14.5" x14ac:dyDescent="0.35">
      <c r="A300" s="27" t="s">
        <v>646</v>
      </c>
      <c r="B300" s="27" t="s">
        <v>291</v>
      </c>
      <c r="C300" s="27">
        <v>2025</v>
      </c>
      <c r="D300" s="43">
        <v>8016973429</v>
      </c>
      <c r="E300" s="44">
        <v>87705689.310000002</v>
      </c>
      <c r="F300" s="43">
        <v>5156021599</v>
      </c>
      <c r="G300" s="45">
        <f t="shared" si="80"/>
        <v>56406876.290963374</v>
      </c>
      <c r="H300" s="45">
        <f t="shared" si="81"/>
        <v>44425399.373531312</v>
      </c>
      <c r="I300" s="45">
        <f t="shared" si="82"/>
        <v>2860951830</v>
      </c>
      <c r="J300" s="45">
        <f t="shared" si="83"/>
        <v>380800</v>
      </c>
      <c r="K300" s="45">
        <f t="shared" si="84"/>
        <v>23079586.911096338</v>
      </c>
      <c r="L300" s="46">
        <v>0</v>
      </c>
      <c r="M300" s="46">
        <v>32162991.68</v>
      </c>
      <c r="N300" s="46">
        <v>11393040.92</v>
      </c>
      <c r="O300" s="46">
        <v>5923535.9299999997</v>
      </c>
      <c r="P300" s="45">
        <f t="shared" si="85"/>
        <v>137185257.84</v>
      </c>
      <c r="Q300" s="47">
        <v>0</v>
      </c>
      <c r="R300" s="10"/>
      <c r="S300" s="10"/>
      <c r="T300" s="10" t="b">
        <v>1</v>
      </c>
      <c r="U300" s="10" t="s">
        <v>797</v>
      </c>
      <c r="V300" s="10" t="s">
        <v>797</v>
      </c>
      <c r="W300" s="10" t="b">
        <v>1</v>
      </c>
      <c r="X300" s="48">
        <v>470784</v>
      </c>
      <c r="Y300" s="49">
        <v>10.94</v>
      </c>
      <c r="Z300" s="48">
        <v>10952</v>
      </c>
      <c r="AA300" s="26">
        <v>18465</v>
      </c>
      <c r="AB300" s="11">
        <v>19334</v>
      </c>
      <c r="AC300" s="50">
        <f t="shared" si="86"/>
        <v>0</v>
      </c>
      <c r="AD300" s="50">
        <f t="shared" si="87"/>
        <v>0</v>
      </c>
      <c r="AE300" s="50">
        <f t="shared" si="88"/>
        <v>0</v>
      </c>
      <c r="AF300" s="50">
        <f t="shared" si="89"/>
        <v>0</v>
      </c>
      <c r="AG300" s="50">
        <f t="shared" si="90"/>
        <v>0</v>
      </c>
      <c r="AH300" s="51" t="str">
        <f t="shared" si="91"/>
        <v/>
      </c>
      <c r="AI300" s="52" t="str">
        <f t="shared" si="92"/>
        <v/>
      </c>
      <c r="AJ300" s="76" t="s">
        <v>797</v>
      </c>
      <c r="AK300" s="30">
        <v>0</v>
      </c>
      <c r="AL300" s="53">
        <v>0</v>
      </c>
      <c r="AM300" s="54">
        <f t="shared" si="93"/>
        <v>0</v>
      </c>
      <c r="AN300" s="50">
        <f t="shared" si="94"/>
        <v>0</v>
      </c>
      <c r="AO300" s="51">
        <v>0</v>
      </c>
      <c r="AP300" s="50">
        <f t="shared" si="95"/>
        <v>0</v>
      </c>
      <c r="AQ300" s="11">
        <v>0</v>
      </c>
      <c r="AR300" s="50">
        <f t="shared" si="96"/>
        <v>0</v>
      </c>
      <c r="AS300" s="50">
        <f t="shared" si="97"/>
        <v>0</v>
      </c>
      <c r="AT300" s="55">
        <f t="shared" si="98"/>
        <v>0</v>
      </c>
      <c r="AU300" s="27">
        <f t="shared" si="99"/>
        <v>1</v>
      </c>
    </row>
    <row r="301" spans="1:47" ht="14.5" x14ac:dyDescent="0.35">
      <c r="A301" s="27" t="s">
        <v>647</v>
      </c>
      <c r="B301" s="27" t="s">
        <v>292</v>
      </c>
      <c r="C301" s="27">
        <v>2025</v>
      </c>
      <c r="D301" s="43">
        <v>1069898382</v>
      </c>
      <c r="E301" s="44">
        <v>12967168.390000001</v>
      </c>
      <c r="F301" s="43">
        <v>926980600</v>
      </c>
      <c r="G301" s="45">
        <f t="shared" si="80"/>
        <v>11235004.872138627</v>
      </c>
      <c r="H301" s="45">
        <f t="shared" si="81"/>
        <v>8166220.1835133033</v>
      </c>
      <c r="I301" s="45">
        <f t="shared" si="82"/>
        <v>142917782</v>
      </c>
      <c r="J301" s="45">
        <f t="shared" si="83"/>
        <v>140115</v>
      </c>
      <c r="K301" s="45">
        <f t="shared" si="84"/>
        <v>495919.3485280592</v>
      </c>
      <c r="L301" s="46">
        <v>0</v>
      </c>
      <c r="M301" s="46">
        <v>636575.54</v>
      </c>
      <c r="N301" s="46">
        <v>299629.43</v>
      </c>
      <c r="O301" s="46">
        <v>182679.15</v>
      </c>
      <c r="P301" s="45">
        <f t="shared" si="85"/>
        <v>14086052.51</v>
      </c>
      <c r="Q301" s="47">
        <v>0.03</v>
      </c>
      <c r="R301" s="10" t="s">
        <v>803</v>
      </c>
      <c r="S301" s="10" t="s">
        <v>803</v>
      </c>
      <c r="T301" s="10" t="b">
        <v>1</v>
      </c>
      <c r="U301" s="10" t="s">
        <v>797</v>
      </c>
      <c r="V301" s="10" t="s">
        <v>797</v>
      </c>
      <c r="W301" s="10" t="b">
        <v>1</v>
      </c>
      <c r="X301" s="48">
        <v>366106</v>
      </c>
      <c r="Y301" s="49">
        <v>12.12</v>
      </c>
      <c r="Z301" s="48">
        <v>2532</v>
      </c>
      <c r="AA301" s="26">
        <v>3552</v>
      </c>
      <c r="AB301" s="11">
        <v>3961</v>
      </c>
      <c r="AC301" s="50">
        <f t="shared" si="86"/>
        <v>259864</v>
      </c>
      <c r="AD301" s="50">
        <f t="shared" si="87"/>
        <v>259864</v>
      </c>
      <c r="AE301" s="50">
        <f t="shared" si="88"/>
        <v>28086</v>
      </c>
      <c r="AF301" s="50">
        <f t="shared" si="89"/>
        <v>28086</v>
      </c>
      <c r="AG301" s="50">
        <f t="shared" si="90"/>
        <v>287950</v>
      </c>
      <c r="AH301" s="51">
        <f t="shared" si="91"/>
        <v>100000</v>
      </c>
      <c r="AI301" s="52" t="str">
        <f t="shared" si="92"/>
        <v/>
      </c>
      <c r="AJ301" s="76">
        <v>2008</v>
      </c>
      <c r="AK301" s="30">
        <v>286689</v>
      </c>
      <c r="AL301" s="53">
        <v>15722.540000000037</v>
      </c>
      <c r="AM301" s="54">
        <f t="shared" si="93"/>
        <v>0</v>
      </c>
      <c r="AN301" s="50">
        <f t="shared" si="94"/>
        <v>287950</v>
      </c>
      <c r="AO301" s="51">
        <v>286689</v>
      </c>
      <c r="AP301" s="50">
        <f t="shared" si="95"/>
        <v>286689</v>
      </c>
      <c r="AQ301" s="11">
        <v>0</v>
      </c>
      <c r="AR301" s="50">
        <f t="shared" si="96"/>
        <v>287950</v>
      </c>
      <c r="AS301" s="50">
        <f t="shared" si="97"/>
        <v>45897</v>
      </c>
      <c r="AT301" s="55">
        <f t="shared" si="98"/>
        <v>15.94</v>
      </c>
      <c r="AU301" s="27">
        <f t="shared" si="99"/>
        <v>1</v>
      </c>
    </row>
    <row r="302" spans="1:47" ht="14.5" x14ac:dyDescent="0.35">
      <c r="A302" s="27" t="s">
        <v>648</v>
      </c>
      <c r="B302" s="27" t="s">
        <v>293</v>
      </c>
      <c r="C302" s="27">
        <v>2025</v>
      </c>
      <c r="D302" s="43">
        <v>6406462882</v>
      </c>
      <c r="E302" s="44">
        <v>84693439.299999997</v>
      </c>
      <c r="F302" s="43">
        <v>4991996497</v>
      </c>
      <c r="G302" s="45">
        <f t="shared" si="80"/>
        <v>65994193.690308824</v>
      </c>
      <c r="H302" s="45">
        <f t="shared" si="81"/>
        <v>55510737.77071625</v>
      </c>
      <c r="I302" s="45">
        <f t="shared" si="82"/>
        <v>1414466385</v>
      </c>
      <c r="J302" s="45">
        <f t="shared" si="83"/>
        <v>502296</v>
      </c>
      <c r="K302" s="45">
        <f t="shared" si="84"/>
        <v>14976491.375197733</v>
      </c>
      <c r="L302" s="46">
        <v>0</v>
      </c>
      <c r="M302" s="46">
        <v>11866248.140000001</v>
      </c>
      <c r="N302" s="46">
        <v>7562566.5899999999</v>
      </c>
      <c r="O302" s="46">
        <v>9958356.1199999992</v>
      </c>
      <c r="P302" s="45">
        <f t="shared" si="85"/>
        <v>114080610.15000001</v>
      </c>
      <c r="Q302" s="47">
        <v>1.4999999999999999E-2</v>
      </c>
      <c r="R302" s="10" t="s">
        <v>803</v>
      </c>
      <c r="S302" s="10" t="s">
        <v>803</v>
      </c>
      <c r="T302" s="10" t="b">
        <v>1</v>
      </c>
      <c r="U302" s="10" t="s">
        <v>797</v>
      </c>
      <c r="V302" s="10" t="s">
        <v>797</v>
      </c>
      <c r="W302" s="10" t="b">
        <v>1</v>
      </c>
      <c r="X302" s="48">
        <v>629508</v>
      </c>
      <c r="Y302" s="49">
        <v>13.22</v>
      </c>
      <c r="Z302" s="48">
        <v>7930</v>
      </c>
      <c r="AA302" s="26">
        <v>10746</v>
      </c>
      <c r="AB302" s="11">
        <v>11467</v>
      </c>
      <c r="AC302" s="50">
        <f t="shared" si="86"/>
        <v>1057308</v>
      </c>
      <c r="AD302" s="50">
        <f t="shared" si="87"/>
        <v>1057308</v>
      </c>
      <c r="AE302" s="50">
        <f t="shared" si="88"/>
        <v>291432</v>
      </c>
      <c r="AF302" s="50">
        <f t="shared" si="89"/>
        <v>291432</v>
      </c>
      <c r="AG302" s="50">
        <f t="shared" si="90"/>
        <v>1348740</v>
      </c>
      <c r="AH302" s="51">
        <f t="shared" si="91"/>
        <v>100000</v>
      </c>
      <c r="AI302" s="52" t="str">
        <f t="shared" si="92"/>
        <v/>
      </c>
      <c r="AJ302" s="76">
        <v>2007</v>
      </c>
      <c r="AK302" s="30">
        <v>1358856</v>
      </c>
      <c r="AL302" s="53">
        <v>70136.919999999925</v>
      </c>
      <c r="AM302" s="54">
        <f t="shared" si="93"/>
        <v>0</v>
      </c>
      <c r="AN302" s="50">
        <f t="shared" si="94"/>
        <v>1348740</v>
      </c>
      <c r="AO302" s="51">
        <v>1358856</v>
      </c>
      <c r="AP302" s="50">
        <f t="shared" si="95"/>
        <v>1358856</v>
      </c>
      <c r="AQ302" s="11">
        <v>0</v>
      </c>
      <c r="AR302" s="50">
        <f t="shared" si="96"/>
        <v>1358856</v>
      </c>
      <c r="AS302" s="50">
        <f t="shared" si="97"/>
        <v>216592</v>
      </c>
      <c r="AT302" s="55">
        <f t="shared" si="98"/>
        <v>15.94</v>
      </c>
      <c r="AU302" s="27">
        <f t="shared" si="99"/>
        <v>0</v>
      </c>
    </row>
    <row r="303" spans="1:47" ht="14.5" x14ac:dyDescent="0.35">
      <c r="A303" s="27" t="s">
        <v>649</v>
      </c>
      <c r="B303" s="27" t="s">
        <v>294</v>
      </c>
      <c r="C303" s="27">
        <v>2025</v>
      </c>
      <c r="D303" s="43">
        <v>4786634196</v>
      </c>
      <c r="E303" s="44">
        <v>33184950.98</v>
      </c>
      <c r="F303" s="43">
        <v>3508271987</v>
      </c>
      <c r="G303" s="45">
        <f t="shared" si="80"/>
        <v>24322275.140722323</v>
      </c>
      <c r="H303" s="45">
        <f t="shared" si="81"/>
        <v>22832408.888995089</v>
      </c>
      <c r="I303" s="45">
        <f t="shared" si="82"/>
        <v>1278362209</v>
      </c>
      <c r="J303" s="45">
        <f t="shared" si="83"/>
        <v>1624348</v>
      </c>
      <c r="K303" s="45">
        <f t="shared" si="84"/>
        <v>8317061.4857476652</v>
      </c>
      <c r="L303" s="46">
        <v>0</v>
      </c>
      <c r="M303" s="46">
        <v>2396999.7799999998</v>
      </c>
      <c r="N303" s="46">
        <v>77547.399999999994</v>
      </c>
      <c r="O303" s="46">
        <v>674316.66</v>
      </c>
      <c r="P303" s="45">
        <f t="shared" si="85"/>
        <v>36333814.82</v>
      </c>
      <c r="Q303" s="47">
        <v>0.03</v>
      </c>
      <c r="R303" s="10" t="s">
        <v>803</v>
      </c>
      <c r="S303" s="10"/>
      <c r="T303" s="10" t="b">
        <v>0</v>
      </c>
      <c r="U303" s="10" t="s">
        <v>797</v>
      </c>
      <c r="V303" s="10" t="s">
        <v>797</v>
      </c>
      <c r="W303" s="10" t="b">
        <v>1</v>
      </c>
      <c r="X303" s="48">
        <v>1632514</v>
      </c>
      <c r="Y303" s="49">
        <v>7.57</v>
      </c>
      <c r="Z303" s="48">
        <v>2149</v>
      </c>
      <c r="AA303" s="26">
        <v>2936</v>
      </c>
      <c r="AB303" s="11">
        <v>3299</v>
      </c>
      <c r="AC303" s="50">
        <f t="shared" si="86"/>
        <v>934484</v>
      </c>
      <c r="AD303" s="50">
        <f t="shared" si="87"/>
        <v>934484</v>
      </c>
      <c r="AE303" s="50">
        <f t="shared" si="88"/>
        <v>74236</v>
      </c>
      <c r="AF303" s="50">
        <f t="shared" si="89"/>
        <v>74236</v>
      </c>
      <c r="AG303" s="50">
        <f t="shared" si="90"/>
        <v>1008720</v>
      </c>
      <c r="AH303" s="51">
        <f t="shared" si="91"/>
        <v>100000</v>
      </c>
      <c r="AI303" s="52" t="str">
        <f t="shared" si="92"/>
        <v/>
      </c>
      <c r="AJ303" s="76">
        <v>2006</v>
      </c>
      <c r="AK303" s="30">
        <v>1000140</v>
      </c>
      <c r="AL303" s="53">
        <v>64334.609999999986</v>
      </c>
      <c r="AM303" s="54">
        <f t="shared" si="93"/>
        <v>0</v>
      </c>
      <c r="AN303" s="50">
        <f t="shared" si="94"/>
        <v>1008720</v>
      </c>
      <c r="AO303" s="51">
        <v>1000140</v>
      </c>
      <c r="AP303" s="50">
        <f t="shared" si="95"/>
        <v>1000140</v>
      </c>
      <c r="AQ303" s="11">
        <v>0</v>
      </c>
      <c r="AR303" s="50">
        <f t="shared" si="96"/>
        <v>1008720</v>
      </c>
      <c r="AS303" s="50">
        <f t="shared" si="97"/>
        <v>160783</v>
      </c>
      <c r="AT303" s="55">
        <f t="shared" si="98"/>
        <v>15.94</v>
      </c>
      <c r="AU303" s="27">
        <f t="shared" si="99"/>
        <v>1</v>
      </c>
    </row>
    <row r="304" spans="1:47" ht="14.5" x14ac:dyDescent="0.35">
      <c r="A304" s="27" t="s">
        <v>650</v>
      </c>
      <c r="B304" s="27" t="s">
        <v>295</v>
      </c>
      <c r="C304" s="27">
        <v>2025</v>
      </c>
      <c r="D304" s="43">
        <v>229404636</v>
      </c>
      <c r="E304" s="44">
        <v>1713652.63</v>
      </c>
      <c r="F304" s="43">
        <v>202606900</v>
      </c>
      <c r="G304" s="45">
        <f t="shared" si="80"/>
        <v>1513473.5421874691</v>
      </c>
      <c r="H304" s="45">
        <f t="shared" si="81"/>
        <v>1136985.7133456666</v>
      </c>
      <c r="I304" s="45">
        <f t="shared" si="82"/>
        <v>26797736</v>
      </c>
      <c r="J304" s="45">
        <f t="shared" si="83"/>
        <v>76784</v>
      </c>
      <c r="K304" s="45">
        <f t="shared" si="84"/>
        <v>0</v>
      </c>
      <c r="L304" s="46">
        <v>0</v>
      </c>
      <c r="M304" s="46">
        <v>51101.01</v>
      </c>
      <c r="N304" s="46">
        <v>22422.7</v>
      </c>
      <c r="O304" s="46">
        <v>205793.35</v>
      </c>
      <c r="P304" s="45">
        <f t="shared" si="85"/>
        <v>1992969.69</v>
      </c>
      <c r="Q304" s="47">
        <v>0</v>
      </c>
      <c r="R304" s="10"/>
      <c r="S304" s="10"/>
      <c r="T304" s="10" t="b">
        <v>1</v>
      </c>
      <c r="U304" s="10" t="s">
        <v>797</v>
      </c>
      <c r="V304" s="10" t="s">
        <v>797</v>
      </c>
      <c r="W304" s="10" t="b">
        <v>1</v>
      </c>
      <c r="X304" s="48">
        <v>401998</v>
      </c>
      <c r="Y304" s="49">
        <v>7.47</v>
      </c>
      <c r="Z304" s="48">
        <v>504</v>
      </c>
      <c r="AA304" s="26">
        <v>853</v>
      </c>
      <c r="AB304" s="11">
        <v>920</v>
      </c>
      <c r="AC304" s="50">
        <f t="shared" si="86"/>
        <v>0</v>
      </c>
      <c r="AD304" s="50">
        <f t="shared" si="87"/>
        <v>0</v>
      </c>
      <c r="AE304" s="50">
        <f t="shared" si="88"/>
        <v>0</v>
      </c>
      <c r="AF304" s="50">
        <f t="shared" si="89"/>
        <v>0</v>
      </c>
      <c r="AG304" s="50">
        <f t="shared" si="90"/>
        <v>0</v>
      </c>
      <c r="AH304" s="51" t="str">
        <f t="shared" si="91"/>
        <v/>
      </c>
      <c r="AI304" s="52" t="str">
        <f t="shared" si="92"/>
        <v/>
      </c>
      <c r="AJ304" s="76" t="s">
        <v>797</v>
      </c>
      <c r="AK304" s="30">
        <v>0</v>
      </c>
      <c r="AL304" s="53">
        <v>0</v>
      </c>
      <c r="AM304" s="54">
        <f t="shared" si="93"/>
        <v>0</v>
      </c>
      <c r="AN304" s="50">
        <f t="shared" si="94"/>
        <v>0</v>
      </c>
      <c r="AO304" s="51">
        <v>0</v>
      </c>
      <c r="AP304" s="50">
        <f t="shared" si="95"/>
        <v>0</v>
      </c>
      <c r="AQ304" s="11">
        <v>0</v>
      </c>
      <c r="AR304" s="50">
        <f t="shared" si="96"/>
        <v>0</v>
      </c>
      <c r="AS304" s="50">
        <f t="shared" si="97"/>
        <v>0</v>
      </c>
      <c r="AT304" s="55">
        <f t="shared" si="98"/>
        <v>0</v>
      </c>
      <c r="AU304" s="27">
        <f t="shared" si="99"/>
        <v>1</v>
      </c>
    </row>
    <row r="305" spans="1:47" ht="14.5" x14ac:dyDescent="0.35">
      <c r="A305" s="27" t="s">
        <v>651</v>
      </c>
      <c r="B305" s="27" t="s">
        <v>296</v>
      </c>
      <c r="C305" s="27">
        <v>2025</v>
      </c>
      <c r="D305" s="43">
        <v>1920184004</v>
      </c>
      <c r="E305" s="44">
        <v>28783558.219999999</v>
      </c>
      <c r="F305" s="43">
        <v>1666677000</v>
      </c>
      <c r="G305" s="45">
        <f t="shared" si="80"/>
        <v>24983488.23003472</v>
      </c>
      <c r="H305" s="45">
        <f t="shared" si="81"/>
        <v>22154876.339971215</v>
      </c>
      <c r="I305" s="45">
        <f t="shared" si="82"/>
        <v>253507004</v>
      </c>
      <c r="J305" s="45">
        <f t="shared" si="83"/>
        <v>743422</v>
      </c>
      <c r="K305" s="45">
        <f t="shared" si="84"/>
        <v>3288910.7842967245</v>
      </c>
      <c r="L305" s="46">
        <v>0</v>
      </c>
      <c r="M305" s="46">
        <v>1242701.1599999999</v>
      </c>
      <c r="N305" s="46">
        <v>398889.19</v>
      </c>
      <c r="O305" s="46">
        <v>418834.54</v>
      </c>
      <c r="P305" s="45">
        <f t="shared" si="85"/>
        <v>30843983.109999999</v>
      </c>
      <c r="Q305" s="47">
        <v>0</v>
      </c>
      <c r="R305" s="10"/>
      <c r="S305" s="10"/>
      <c r="T305" s="10" t="b">
        <v>1</v>
      </c>
      <c r="U305" s="10" t="s">
        <v>797</v>
      </c>
      <c r="V305" s="10" t="s">
        <v>797</v>
      </c>
      <c r="W305" s="10" t="b">
        <v>1</v>
      </c>
      <c r="X305" s="48">
        <v>883242</v>
      </c>
      <c r="Y305" s="49">
        <v>14.99</v>
      </c>
      <c r="Z305" s="48">
        <v>1887</v>
      </c>
      <c r="AA305" s="26">
        <v>2228</v>
      </c>
      <c r="AB305" s="11">
        <v>2410</v>
      </c>
      <c r="AC305" s="50">
        <f t="shared" si="86"/>
        <v>0</v>
      </c>
      <c r="AD305" s="50">
        <f t="shared" si="87"/>
        <v>0</v>
      </c>
      <c r="AE305" s="50">
        <f t="shared" si="88"/>
        <v>0</v>
      </c>
      <c r="AF305" s="50">
        <f t="shared" si="89"/>
        <v>0</v>
      </c>
      <c r="AG305" s="50">
        <f t="shared" si="90"/>
        <v>0</v>
      </c>
      <c r="AH305" s="51" t="str">
        <f t="shared" si="91"/>
        <v/>
      </c>
      <c r="AI305" s="52" t="str">
        <f t="shared" si="92"/>
        <v/>
      </c>
      <c r="AJ305" s="76" t="s">
        <v>797</v>
      </c>
      <c r="AK305" s="30">
        <v>0</v>
      </c>
      <c r="AL305" s="53">
        <v>0</v>
      </c>
      <c r="AM305" s="54">
        <f t="shared" si="93"/>
        <v>0</v>
      </c>
      <c r="AN305" s="50">
        <f t="shared" si="94"/>
        <v>0</v>
      </c>
      <c r="AO305" s="51">
        <v>0</v>
      </c>
      <c r="AP305" s="50">
        <f t="shared" si="95"/>
        <v>0</v>
      </c>
      <c r="AQ305" s="11">
        <v>336556</v>
      </c>
      <c r="AR305" s="50">
        <f t="shared" si="96"/>
        <v>0</v>
      </c>
      <c r="AS305" s="50">
        <f t="shared" si="97"/>
        <v>0</v>
      </c>
      <c r="AT305" s="55">
        <f t="shared" si="98"/>
        <v>0</v>
      </c>
      <c r="AU305" s="27">
        <f t="shared" si="99"/>
        <v>1</v>
      </c>
    </row>
    <row r="306" spans="1:47" ht="14.5" x14ac:dyDescent="0.35">
      <c r="A306" s="27" t="s">
        <v>652</v>
      </c>
      <c r="B306" s="27" t="s">
        <v>297</v>
      </c>
      <c r="C306" s="27">
        <v>2025</v>
      </c>
      <c r="D306" s="43">
        <v>1382434945</v>
      </c>
      <c r="E306" s="44">
        <v>20072955.399999999</v>
      </c>
      <c r="F306" s="43">
        <v>1268842100</v>
      </c>
      <c r="G306" s="45">
        <f t="shared" si="80"/>
        <v>18423587.290715035</v>
      </c>
      <c r="H306" s="45">
        <f t="shared" si="81"/>
        <v>14163424.018400926</v>
      </c>
      <c r="I306" s="45">
        <f t="shared" si="82"/>
        <v>113592845</v>
      </c>
      <c r="J306" s="45">
        <f t="shared" si="83"/>
        <v>172896</v>
      </c>
      <c r="K306" s="45">
        <f t="shared" si="84"/>
        <v>695402.65647809487</v>
      </c>
      <c r="L306" s="46">
        <v>0</v>
      </c>
      <c r="M306" s="46">
        <v>608719.64</v>
      </c>
      <c r="N306" s="46">
        <v>328799.59000000003</v>
      </c>
      <c r="O306" s="46">
        <v>668148.84</v>
      </c>
      <c r="P306" s="45">
        <f t="shared" si="85"/>
        <v>21678623.469999999</v>
      </c>
      <c r="Q306" s="47">
        <v>0</v>
      </c>
      <c r="R306" s="10"/>
      <c r="S306" s="10"/>
      <c r="T306" s="10" t="b">
        <v>1</v>
      </c>
      <c r="U306" s="10" t="s">
        <v>797</v>
      </c>
      <c r="V306" s="10" t="s">
        <v>797</v>
      </c>
      <c r="W306" s="10" t="b">
        <v>1</v>
      </c>
      <c r="X306" s="48">
        <v>432462</v>
      </c>
      <c r="Y306" s="49">
        <v>14.52</v>
      </c>
      <c r="Z306" s="48">
        <v>2934</v>
      </c>
      <c r="AA306" s="26">
        <v>3591</v>
      </c>
      <c r="AB306" s="11">
        <v>3808</v>
      </c>
      <c r="AC306" s="50">
        <f t="shared" si="86"/>
        <v>0</v>
      </c>
      <c r="AD306" s="50">
        <f t="shared" si="87"/>
        <v>0</v>
      </c>
      <c r="AE306" s="50">
        <f t="shared" si="88"/>
        <v>0</v>
      </c>
      <c r="AF306" s="50">
        <f t="shared" si="89"/>
        <v>0</v>
      </c>
      <c r="AG306" s="50">
        <f t="shared" si="90"/>
        <v>0</v>
      </c>
      <c r="AH306" s="51" t="str">
        <f t="shared" si="91"/>
        <v/>
      </c>
      <c r="AI306" s="52" t="str">
        <f t="shared" si="92"/>
        <v/>
      </c>
      <c r="AJ306" s="76" t="s">
        <v>797</v>
      </c>
      <c r="AK306" s="30">
        <v>0</v>
      </c>
      <c r="AL306" s="53">
        <v>0</v>
      </c>
      <c r="AM306" s="54">
        <f t="shared" si="93"/>
        <v>0</v>
      </c>
      <c r="AN306" s="50">
        <f t="shared" si="94"/>
        <v>0</v>
      </c>
      <c r="AO306" s="51">
        <v>0</v>
      </c>
      <c r="AP306" s="50">
        <f t="shared" si="95"/>
        <v>0</v>
      </c>
      <c r="AQ306" s="11">
        <v>0</v>
      </c>
      <c r="AR306" s="50">
        <f t="shared" si="96"/>
        <v>0</v>
      </c>
      <c r="AS306" s="50">
        <f t="shared" si="97"/>
        <v>0</v>
      </c>
      <c r="AT306" s="55">
        <f t="shared" si="98"/>
        <v>0</v>
      </c>
      <c r="AU306" s="27">
        <f t="shared" si="99"/>
        <v>1</v>
      </c>
    </row>
    <row r="307" spans="1:47" ht="14.5" x14ac:dyDescent="0.35">
      <c r="A307" s="27" t="s">
        <v>653</v>
      </c>
      <c r="B307" s="27" t="s">
        <v>298</v>
      </c>
      <c r="C307" s="27">
        <v>2025</v>
      </c>
      <c r="D307" s="43">
        <v>3656301350</v>
      </c>
      <c r="E307" s="44">
        <v>20958599.84</v>
      </c>
      <c r="F307" s="43">
        <v>2701291482</v>
      </c>
      <c r="G307" s="45">
        <f t="shared" si="80"/>
        <v>15484305.532540025</v>
      </c>
      <c r="H307" s="45">
        <f t="shared" si="81"/>
        <v>14254178.865316723</v>
      </c>
      <c r="I307" s="45">
        <f t="shared" si="82"/>
        <v>955009868</v>
      </c>
      <c r="J307" s="45">
        <f t="shared" si="83"/>
        <v>799171</v>
      </c>
      <c r="K307" s="45">
        <f t="shared" si="84"/>
        <v>4789297.6912839655</v>
      </c>
      <c r="L307" s="46">
        <v>0</v>
      </c>
      <c r="M307" s="46">
        <v>682490.56</v>
      </c>
      <c r="N307" s="46">
        <v>11767.7</v>
      </c>
      <c r="O307" s="46">
        <v>296811.31</v>
      </c>
      <c r="P307" s="45">
        <f t="shared" si="85"/>
        <v>21949669.41</v>
      </c>
      <c r="Q307" s="47">
        <v>0.03</v>
      </c>
      <c r="R307" s="10" t="s">
        <v>797</v>
      </c>
      <c r="S307" s="10"/>
      <c r="T307" s="10" t="b">
        <v>1</v>
      </c>
      <c r="U307" s="10" t="s">
        <v>797</v>
      </c>
      <c r="V307" s="10" t="s">
        <v>797</v>
      </c>
      <c r="W307" s="10" t="b">
        <v>1</v>
      </c>
      <c r="X307" s="48">
        <v>1258757</v>
      </c>
      <c r="Y307" s="49">
        <v>6.18</v>
      </c>
      <c r="Z307" s="48">
        <v>2146</v>
      </c>
      <c r="AA307" s="26">
        <v>3341</v>
      </c>
      <c r="AB307" s="11">
        <v>3436</v>
      </c>
      <c r="AC307" s="50">
        <f t="shared" si="86"/>
        <v>571304</v>
      </c>
      <c r="AD307" s="50">
        <f t="shared" si="87"/>
        <v>628758</v>
      </c>
      <c r="AE307" s="50">
        <f t="shared" si="88"/>
        <v>20828</v>
      </c>
      <c r="AF307" s="50">
        <f t="shared" si="89"/>
        <v>20828</v>
      </c>
      <c r="AG307" s="50">
        <f t="shared" si="90"/>
        <v>649586</v>
      </c>
      <c r="AH307" s="51" t="str">
        <f t="shared" si="91"/>
        <v/>
      </c>
      <c r="AI307" s="52" t="str">
        <f t="shared" si="92"/>
        <v/>
      </c>
      <c r="AJ307" s="76">
        <v>2006</v>
      </c>
      <c r="AK307" s="30">
        <v>635040</v>
      </c>
      <c r="AL307" s="53">
        <v>29521.469999999972</v>
      </c>
      <c r="AM307" s="54">
        <f t="shared" si="93"/>
        <v>0</v>
      </c>
      <c r="AN307" s="50">
        <f t="shared" si="94"/>
        <v>649586</v>
      </c>
      <c r="AO307" s="51">
        <v>635040</v>
      </c>
      <c r="AP307" s="50">
        <f t="shared" si="95"/>
        <v>635040</v>
      </c>
      <c r="AQ307" s="11">
        <v>0</v>
      </c>
      <c r="AR307" s="50">
        <f t="shared" si="96"/>
        <v>649586</v>
      </c>
      <c r="AS307" s="50">
        <f t="shared" si="97"/>
        <v>103540</v>
      </c>
      <c r="AT307" s="55">
        <f t="shared" si="98"/>
        <v>15.94</v>
      </c>
      <c r="AU307" s="27">
        <f t="shared" si="99"/>
        <v>1</v>
      </c>
    </row>
    <row r="308" spans="1:47" ht="14.5" x14ac:dyDescent="0.35">
      <c r="A308" s="27" t="s">
        <v>654</v>
      </c>
      <c r="B308" s="27" t="s">
        <v>299</v>
      </c>
      <c r="C308" s="27">
        <v>2025</v>
      </c>
      <c r="D308" s="43">
        <v>2466029275</v>
      </c>
      <c r="E308" s="44">
        <v>30430801.25</v>
      </c>
      <c r="F308" s="43">
        <v>1970843700</v>
      </c>
      <c r="G308" s="45">
        <f t="shared" si="80"/>
        <v>24320211.255202811</v>
      </c>
      <c r="H308" s="45">
        <f t="shared" si="81"/>
        <v>20357838.600680124</v>
      </c>
      <c r="I308" s="45">
        <f t="shared" si="82"/>
        <v>495185575</v>
      </c>
      <c r="J308" s="45">
        <f t="shared" si="83"/>
        <v>340334</v>
      </c>
      <c r="K308" s="45">
        <f t="shared" si="84"/>
        <v>4315121.4272144055</v>
      </c>
      <c r="L308" s="46">
        <v>0</v>
      </c>
      <c r="M308" s="46">
        <v>1950373.48</v>
      </c>
      <c r="N308" s="46">
        <v>1314842.73</v>
      </c>
      <c r="O308" s="46">
        <v>723623.05</v>
      </c>
      <c r="P308" s="45">
        <f t="shared" si="85"/>
        <v>34419640.509999998</v>
      </c>
      <c r="Q308" s="47">
        <v>0.03</v>
      </c>
      <c r="R308" s="10" t="s">
        <v>803</v>
      </c>
      <c r="S308" s="10" t="s">
        <v>803</v>
      </c>
      <c r="T308" s="10" t="b">
        <v>1</v>
      </c>
      <c r="U308" s="10" t="s">
        <v>797</v>
      </c>
      <c r="V308" s="10" t="s">
        <v>797</v>
      </c>
      <c r="W308" s="10" t="b">
        <v>1</v>
      </c>
      <c r="X308" s="48">
        <v>613779</v>
      </c>
      <c r="Y308" s="49">
        <v>12.34</v>
      </c>
      <c r="Z308" s="48">
        <v>3211</v>
      </c>
      <c r="AA308" s="26">
        <v>4666</v>
      </c>
      <c r="AB308" s="11">
        <v>5067</v>
      </c>
      <c r="AC308" s="50">
        <f t="shared" si="86"/>
        <v>740189</v>
      </c>
      <c r="AD308" s="50">
        <f t="shared" si="87"/>
        <v>740189</v>
      </c>
      <c r="AE308" s="50">
        <f t="shared" si="88"/>
        <v>97956</v>
      </c>
      <c r="AF308" s="50">
        <f t="shared" si="89"/>
        <v>97956</v>
      </c>
      <c r="AG308" s="50">
        <f t="shared" si="90"/>
        <v>838145</v>
      </c>
      <c r="AH308" s="51">
        <f t="shared" si="91"/>
        <v>100000</v>
      </c>
      <c r="AI308" s="52" t="str">
        <f t="shared" si="92"/>
        <v/>
      </c>
      <c r="AJ308" s="76">
        <v>2002</v>
      </c>
      <c r="AK308" s="30">
        <v>835054</v>
      </c>
      <c r="AL308" s="53">
        <v>38639.270000000019</v>
      </c>
      <c r="AM308" s="54">
        <f t="shared" si="93"/>
        <v>0</v>
      </c>
      <c r="AN308" s="50">
        <f t="shared" si="94"/>
        <v>838145</v>
      </c>
      <c r="AO308" s="51">
        <v>835054</v>
      </c>
      <c r="AP308" s="50">
        <f t="shared" si="95"/>
        <v>835054</v>
      </c>
      <c r="AQ308" s="11">
        <v>0</v>
      </c>
      <c r="AR308" s="50">
        <f t="shared" si="96"/>
        <v>838145</v>
      </c>
      <c r="AS308" s="50">
        <f t="shared" si="97"/>
        <v>133595</v>
      </c>
      <c r="AT308" s="55">
        <f t="shared" si="98"/>
        <v>15.94</v>
      </c>
      <c r="AU308" s="27">
        <f t="shared" si="99"/>
        <v>1</v>
      </c>
    </row>
    <row r="309" spans="1:47" ht="14.5" x14ac:dyDescent="0.35">
      <c r="A309" s="27" t="s">
        <v>655</v>
      </c>
      <c r="B309" s="27" t="s">
        <v>300</v>
      </c>
      <c r="C309" s="27">
        <v>2025</v>
      </c>
      <c r="D309" s="43">
        <v>0</v>
      </c>
      <c r="E309" s="44">
        <v>0</v>
      </c>
      <c r="F309" s="43">
        <v>0</v>
      </c>
      <c r="G309" s="45">
        <f t="shared" si="80"/>
        <v>0</v>
      </c>
      <c r="H309" s="45">
        <f t="shared" si="81"/>
        <v>0</v>
      </c>
      <c r="I309" s="45">
        <f t="shared" si="82"/>
        <v>0</v>
      </c>
      <c r="J309" s="45">
        <f t="shared" si="83"/>
        <v>0</v>
      </c>
      <c r="K309" s="45">
        <f t="shared" si="84"/>
        <v>0</v>
      </c>
      <c r="L309" s="46" t="s">
        <v>797</v>
      </c>
      <c r="M309" s="46" t="s">
        <v>797</v>
      </c>
      <c r="N309" s="46" t="s">
        <v>797</v>
      </c>
      <c r="O309" s="46" t="s">
        <v>797</v>
      </c>
      <c r="P309" s="45">
        <f t="shared" si="85"/>
        <v>0</v>
      </c>
      <c r="Q309" s="47">
        <v>0</v>
      </c>
      <c r="R309" s="10"/>
      <c r="S309" s="10"/>
      <c r="T309" s="10" t="b">
        <v>1</v>
      </c>
      <c r="U309" s="10" t="s">
        <v>797</v>
      </c>
      <c r="V309" s="10" t="s">
        <v>797</v>
      </c>
      <c r="W309" s="10" t="b">
        <v>1</v>
      </c>
      <c r="X309" s="48" t="s">
        <v>797</v>
      </c>
      <c r="Y309" s="49" t="s">
        <v>797</v>
      </c>
      <c r="Z309" s="48">
        <v>0</v>
      </c>
      <c r="AA309" s="26">
        <v>0</v>
      </c>
      <c r="AB309" s="11">
        <v>0</v>
      </c>
      <c r="AC309" s="50">
        <f t="shared" si="86"/>
        <v>0</v>
      </c>
      <c r="AD309" s="50">
        <f t="shared" si="87"/>
        <v>0</v>
      </c>
      <c r="AE309" s="50">
        <f t="shared" si="88"/>
        <v>0</v>
      </c>
      <c r="AF309" s="50">
        <f t="shared" si="89"/>
        <v>0</v>
      </c>
      <c r="AG309" s="50">
        <f t="shared" si="90"/>
        <v>0</v>
      </c>
      <c r="AH309" s="51" t="str">
        <f t="shared" si="91"/>
        <v/>
      </c>
      <c r="AI309" s="52" t="str">
        <f t="shared" si="92"/>
        <v/>
      </c>
      <c r="AJ309" s="76" t="s">
        <v>797</v>
      </c>
      <c r="AK309" s="30">
        <v>0</v>
      </c>
      <c r="AL309" s="53">
        <v>0</v>
      </c>
      <c r="AM309" s="54">
        <f t="shared" si="93"/>
        <v>0</v>
      </c>
      <c r="AN309" s="50">
        <f t="shared" si="94"/>
        <v>0</v>
      </c>
      <c r="AO309" s="51">
        <v>0</v>
      </c>
      <c r="AP309" s="50">
        <f t="shared" si="95"/>
        <v>0</v>
      </c>
      <c r="AQ309" s="11">
        <v>0</v>
      </c>
      <c r="AR309" s="50">
        <f t="shared" si="96"/>
        <v>0</v>
      </c>
      <c r="AS309" s="50">
        <f t="shared" si="97"/>
        <v>0</v>
      </c>
      <c r="AT309" s="55">
        <f t="shared" si="98"/>
        <v>0</v>
      </c>
      <c r="AU309" s="27">
        <f t="shared" si="99"/>
        <v>1</v>
      </c>
    </row>
    <row r="310" spans="1:47" ht="14.5" x14ac:dyDescent="0.35">
      <c r="A310" s="27" t="s">
        <v>656</v>
      </c>
      <c r="B310" s="27" t="s">
        <v>301</v>
      </c>
      <c r="C310" s="27">
        <v>2025</v>
      </c>
      <c r="D310" s="43">
        <v>1843860899</v>
      </c>
      <c r="E310" s="44">
        <v>24246770.82</v>
      </c>
      <c r="F310" s="43">
        <v>1526329900</v>
      </c>
      <c r="G310" s="45">
        <f t="shared" si="80"/>
        <v>20071238.183468588</v>
      </c>
      <c r="H310" s="45">
        <f t="shared" si="81"/>
        <v>16987563.416040666</v>
      </c>
      <c r="I310" s="45">
        <f t="shared" si="82"/>
        <v>317530999</v>
      </c>
      <c r="J310" s="45">
        <f t="shared" si="83"/>
        <v>416161</v>
      </c>
      <c r="K310" s="45">
        <f t="shared" si="84"/>
        <v>3172187.1436737413</v>
      </c>
      <c r="L310" s="46">
        <v>0</v>
      </c>
      <c r="M310" s="46">
        <v>384334.79</v>
      </c>
      <c r="N310" s="46">
        <v>211709.95</v>
      </c>
      <c r="O310" s="46">
        <v>639057.97</v>
      </c>
      <c r="P310" s="45">
        <f t="shared" si="85"/>
        <v>25481873.530000001</v>
      </c>
      <c r="Q310" s="47">
        <v>0.03</v>
      </c>
      <c r="R310" s="10" t="s">
        <v>803</v>
      </c>
      <c r="S310" s="10" t="s">
        <v>803</v>
      </c>
      <c r="T310" s="10" t="b">
        <v>1</v>
      </c>
      <c r="U310" s="10" t="s">
        <v>797</v>
      </c>
      <c r="V310" s="10" t="s">
        <v>797</v>
      </c>
      <c r="W310" s="10" t="b">
        <v>1</v>
      </c>
      <c r="X310" s="48">
        <v>650887</v>
      </c>
      <c r="Y310" s="49">
        <v>13.15</v>
      </c>
      <c r="Z310" s="48">
        <v>2345</v>
      </c>
      <c r="AA310" s="26">
        <v>3108</v>
      </c>
      <c r="AB310" s="11">
        <v>3244</v>
      </c>
      <c r="AC310" s="50">
        <f t="shared" si="86"/>
        <v>604793</v>
      </c>
      <c r="AD310" s="50">
        <f t="shared" si="87"/>
        <v>604793</v>
      </c>
      <c r="AE310" s="50">
        <f t="shared" si="88"/>
        <v>17881</v>
      </c>
      <c r="AF310" s="50">
        <f t="shared" si="89"/>
        <v>17881</v>
      </c>
      <c r="AG310" s="50">
        <f t="shared" si="90"/>
        <v>622674</v>
      </c>
      <c r="AH310" s="51">
        <f t="shared" si="91"/>
        <v>100000</v>
      </c>
      <c r="AI310" s="52" t="str">
        <f t="shared" si="92"/>
        <v/>
      </c>
      <c r="AJ310" s="76">
        <v>2004</v>
      </c>
      <c r="AK310" s="30">
        <v>648134</v>
      </c>
      <c r="AL310" s="53">
        <v>39421.189999999944</v>
      </c>
      <c r="AM310" s="54">
        <f t="shared" si="93"/>
        <v>0</v>
      </c>
      <c r="AN310" s="50">
        <f t="shared" si="94"/>
        <v>622674</v>
      </c>
      <c r="AO310" s="51">
        <v>648134</v>
      </c>
      <c r="AP310" s="50">
        <f t="shared" si="95"/>
        <v>648134</v>
      </c>
      <c r="AQ310" s="11">
        <v>0</v>
      </c>
      <c r="AR310" s="50">
        <f t="shared" si="96"/>
        <v>648134</v>
      </c>
      <c r="AS310" s="50">
        <f t="shared" si="97"/>
        <v>103308</v>
      </c>
      <c r="AT310" s="55">
        <f t="shared" si="98"/>
        <v>15.94</v>
      </c>
      <c r="AU310" s="27">
        <f t="shared" si="99"/>
        <v>0</v>
      </c>
    </row>
    <row r="311" spans="1:47" ht="14.5" x14ac:dyDescent="0.35">
      <c r="A311" s="27" t="s">
        <v>657</v>
      </c>
      <c r="B311" s="27" t="s">
        <v>302</v>
      </c>
      <c r="C311" s="27">
        <v>2025</v>
      </c>
      <c r="D311" s="43">
        <v>2459213614</v>
      </c>
      <c r="E311" s="44">
        <v>32240290.48</v>
      </c>
      <c r="F311" s="43">
        <v>1725270486</v>
      </c>
      <c r="G311" s="45">
        <f t="shared" si="80"/>
        <v>22618296.071782716</v>
      </c>
      <c r="H311" s="45">
        <f t="shared" si="81"/>
        <v>18023238.858445335</v>
      </c>
      <c r="I311" s="45">
        <f>D311-F311</f>
        <v>733943128</v>
      </c>
      <c r="J311" s="45">
        <f t="shared" si="83"/>
        <v>336671</v>
      </c>
      <c r="K311" s="45">
        <f t="shared" si="84"/>
        <v>6764013.0530612767</v>
      </c>
      <c r="L311" s="46">
        <v>0</v>
      </c>
      <c r="M311" s="46">
        <v>1519141.79</v>
      </c>
      <c r="N311" s="46">
        <v>6627273.0199999996</v>
      </c>
      <c r="O311" s="46">
        <v>2540551.29</v>
      </c>
      <c r="P311" s="45">
        <f t="shared" si="85"/>
        <v>42927256.579999998</v>
      </c>
      <c r="Q311" s="47">
        <v>0</v>
      </c>
      <c r="R311" s="10"/>
      <c r="S311" s="10"/>
      <c r="T311" s="10" t="b">
        <v>1</v>
      </c>
      <c r="U311" s="10" t="s">
        <v>797</v>
      </c>
      <c r="V311" s="10" t="s">
        <v>797</v>
      </c>
      <c r="W311" s="10" t="b">
        <v>1</v>
      </c>
      <c r="X311" s="48">
        <v>492231</v>
      </c>
      <c r="Y311" s="49">
        <v>13.11</v>
      </c>
      <c r="Z311" s="48">
        <v>3505</v>
      </c>
      <c r="AA311" s="26">
        <v>5685</v>
      </c>
      <c r="AB311" s="11">
        <v>6090</v>
      </c>
      <c r="AC311" s="50">
        <f t="shared" si="86"/>
        <v>0</v>
      </c>
      <c r="AD311" s="50">
        <f t="shared" si="87"/>
        <v>0</v>
      </c>
      <c r="AE311" s="50">
        <f t="shared" si="88"/>
        <v>0</v>
      </c>
      <c r="AF311" s="50">
        <f t="shared" si="89"/>
        <v>0</v>
      </c>
      <c r="AG311" s="50">
        <f t="shared" si="90"/>
        <v>0</v>
      </c>
      <c r="AH311" s="51" t="str">
        <f t="shared" si="91"/>
        <v/>
      </c>
      <c r="AI311" s="52" t="str">
        <f t="shared" si="92"/>
        <v/>
      </c>
      <c r="AJ311" s="76" t="s">
        <v>797</v>
      </c>
      <c r="AK311" s="30">
        <v>0</v>
      </c>
      <c r="AL311" s="53">
        <v>0</v>
      </c>
      <c r="AM311" s="54">
        <f t="shared" si="93"/>
        <v>0</v>
      </c>
      <c r="AN311" s="50">
        <f t="shared" si="94"/>
        <v>0</v>
      </c>
      <c r="AO311" s="51">
        <v>0</v>
      </c>
      <c r="AP311" s="50">
        <f t="shared" si="95"/>
        <v>0</v>
      </c>
      <c r="AQ311" s="11">
        <v>0</v>
      </c>
      <c r="AR311" s="50">
        <f t="shared" si="96"/>
        <v>0</v>
      </c>
      <c r="AS311" s="50">
        <f t="shared" si="97"/>
        <v>0</v>
      </c>
      <c r="AT311" s="55">
        <f t="shared" si="98"/>
        <v>0</v>
      </c>
      <c r="AU311" s="27">
        <f t="shared" si="99"/>
        <v>1</v>
      </c>
    </row>
    <row r="312" spans="1:47" ht="14.5" x14ac:dyDescent="0.35">
      <c r="A312" s="27" t="s">
        <v>658</v>
      </c>
      <c r="B312" s="27" t="s">
        <v>303</v>
      </c>
      <c r="C312" s="27">
        <v>2025</v>
      </c>
      <c r="D312" s="43">
        <v>6801853038</v>
      </c>
      <c r="E312" s="44">
        <v>76693832.260000005</v>
      </c>
      <c r="F312" s="43">
        <v>4861851289</v>
      </c>
      <c r="G312" s="45">
        <f t="shared" si="80"/>
        <v>54819474.21511326</v>
      </c>
      <c r="H312" s="45">
        <f t="shared" si="81"/>
        <v>47756547.051428385</v>
      </c>
      <c r="I312" s="45">
        <f t="shared" si="82"/>
        <v>1940001749</v>
      </c>
      <c r="J312" s="45">
        <f t="shared" si="83"/>
        <v>701882</v>
      </c>
      <c r="K312" s="45">
        <f t="shared" si="84"/>
        <v>18757828.764340051</v>
      </c>
      <c r="L312" s="46">
        <v>0</v>
      </c>
      <c r="M312" s="46">
        <v>11656962.039999999</v>
      </c>
      <c r="N312" s="46">
        <v>2215100.54</v>
      </c>
      <c r="O312" s="46">
        <v>4485449.29</v>
      </c>
      <c r="P312" s="45">
        <f t="shared" si="85"/>
        <v>95051344.129999995</v>
      </c>
      <c r="Q312" s="47">
        <v>0</v>
      </c>
      <c r="R312" s="10"/>
      <c r="S312" s="10"/>
      <c r="T312" s="10" t="b">
        <v>1</v>
      </c>
      <c r="U312" s="10" t="s">
        <v>797</v>
      </c>
      <c r="V312" s="10" t="s">
        <v>797</v>
      </c>
      <c r="W312" s="10" t="b">
        <v>1</v>
      </c>
      <c r="X312" s="48">
        <v>776158</v>
      </c>
      <c r="Y312" s="49">
        <v>11.35</v>
      </c>
      <c r="Z312" s="48">
        <v>6264</v>
      </c>
      <c r="AA312" s="26">
        <v>9028</v>
      </c>
      <c r="AB312" s="11">
        <v>9428</v>
      </c>
      <c r="AC312" s="50">
        <f t="shared" si="86"/>
        <v>0</v>
      </c>
      <c r="AD312" s="50">
        <f t="shared" si="87"/>
        <v>0</v>
      </c>
      <c r="AE312" s="50">
        <f t="shared" si="88"/>
        <v>0</v>
      </c>
      <c r="AF312" s="50">
        <f t="shared" si="89"/>
        <v>0</v>
      </c>
      <c r="AG312" s="50">
        <f t="shared" si="90"/>
        <v>0</v>
      </c>
      <c r="AH312" s="51" t="str">
        <f t="shared" si="91"/>
        <v/>
      </c>
      <c r="AI312" s="52" t="str">
        <f t="shared" si="92"/>
        <v/>
      </c>
      <c r="AJ312" s="76" t="s">
        <v>797</v>
      </c>
      <c r="AK312" s="30">
        <v>0</v>
      </c>
      <c r="AL312" s="53">
        <v>0</v>
      </c>
      <c r="AM312" s="54">
        <f t="shared" si="93"/>
        <v>0</v>
      </c>
      <c r="AN312" s="50">
        <f t="shared" si="94"/>
        <v>0</v>
      </c>
      <c r="AO312" s="51">
        <v>0</v>
      </c>
      <c r="AP312" s="50">
        <f t="shared" si="95"/>
        <v>0</v>
      </c>
      <c r="AQ312" s="11">
        <v>0</v>
      </c>
      <c r="AR312" s="50">
        <f t="shared" si="96"/>
        <v>0</v>
      </c>
      <c r="AS312" s="50">
        <f t="shared" si="97"/>
        <v>0</v>
      </c>
      <c r="AT312" s="55">
        <f t="shared" si="98"/>
        <v>0</v>
      </c>
      <c r="AU312" s="27">
        <f t="shared" si="99"/>
        <v>1</v>
      </c>
    </row>
    <row r="313" spans="1:47" ht="14.5" x14ac:dyDescent="0.35">
      <c r="A313" s="27" t="s">
        <v>659</v>
      </c>
      <c r="B313" s="27" t="s">
        <v>304</v>
      </c>
      <c r="C313" s="27">
        <v>2025</v>
      </c>
      <c r="D313" s="43">
        <v>253426140</v>
      </c>
      <c r="E313" s="44">
        <v>3654404.94</v>
      </c>
      <c r="F313" s="43">
        <v>215691800</v>
      </c>
      <c r="G313" s="45">
        <f t="shared" si="80"/>
        <v>3110275.7570213238</v>
      </c>
      <c r="H313" s="45">
        <f t="shared" si="81"/>
        <v>2090780.622295572</v>
      </c>
      <c r="I313" s="45">
        <f t="shared" si="82"/>
        <v>37734340</v>
      </c>
      <c r="J313" s="45">
        <f t="shared" si="83"/>
        <v>107200</v>
      </c>
      <c r="K313" s="45">
        <f t="shared" si="84"/>
        <v>36545.98990155285</v>
      </c>
      <c r="L313" s="46">
        <v>0</v>
      </c>
      <c r="M313" s="46">
        <v>57968.98</v>
      </c>
      <c r="N313" s="46">
        <v>23541.66</v>
      </c>
      <c r="O313" s="46">
        <v>211163.91</v>
      </c>
      <c r="P313" s="45">
        <f t="shared" si="85"/>
        <v>3947079.4899999998</v>
      </c>
      <c r="Q313" s="47">
        <v>0</v>
      </c>
      <c r="R313" s="10"/>
      <c r="S313" s="10"/>
      <c r="T313" s="10" t="b">
        <v>1</v>
      </c>
      <c r="U313" s="10" t="s">
        <v>797</v>
      </c>
      <c r="V313" s="10" t="s">
        <v>797</v>
      </c>
      <c r="W313" s="10" t="b">
        <v>1</v>
      </c>
      <c r="X313" s="48">
        <v>305080</v>
      </c>
      <c r="Y313" s="49">
        <v>14.42</v>
      </c>
      <c r="Z313" s="48">
        <v>707</v>
      </c>
      <c r="AA313" s="26">
        <v>1059</v>
      </c>
      <c r="AB313" s="11">
        <v>1116</v>
      </c>
      <c r="AC313" s="50">
        <f t="shared" si="86"/>
        <v>0</v>
      </c>
      <c r="AD313" s="50">
        <f t="shared" si="87"/>
        <v>0</v>
      </c>
      <c r="AE313" s="50">
        <f t="shared" si="88"/>
        <v>0</v>
      </c>
      <c r="AF313" s="50">
        <f t="shared" si="89"/>
        <v>0</v>
      </c>
      <c r="AG313" s="50">
        <f t="shared" si="90"/>
        <v>0</v>
      </c>
      <c r="AH313" s="51" t="str">
        <f t="shared" si="91"/>
        <v/>
      </c>
      <c r="AI313" s="52" t="str">
        <f t="shared" si="92"/>
        <v/>
      </c>
      <c r="AJ313" s="76" t="s">
        <v>797</v>
      </c>
      <c r="AK313" s="30">
        <v>0</v>
      </c>
      <c r="AL313" s="53">
        <v>0</v>
      </c>
      <c r="AM313" s="54">
        <f t="shared" si="93"/>
        <v>0</v>
      </c>
      <c r="AN313" s="50">
        <f t="shared" si="94"/>
        <v>0</v>
      </c>
      <c r="AO313" s="51">
        <v>0</v>
      </c>
      <c r="AP313" s="50">
        <f t="shared" si="95"/>
        <v>0</v>
      </c>
      <c r="AQ313" s="11">
        <v>0</v>
      </c>
      <c r="AR313" s="50">
        <f t="shared" si="96"/>
        <v>0</v>
      </c>
      <c r="AS313" s="50">
        <f t="shared" si="97"/>
        <v>0</v>
      </c>
      <c r="AT313" s="55">
        <f t="shared" si="98"/>
        <v>0</v>
      </c>
      <c r="AU313" s="27">
        <f t="shared" si="99"/>
        <v>1</v>
      </c>
    </row>
    <row r="314" spans="1:47" ht="14.5" x14ac:dyDescent="0.35">
      <c r="A314" s="27" t="s">
        <v>660</v>
      </c>
      <c r="B314" s="27" t="s">
        <v>305</v>
      </c>
      <c r="C314" s="27">
        <v>2025</v>
      </c>
      <c r="D314" s="43">
        <v>6350114959</v>
      </c>
      <c r="E314" s="44">
        <v>81471974.920000002</v>
      </c>
      <c r="F314" s="43">
        <v>5201611500</v>
      </c>
      <c r="G314" s="45">
        <f t="shared" si="80"/>
        <v>66736675.541748032</v>
      </c>
      <c r="H314" s="45">
        <f t="shared" si="81"/>
        <v>58226537.140959963</v>
      </c>
      <c r="I314" s="45">
        <f t="shared" si="82"/>
        <v>1148503459</v>
      </c>
      <c r="J314" s="45">
        <f t="shared" si="83"/>
        <v>523952</v>
      </c>
      <c r="K314" s="45">
        <f t="shared" si="84"/>
        <v>11922961.725518137</v>
      </c>
      <c r="L314" s="46">
        <v>0</v>
      </c>
      <c r="M314" s="46">
        <v>6009931.0499999998</v>
      </c>
      <c r="N314" s="46">
        <v>4225627.17</v>
      </c>
      <c r="O314" s="46">
        <v>3717234.24</v>
      </c>
      <c r="P314" s="45">
        <f t="shared" si="85"/>
        <v>95424767.379999995</v>
      </c>
      <c r="Q314" s="47">
        <v>0</v>
      </c>
      <c r="R314" s="10"/>
      <c r="S314" s="10"/>
      <c r="T314" s="10" t="b">
        <v>1</v>
      </c>
      <c r="U314" s="10" t="s">
        <v>797</v>
      </c>
      <c r="V314" s="10" t="s">
        <v>797</v>
      </c>
      <c r="W314" s="10" t="b">
        <v>1</v>
      </c>
      <c r="X314" s="48">
        <v>784202</v>
      </c>
      <c r="Y314" s="49">
        <v>12.83</v>
      </c>
      <c r="Z314" s="48">
        <v>6633</v>
      </c>
      <c r="AA314" s="26">
        <v>8825</v>
      </c>
      <c r="AB314" s="11">
        <v>9354</v>
      </c>
      <c r="AC314" s="50">
        <f t="shared" si="86"/>
        <v>0</v>
      </c>
      <c r="AD314" s="50">
        <f t="shared" si="87"/>
        <v>0</v>
      </c>
      <c r="AE314" s="50">
        <f t="shared" si="88"/>
        <v>0</v>
      </c>
      <c r="AF314" s="50">
        <f t="shared" si="89"/>
        <v>0</v>
      </c>
      <c r="AG314" s="50">
        <f t="shared" si="90"/>
        <v>0</v>
      </c>
      <c r="AH314" s="51" t="str">
        <f t="shared" si="91"/>
        <v/>
      </c>
      <c r="AI314" s="52" t="str">
        <f t="shared" si="92"/>
        <v/>
      </c>
      <c r="AJ314" s="76" t="s">
        <v>797</v>
      </c>
      <c r="AK314" s="30">
        <v>0</v>
      </c>
      <c r="AL314" s="53">
        <v>0</v>
      </c>
      <c r="AM314" s="54">
        <f t="shared" si="93"/>
        <v>0</v>
      </c>
      <c r="AN314" s="50">
        <f t="shared" si="94"/>
        <v>0</v>
      </c>
      <c r="AO314" s="51">
        <v>0</v>
      </c>
      <c r="AP314" s="50">
        <f t="shared" si="95"/>
        <v>0</v>
      </c>
      <c r="AQ314" s="11">
        <v>0</v>
      </c>
      <c r="AR314" s="50">
        <f t="shared" si="96"/>
        <v>0</v>
      </c>
      <c r="AS314" s="50">
        <f t="shared" si="97"/>
        <v>0</v>
      </c>
      <c r="AT314" s="55">
        <f t="shared" si="98"/>
        <v>0</v>
      </c>
      <c r="AU314" s="27">
        <f t="shared" si="99"/>
        <v>1</v>
      </c>
    </row>
    <row r="315" spans="1:47" ht="14.5" x14ac:dyDescent="0.35">
      <c r="A315" s="27" t="s">
        <v>661</v>
      </c>
      <c r="B315" s="27" t="s">
        <v>306</v>
      </c>
      <c r="C315" s="27">
        <v>2025</v>
      </c>
      <c r="D315" s="43">
        <v>13073469020</v>
      </c>
      <c r="E315" s="44">
        <v>94381866.799999997</v>
      </c>
      <c r="F315" s="43">
        <v>4289372071</v>
      </c>
      <c r="G315" s="45">
        <f t="shared" si="80"/>
        <v>30966451.432395879</v>
      </c>
      <c r="H315" s="45">
        <f t="shared" si="81"/>
        <v>24656027.048502881</v>
      </c>
      <c r="I315" s="45">
        <f t="shared" si="82"/>
        <v>8784096949</v>
      </c>
      <c r="J315" s="45">
        <f t="shared" si="83"/>
        <v>1370160</v>
      </c>
      <c r="K315" s="45">
        <f t="shared" si="84"/>
        <v>58787093.465957299</v>
      </c>
      <c r="L315" s="46">
        <v>0</v>
      </c>
      <c r="M315" s="46">
        <v>112653008.23</v>
      </c>
      <c r="N315" s="46">
        <v>21378023.039999999</v>
      </c>
      <c r="O315" s="46">
        <v>15626646.380000001</v>
      </c>
      <c r="P315" s="45">
        <f t="shared" si="85"/>
        <v>244039544.44999999</v>
      </c>
      <c r="Q315" s="47">
        <v>0.02</v>
      </c>
      <c r="R315" s="10" t="s">
        <v>803</v>
      </c>
      <c r="S315" s="10" t="s">
        <v>803</v>
      </c>
      <c r="T315" s="10" t="b">
        <v>1</v>
      </c>
      <c r="U315" s="10" t="s">
        <v>797</v>
      </c>
      <c r="V315" s="10" t="s">
        <v>797</v>
      </c>
      <c r="W315" s="10" t="b">
        <v>1</v>
      </c>
      <c r="X315" s="48">
        <v>490719</v>
      </c>
      <c r="Y315" s="49">
        <v>9.82</v>
      </c>
      <c r="Z315" s="48">
        <v>8741</v>
      </c>
      <c r="AA315" s="26">
        <v>15152</v>
      </c>
      <c r="AB315" s="11">
        <v>16067</v>
      </c>
      <c r="AC315" s="50">
        <f t="shared" si="86"/>
        <v>1668862</v>
      </c>
      <c r="AD315" s="50">
        <f t="shared" si="87"/>
        <v>1668862</v>
      </c>
      <c r="AE315" s="50">
        <f t="shared" si="88"/>
        <v>2680621</v>
      </c>
      <c r="AF315" s="50">
        <f t="shared" si="89"/>
        <v>2680621</v>
      </c>
      <c r="AG315" s="50">
        <f t="shared" si="90"/>
        <v>4349483</v>
      </c>
      <c r="AH315" s="51">
        <f t="shared" si="91"/>
        <v>100000</v>
      </c>
      <c r="AI315" s="52" t="str">
        <f t="shared" si="92"/>
        <v/>
      </c>
      <c r="AJ315" s="76">
        <v>2006</v>
      </c>
      <c r="AK315" s="30">
        <v>4064814</v>
      </c>
      <c r="AL315" s="53">
        <v>169620.5</v>
      </c>
      <c r="AM315" s="54">
        <f t="shared" si="93"/>
        <v>0</v>
      </c>
      <c r="AN315" s="50">
        <f t="shared" si="94"/>
        <v>4349483</v>
      </c>
      <c r="AO315" s="51">
        <v>4064814</v>
      </c>
      <c r="AP315" s="50">
        <f t="shared" si="95"/>
        <v>4064814</v>
      </c>
      <c r="AQ315" s="11">
        <v>0</v>
      </c>
      <c r="AR315" s="50">
        <f t="shared" si="96"/>
        <v>4349483</v>
      </c>
      <c r="AS315" s="50">
        <f t="shared" si="97"/>
        <v>693278</v>
      </c>
      <c r="AT315" s="55">
        <f t="shared" si="98"/>
        <v>15.94</v>
      </c>
      <c r="AU315" s="27">
        <f t="shared" si="99"/>
        <v>1</v>
      </c>
    </row>
    <row r="316" spans="1:47" ht="14.5" x14ac:dyDescent="0.35">
      <c r="A316" s="27" t="s">
        <v>662</v>
      </c>
      <c r="B316" s="27" t="s">
        <v>307</v>
      </c>
      <c r="C316" s="27">
        <v>2025</v>
      </c>
      <c r="D316" s="43">
        <v>1023113762</v>
      </c>
      <c r="E316" s="44">
        <v>15408093.26</v>
      </c>
      <c r="F316" s="43">
        <v>803157400</v>
      </c>
      <c r="G316" s="45">
        <f t="shared" si="80"/>
        <v>12095550.447359854</v>
      </c>
      <c r="H316" s="45">
        <f t="shared" si="81"/>
        <v>8160374.4551160261</v>
      </c>
      <c r="I316" s="45">
        <f t="shared" si="82"/>
        <v>219956362</v>
      </c>
      <c r="J316" s="45">
        <f t="shared" si="83"/>
        <v>156219</v>
      </c>
      <c r="K316" s="45">
        <f t="shared" si="84"/>
        <v>1192094.715648009</v>
      </c>
      <c r="L316" s="46">
        <v>0</v>
      </c>
      <c r="M316" s="46">
        <v>1443963.07</v>
      </c>
      <c r="N316" s="46">
        <v>503903.08</v>
      </c>
      <c r="O316" s="46">
        <v>677860.93</v>
      </c>
      <c r="P316" s="45">
        <f t="shared" si="85"/>
        <v>18033820.34</v>
      </c>
      <c r="Q316" s="47">
        <v>0</v>
      </c>
      <c r="R316" s="10"/>
      <c r="S316" s="10"/>
      <c r="T316" s="10" t="b">
        <v>1</v>
      </c>
      <c r="U316" s="10" t="s">
        <v>797</v>
      </c>
      <c r="V316" s="10" t="s">
        <v>797</v>
      </c>
      <c r="W316" s="10" t="b">
        <v>1</v>
      </c>
      <c r="X316" s="48">
        <v>307370</v>
      </c>
      <c r="Y316" s="49">
        <v>15.06</v>
      </c>
      <c r="Z316" s="48">
        <v>2613</v>
      </c>
      <c r="AA316" s="26">
        <v>4021</v>
      </c>
      <c r="AB316" s="11">
        <v>4363</v>
      </c>
      <c r="AC316" s="50">
        <f t="shared" si="86"/>
        <v>0</v>
      </c>
      <c r="AD316" s="50">
        <f t="shared" si="87"/>
        <v>0</v>
      </c>
      <c r="AE316" s="50">
        <f t="shared" si="88"/>
        <v>0</v>
      </c>
      <c r="AF316" s="50">
        <f t="shared" si="89"/>
        <v>0</v>
      </c>
      <c r="AG316" s="50">
        <f t="shared" si="90"/>
        <v>0</v>
      </c>
      <c r="AH316" s="51" t="str">
        <f t="shared" si="91"/>
        <v/>
      </c>
      <c r="AI316" s="52" t="str">
        <f t="shared" si="92"/>
        <v/>
      </c>
      <c r="AJ316" s="76" t="s">
        <v>797</v>
      </c>
      <c r="AK316" s="30">
        <v>0</v>
      </c>
      <c r="AL316" s="53">
        <v>0</v>
      </c>
      <c r="AM316" s="54">
        <f t="shared" si="93"/>
        <v>0</v>
      </c>
      <c r="AN316" s="50">
        <f t="shared" si="94"/>
        <v>0</v>
      </c>
      <c r="AO316" s="51">
        <v>0</v>
      </c>
      <c r="AP316" s="50">
        <f t="shared" si="95"/>
        <v>0</v>
      </c>
      <c r="AQ316" s="11">
        <v>0</v>
      </c>
      <c r="AR316" s="50">
        <f t="shared" si="96"/>
        <v>0</v>
      </c>
      <c r="AS316" s="50">
        <f t="shared" si="97"/>
        <v>0</v>
      </c>
      <c r="AT316" s="55">
        <f t="shared" si="98"/>
        <v>0</v>
      </c>
      <c r="AU316" s="27">
        <f t="shared" si="99"/>
        <v>1</v>
      </c>
    </row>
    <row r="317" spans="1:47" ht="14.5" x14ac:dyDescent="0.35">
      <c r="A317" s="27" t="s">
        <v>663</v>
      </c>
      <c r="B317" s="27" t="s">
        <v>308</v>
      </c>
      <c r="C317" s="27">
        <v>2025</v>
      </c>
      <c r="D317" s="43">
        <v>5209717176</v>
      </c>
      <c r="E317" s="44">
        <v>44543081.850000001</v>
      </c>
      <c r="F317" s="43">
        <v>4401186412</v>
      </c>
      <c r="G317" s="45">
        <f t="shared" si="80"/>
        <v>37630143.818544947</v>
      </c>
      <c r="H317" s="45">
        <f t="shared" si="81"/>
        <v>29506788.490882266</v>
      </c>
      <c r="I317" s="45">
        <f t="shared" si="82"/>
        <v>808530764</v>
      </c>
      <c r="J317" s="45">
        <f t="shared" si="83"/>
        <v>229501</v>
      </c>
      <c r="K317" s="45">
        <f t="shared" si="84"/>
        <v>3900777.7221513675</v>
      </c>
      <c r="L317" s="46">
        <v>0</v>
      </c>
      <c r="M317" s="46">
        <v>4460440.97</v>
      </c>
      <c r="N317" s="46">
        <v>973340.55</v>
      </c>
      <c r="O317" s="46">
        <v>2425598.58</v>
      </c>
      <c r="P317" s="45">
        <f t="shared" si="85"/>
        <v>52402461.950000003</v>
      </c>
      <c r="Q317" s="47">
        <v>0.03</v>
      </c>
      <c r="R317" s="10" t="s">
        <v>803</v>
      </c>
      <c r="S317" s="10"/>
      <c r="T317" s="10" t="b">
        <v>0</v>
      </c>
      <c r="U317" s="10" t="s">
        <v>797</v>
      </c>
      <c r="V317" s="10" t="s">
        <v>797</v>
      </c>
      <c r="W317" s="10" t="b">
        <v>1</v>
      </c>
      <c r="X317" s="48">
        <v>463234</v>
      </c>
      <c r="Y317" s="49">
        <v>8.5500000000000007</v>
      </c>
      <c r="Z317" s="48">
        <v>9501</v>
      </c>
      <c r="AA317" s="26">
        <v>13024</v>
      </c>
      <c r="AB317" s="11">
        <v>14028</v>
      </c>
      <c r="AC317" s="50">
        <f t="shared" si="86"/>
        <v>1002227</v>
      </c>
      <c r="AD317" s="50">
        <f t="shared" si="87"/>
        <v>1002227</v>
      </c>
      <c r="AE317" s="50">
        <f t="shared" si="88"/>
        <v>163013</v>
      </c>
      <c r="AF317" s="50">
        <f t="shared" si="89"/>
        <v>163013</v>
      </c>
      <c r="AG317" s="50">
        <f t="shared" si="90"/>
        <v>1165240</v>
      </c>
      <c r="AH317" s="51">
        <f t="shared" si="91"/>
        <v>100000</v>
      </c>
      <c r="AI317" s="52" t="str">
        <f t="shared" si="92"/>
        <v/>
      </c>
      <c r="AJ317" s="76">
        <v>2003</v>
      </c>
      <c r="AK317" s="30">
        <v>1193878</v>
      </c>
      <c r="AL317" s="53">
        <v>69321.669999999925</v>
      </c>
      <c r="AM317" s="54">
        <f t="shared" si="93"/>
        <v>0</v>
      </c>
      <c r="AN317" s="50">
        <f t="shared" si="94"/>
        <v>1165240</v>
      </c>
      <c r="AO317" s="51">
        <v>1193878</v>
      </c>
      <c r="AP317" s="50">
        <f t="shared" si="95"/>
        <v>1193878</v>
      </c>
      <c r="AQ317" s="11">
        <v>0</v>
      </c>
      <c r="AR317" s="50">
        <f t="shared" si="96"/>
        <v>1193878</v>
      </c>
      <c r="AS317" s="50">
        <f t="shared" si="97"/>
        <v>190296</v>
      </c>
      <c r="AT317" s="55">
        <f t="shared" si="98"/>
        <v>15.94</v>
      </c>
      <c r="AU317" s="27">
        <f t="shared" si="99"/>
        <v>0</v>
      </c>
    </row>
    <row r="318" spans="1:47" ht="14.5" x14ac:dyDescent="0.35">
      <c r="A318" s="27" t="s">
        <v>664</v>
      </c>
      <c r="B318" s="27" t="s">
        <v>309</v>
      </c>
      <c r="C318" s="27">
        <v>2025</v>
      </c>
      <c r="D318" s="43">
        <v>502616900</v>
      </c>
      <c r="E318" s="44">
        <v>7443756.29</v>
      </c>
      <c r="F318" s="43">
        <v>389544000</v>
      </c>
      <c r="G318" s="45">
        <f t="shared" si="80"/>
        <v>5769146.6407750314</v>
      </c>
      <c r="H318" s="45">
        <f t="shared" si="81"/>
        <v>3780162.9512075246</v>
      </c>
      <c r="I318" s="45">
        <f t="shared" si="82"/>
        <v>113072900</v>
      </c>
      <c r="J318" s="45">
        <f t="shared" si="83"/>
        <v>141695</v>
      </c>
      <c r="K318" s="45">
        <f t="shared" si="84"/>
        <v>492768.61797829904</v>
      </c>
      <c r="L318" s="46">
        <v>0</v>
      </c>
      <c r="M318" s="46">
        <v>198422.37</v>
      </c>
      <c r="N318" s="46">
        <v>219839.64</v>
      </c>
      <c r="O318" s="46">
        <v>697373.25</v>
      </c>
      <c r="P318" s="45">
        <f t="shared" si="85"/>
        <v>8559391.5500000007</v>
      </c>
      <c r="Q318" s="47">
        <v>0</v>
      </c>
      <c r="R318" s="10"/>
      <c r="S318" s="10"/>
      <c r="T318" s="10" t="b">
        <v>1</v>
      </c>
      <c r="U318" s="10" t="s">
        <v>797</v>
      </c>
      <c r="V318" s="10" t="s">
        <v>797</v>
      </c>
      <c r="W318" s="10" t="b">
        <v>1</v>
      </c>
      <c r="X318" s="48">
        <v>290055</v>
      </c>
      <c r="Y318" s="49">
        <v>14.81</v>
      </c>
      <c r="Z318" s="48">
        <v>1343</v>
      </c>
      <c r="AA318" s="26">
        <v>2141</v>
      </c>
      <c r="AB318" s="11">
        <v>2458</v>
      </c>
      <c r="AC318" s="50">
        <f t="shared" si="86"/>
        <v>0</v>
      </c>
      <c r="AD318" s="50">
        <f t="shared" si="87"/>
        <v>0</v>
      </c>
      <c r="AE318" s="50">
        <f t="shared" si="88"/>
        <v>0</v>
      </c>
      <c r="AF318" s="50">
        <f t="shared" si="89"/>
        <v>0</v>
      </c>
      <c r="AG318" s="50">
        <f t="shared" si="90"/>
        <v>0</v>
      </c>
      <c r="AH318" s="51" t="str">
        <f t="shared" si="91"/>
        <v/>
      </c>
      <c r="AI318" s="52" t="str">
        <f t="shared" si="92"/>
        <v/>
      </c>
      <c r="AJ318" s="76" t="s">
        <v>797</v>
      </c>
      <c r="AK318" s="30">
        <v>0</v>
      </c>
      <c r="AL318" s="53">
        <v>0</v>
      </c>
      <c r="AM318" s="54">
        <f t="shared" si="93"/>
        <v>0</v>
      </c>
      <c r="AN318" s="50">
        <f t="shared" si="94"/>
        <v>0</v>
      </c>
      <c r="AO318" s="51">
        <v>0</v>
      </c>
      <c r="AP318" s="50">
        <f t="shared" si="95"/>
        <v>0</v>
      </c>
      <c r="AQ318" s="11">
        <v>0</v>
      </c>
      <c r="AR318" s="50">
        <f t="shared" si="96"/>
        <v>0</v>
      </c>
      <c r="AS318" s="50">
        <f t="shared" si="97"/>
        <v>0</v>
      </c>
      <c r="AT318" s="55">
        <f t="shared" si="98"/>
        <v>0</v>
      </c>
      <c r="AU318" s="27">
        <f t="shared" si="99"/>
        <v>1</v>
      </c>
    </row>
    <row r="319" spans="1:47" ht="14.5" x14ac:dyDescent="0.35">
      <c r="A319" s="27" t="s">
        <v>665</v>
      </c>
      <c r="B319" s="27" t="s">
        <v>310</v>
      </c>
      <c r="C319" s="27">
        <v>2025</v>
      </c>
      <c r="D319" s="43">
        <v>112281444</v>
      </c>
      <c r="E319" s="44">
        <v>1996364.07</v>
      </c>
      <c r="F319" s="43">
        <v>90058753</v>
      </c>
      <c r="G319" s="45">
        <f t="shared" si="80"/>
        <v>1601244.6248750123</v>
      </c>
      <c r="H319" s="45">
        <f t="shared" si="81"/>
        <v>986055.64937699575</v>
      </c>
      <c r="I319" s="45">
        <f t="shared" si="82"/>
        <v>22222691</v>
      </c>
      <c r="J319" s="45">
        <f t="shared" si="83"/>
        <v>112236</v>
      </c>
      <c r="K319" s="45">
        <f t="shared" si="84"/>
        <v>43076.032026705798</v>
      </c>
      <c r="L319" s="46">
        <v>0</v>
      </c>
      <c r="M319" s="46">
        <v>17987.330000000002</v>
      </c>
      <c r="N319" s="46">
        <v>0</v>
      </c>
      <c r="O319" s="46">
        <v>116024.69</v>
      </c>
      <c r="P319" s="45">
        <f t="shared" si="85"/>
        <v>2130376.09</v>
      </c>
      <c r="Q319" s="47">
        <v>0</v>
      </c>
      <c r="R319" s="10"/>
      <c r="S319" s="10"/>
      <c r="T319" s="10" t="b">
        <v>1</v>
      </c>
      <c r="U319" s="10" t="s">
        <v>797</v>
      </c>
      <c r="V319" s="10" t="s">
        <v>797</v>
      </c>
      <c r="W319" s="10" t="b">
        <v>1</v>
      </c>
      <c r="X319" s="48">
        <v>260285</v>
      </c>
      <c r="Y319" s="49">
        <v>17.78</v>
      </c>
      <c r="Z319" s="48">
        <v>346</v>
      </c>
      <c r="AA319" s="26">
        <v>544</v>
      </c>
      <c r="AB319" s="11">
        <v>693</v>
      </c>
      <c r="AC319" s="50">
        <f t="shared" si="86"/>
        <v>0</v>
      </c>
      <c r="AD319" s="50">
        <f t="shared" si="87"/>
        <v>0</v>
      </c>
      <c r="AE319" s="50">
        <f t="shared" si="88"/>
        <v>0</v>
      </c>
      <c r="AF319" s="50">
        <f t="shared" si="89"/>
        <v>0</v>
      </c>
      <c r="AG319" s="50">
        <f t="shared" si="90"/>
        <v>0</v>
      </c>
      <c r="AH319" s="51" t="str">
        <f t="shared" si="91"/>
        <v/>
      </c>
      <c r="AI319" s="52" t="str">
        <f t="shared" si="92"/>
        <v/>
      </c>
      <c r="AJ319" s="76" t="s">
        <v>797</v>
      </c>
      <c r="AK319" s="30">
        <v>0</v>
      </c>
      <c r="AL319" s="53">
        <v>0</v>
      </c>
      <c r="AM319" s="54">
        <f t="shared" si="93"/>
        <v>0</v>
      </c>
      <c r="AN319" s="50">
        <f t="shared" si="94"/>
        <v>0</v>
      </c>
      <c r="AO319" s="51">
        <v>0</v>
      </c>
      <c r="AP319" s="50">
        <f t="shared" si="95"/>
        <v>0</v>
      </c>
      <c r="AQ319" s="11">
        <v>0</v>
      </c>
      <c r="AR319" s="50">
        <f t="shared" si="96"/>
        <v>0</v>
      </c>
      <c r="AS319" s="50">
        <f t="shared" si="97"/>
        <v>0</v>
      </c>
      <c r="AT319" s="55">
        <f t="shared" si="98"/>
        <v>0</v>
      </c>
      <c r="AU319" s="27">
        <f t="shared" si="99"/>
        <v>1</v>
      </c>
    </row>
    <row r="320" spans="1:47" ht="14.5" x14ac:dyDescent="0.35">
      <c r="A320" s="27" t="s">
        <v>666</v>
      </c>
      <c r="B320" s="27" t="s">
        <v>311</v>
      </c>
      <c r="C320" s="27">
        <v>2025</v>
      </c>
      <c r="D320" s="43">
        <v>114335357</v>
      </c>
      <c r="E320" s="44">
        <v>1618988.66</v>
      </c>
      <c r="F320" s="43">
        <v>93853400</v>
      </c>
      <c r="G320" s="45">
        <f t="shared" si="80"/>
        <v>1328964.1480058001</v>
      </c>
      <c r="H320" s="45">
        <f t="shared" si="81"/>
        <v>967884.58935370378</v>
      </c>
      <c r="I320" s="45">
        <f t="shared" si="82"/>
        <v>20481957</v>
      </c>
      <c r="J320" s="45">
        <f t="shared" si="83"/>
        <v>102924</v>
      </c>
      <c r="K320" s="45">
        <f t="shared" si="84"/>
        <v>8239.3967691795551</v>
      </c>
      <c r="L320" s="46">
        <v>0</v>
      </c>
      <c r="M320" s="46">
        <v>41081.599999999999</v>
      </c>
      <c r="N320" s="46">
        <v>4097.8999999999996</v>
      </c>
      <c r="O320" s="46">
        <v>50672.61</v>
      </c>
      <c r="P320" s="45">
        <f t="shared" si="85"/>
        <v>1714840.77</v>
      </c>
      <c r="Q320" s="47">
        <v>0</v>
      </c>
      <c r="R320" s="10"/>
      <c r="S320" s="10"/>
      <c r="T320" s="10" t="b">
        <v>1</v>
      </c>
      <c r="U320" s="10" t="s">
        <v>797</v>
      </c>
      <c r="V320" s="10" t="s">
        <v>797</v>
      </c>
      <c r="W320" s="10" t="b">
        <v>1</v>
      </c>
      <c r="X320" s="48">
        <v>368053</v>
      </c>
      <c r="Y320" s="49">
        <v>14.16</v>
      </c>
      <c r="Z320" s="48">
        <v>255</v>
      </c>
      <c r="AA320" s="26">
        <v>454</v>
      </c>
      <c r="AB320" s="11">
        <v>495</v>
      </c>
      <c r="AC320" s="50">
        <f t="shared" si="86"/>
        <v>0</v>
      </c>
      <c r="AD320" s="50">
        <f t="shared" si="87"/>
        <v>0</v>
      </c>
      <c r="AE320" s="50">
        <f t="shared" si="88"/>
        <v>0</v>
      </c>
      <c r="AF320" s="50">
        <f t="shared" si="89"/>
        <v>0</v>
      </c>
      <c r="AG320" s="50">
        <f t="shared" si="90"/>
        <v>0</v>
      </c>
      <c r="AH320" s="51" t="str">
        <f t="shared" si="91"/>
        <v/>
      </c>
      <c r="AI320" s="52" t="str">
        <f t="shared" si="92"/>
        <v/>
      </c>
      <c r="AJ320" s="76" t="s">
        <v>797</v>
      </c>
      <c r="AK320" s="30">
        <v>0</v>
      </c>
      <c r="AL320" s="53">
        <v>0</v>
      </c>
      <c r="AM320" s="54">
        <f t="shared" si="93"/>
        <v>0</v>
      </c>
      <c r="AN320" s="50">
        <f t="shared" si="94"/>
        <v>0</v>
      </c>
      <c r="AO320" s="51">
        <v>0</v>
      </c>
      <c r="AP320" s="50">
        <f t="shared" si="95"/>
        <v>0</v>
      </c>
      <c r="AQ320" s="11">
        <v>0</v>
      </c>
      <c r="AR320" s="50">
        <f t="shared" si="96"/>
        <v>0</v>
      </c>
      <c r="AS320" s="50">
        <f t="shared" si="97"/>
        <v>0</v>
      </c>
      <c r="AT320" s="55">
        <f t="shared" si="98"/>
        <v>0</v>
      </c>
      <c r="AU320" s="27">
        <f t="shared" si="99"/>
        <v>1</v>
      </c>
    </row>
    <row r="321" spans="1:47" ht="14.5" x14ac:dyDescent="0.35">
      <c r="A321" s="27" t="s">
        <v>667</v>
      </c>
      <c r="B321" s="27" t="s">
        <v>312</v>
      </c>
      <c r="C321" s="27">
        <v>2025</v>
      </c>
      <c r="D321" s="43">
        <v>9192683019</v>
      </c>
      <c r="E321" s="44">
        <v>84314364.569999993</v>
      </c>
      <c r="F321" s="43">
        <v>1870316794</v>
      </c>
      <c r="G321" s="45">
        <f t="shared" si="80"/>
        <v>17154357.623859841</v>
      </c>
      <c r="H321" s="45">
        <f t="shared" si="81"/>
        <v>14537612.938947249</v>
      </c>
      <c r="I321" s="45">
        <f t="shared" si="82"/>
        <v>7322366225</v>
      </c>
      <c r="J321" s="45">
        <f t="shared" si="83"/>
        <v>1005543</v>
      </c>
      <c r="K321" s="45">
        <f t="shared" si="84"/>
        <v>60481027.832751654</v>
      </c>
      <c r="L321" s="46">
        <v>0</v>
      </c>
      <c r="M321" s="46">
        <v>23589807.120000001</v>
      </c>
      <c r="N321" s="46">
        <v>51322538.32</v>
      </c>
      <c r="O321" s="46">
        <v>9336587.8499999996</v>
      </c>
      <c r="P321" s="45">
        <f t="shared" si="85"/>
        <v>168563297.85999998</v>
      </c>
      <c r="Q321" s="47">
        <v>0.02</v>
      </c>
      <c r="R321" s="10" t="s">
        <v>797</v>
      </c>
      <c r="S321" s="10"/>
      <c r="T321" s="10" t="b">
        <v>1</v>
      </c>
      <c r="U321" s="10" t="s">
        <v>797</v>
      </c>
      <c r="V321" s="10" t="s">
        <v>797</v>
      </c>
      <c r="W321" s="10" t="b">
        <v>1</v>
      </c>
      <c r="X321" s="48">
        <v>655561</v>
      </c>
      <c r="Y321" s="49">
        <v>11.68</v>
      </c>
      <c r="Z321" s="48">
        <v>2853</v>
      </c>
      <c r="AA321" s="26">
        <v>10135</v>
      </c>
      <c r="AB321" s="11">
        <v>10559</v>
      </c>
      <c r="AC321" s="50">
        <f t="shared" si="86"/>
        <v>1500373</v>
      </c>
      <c r="AD321" s="50">
        <f t="shared" si="87"/>
        <v>1686287</v>
      </c>
      <c r="AE321" s="50">
        <f t="shared" si="88"/>
        <v>1498247</v>
      </c>
      <c r="AF321" s="50">
        <f t="shared" si="89"/>
        <v>1498247</v>
      </c>
      <c r="AG321" s="50">
        <f t="shared" si="90"/>
        <v>3184534</v>
      </c>
      <c r="AH321" s="51" t="str">
        <f t="shared" si="91"/>
        <v/>
      </c>
      <c r="AI321" s="52" t="str">
        <f t="shared" si="92"/>
        <v/>
      </c>
      <c r="AJ321" s="76">
        <v>2018</v>
      </c>
      <c r="AK321" s="30">
        <v>3187003</v>
      </c>
      <c r="AL321" s="53">
        <v>220424.36999999965</v>
      </c>
      <c r="AM321" s="54">
        <f t="shared" si="93"/>
        <v>0</v>
      </c>
      <c r="AN321" s="50">
        <f t="shared" si="94"/>
        <v>3184534</v>
      </c>
      <c r="AO321" s="51">
        <v>3187003</v>
      </c>
      <c r="AP321" s="50">
        <f t="shared" si="95"/>
        <v>3187003</v>
      </c>
      <c r="AQ321" s="11">
        <v>0</v>
      </c>
      <c r="AR321" s="50">
        <f t="shared" si="96"/>
        <v>3187003</v>
      </c>
      <c r="AS321" s="50">
        <f t="shared" si="97"/>
        <v>507987</v>
      </c>
      <c r="AT321" s="55">
        <f t="shared" si="98"/>
        <v>15.94</v>
      </c>
      <c r="AU321" s="27">
        <f t="shared" si="99"/>
        <v>0</v>
      </c>
    </row>
    <row r="322" spans="1:47" ht="14.5" x14ac:dyDescent="0.35">
      <c r="A322" s="27" t="s">
        <v>668</v>
      </c>
      <c r="B322" s="27" t="s">
        <v>313</v>
      </c>
      <c r="C322" s="27">
        <v>2025</v>
      </c>
      <c r="D322" s="43">
        <v>5473686856</v>
      </c>
      <c r="E322" s="44">
        <v>85553725.560000002</v>
      </c>
      <c r="F322" s="43">
        <v>4658343110</v>
      </c>
      <c r="G322" s="45">
        <f t="shared" si="80"/>
        <v>72809902.809912756</v>
      </c>
      <c r="H322" s="45">
        <f t="shared" si="81"/>
        <v>66435990.380643256</v>
      </c>
      <c r="I322" s="45">
        <f t="shared" si="82"/>
        <v>815343746</v>
      </c>
      <c r="J322" s="45">
        <f t="shared" si="83"/>
        <v>844041</v>
      </c>
      <c r="K322" s="45">
        <f t="shared" si="84"/>
        <v>11233964.49082173</v>
      </c>
      <c r="L322" s="46">
        <v>0</v>
      </c>
      <c r="M322" s="46">
        <v>2502530.85</v>
      </c>
      <c r="N322" s="46">
        <v>83181.3</v>
      </c>
      <c r="O322" s="46">
        <v>1165847.95</v>
      </c>
      <c r="P322" s="45">
        <f t="shared" si="85"/>
        <v>89305285.659999996</v>
      </c>
      <c r="Q322" s="47">
        <v>1.4999999999999999E-2</v>
      </c>
      <c r="R322" s="10" t="s">
        <v>803</v>
      </c>
      <c r="S322" s="10" t="s">
        <v>803</v>
      </c>
      <c r="T322" s="10" t="b">
        <v>1</v>
      </c>
      <c r="U322" s="10" t="s">
        <v>797</v>
      </c>
      <c r="V322" s="10" t="s">
        <v>797</v>
      </c>
      <c r="W322" s="10" t="b">
        <v>1</v>
      </c>
      <c r="X322" s="48">
        <v>1142311</v>
      </c>
      <c r="Y322" s="49">
        <v>15.63</v>
      </c>
      <c r="Z322" s="48">
        <v>4078</v>
      </c>
      <c r="AA322" s="26">
        <v>5044</v>
      </c>
      <c r="AB322" s="11">
        <v>5179</v>
      </c>
      <c r="AC322" s="50">
        <f t="shared" si="86"/>
        <v>1165049</v>
      </c>
      <c r="AD322" s="50">
        <f t="shared" si="87"/>
        <v>1165049</v>
      </c>
      <c r="AE322" s="50">
        <f t="shared" si="88"/>
        <v>38786</v>
      </c>
      <c r="AF322" s="50">
        <f t="shared" si="89"/>
        <v>38786</v>
      </c>
      <c r="AG322" s="50">
        <f t="shared" si="90"/>
        <v>1203835</v>
      </c>
      <c r="AH322" s="51">
        <f t="shared" si="91"/>
        <v>100000</v>
      </c>
      <c r="AI322" s="52" t="str">
        <f t="shared" si="92"/>
        <v/>
      </c>
      <c r="AJ322" s="76">
        <v>2002</v>
      </c>
      <c r="AK322" s="30">
        <v>1185515</v>
      </c>
      <c r="AL322" s="53">
        <v>54664.070000000065</v>
      </c>
      <c r="AM322" s="54">
        <f t="shared" si="93"/>
        <v>0</v>
      </c>
      <c r="AN322" s="50">
        <f t="shared" si="94"/>
        <v>1203835</v>
      </c>
      <c r="AO322" s="51">
        <v>1185515</v>
      </c>
      <c r="AP322" s="50">
        <f t="shared" si="95"/>
        <v>1185515</v>
      </c>
      <c r="AQ322" s="11">
        <v>0</v>
      </c>
      <c r="AR322" s="50">
        <f t="shared" si="96"/>
        <v>1203835</v>
      </c>
      <c r="AS322" s="50">
        <f t="shared" si="97"/>
        <v>191883</v>
      </c>
      <c r="AT322" s="55">
        <f t="shared" si="98"/>
        <v>15.94</v>
      </c>
      <c r="AU322" s="27">
        <f t="shared" si="99"/>
        <v>1</v>
      </c>
    </row>
    <row r="323" spans="1:47" ht="14.5" x14ac:dyDescent="0.35">
      <c r="A323" s="27" t="s">
        <v>669</v>
      </c>
      <c r="B323" s="27" t="s">
        <v>314</v>
      </c>
      <c r="C323" s="27">
        <v>2025</v>
      </c>
      <c r="D323" s="43">
        <v>2326238571</v>
      </c>
      <c r="E323" s="44">
        <v>27635714.219999999</v>
      </c>
      <c r="F323" s="43">
        <v>1693610700</v>
      </c>
      <c r="G323" s="45">
        <f t="shared" si="80"/>
        <v>20120095.113466397</v>
      </c>
      <c r="H323" s="45">
        <f t="shared" si="81"/>
        <v>15470264.717431584</v>
      </c>
      <c r="I323" s="45">
        <f t="shared" si="82"/>
        <v>632627871</v>
      </c>
      <c r="J323" s="45">
        <f t="shared" si="83"/>
        <v>283562</v>
      </c>
      <c r="K323" s="45">
        <f t="shared" si="84"/>
        <v>4865186.7120189629</v>
      </c>
      <c r="L323" s="46">
        <v>0</v>
      </c>
      <c r="M323" s="46">
        <v>3216656.11</v>
      </c>
      <c r="N323" s="46">
        <v>520522.08</v>
      </c>
      <c r="O323" s="46">
        <v>912975.51</v>
      </c>
      <c r="P323" s="45">
        <f t="shared" si="85"/>
        <v>32285867.919999998</v>
      </c>
      <c r="Q323" s="47">
        <v>0</v>
      </c>
      <c r="R323" s="10"/>
      <c r="S323" s="10"/>
      <c r="T323" s="10" t="b">
        <v>1</v>
      </c>
      <c r="U323" s="10" t="s">
        <v>797</v>
      </c>
      <c r="V323" s="10" t="s">
        <v>797</v>
      </c>
      <c r="W323" s="10" t="b">
        <v>1</v>
      </c>
      <c r="X323" s="48">
        <v>432706</v>
      </c>
      <c r="Y323" s="49">
        <v>11.88</v>
      </c>
      <c r="Z323" s="48">
        <v>3914</v>
      </c>
      <c r="AA323" s="26">
        <v>6145</v>
      </c>
      <c r="AB323" s="11">
        <v>6511</v>
      </c>
      <c r="AC323" s="50">
        <f t="shared" si="86"/>
        <v>0</v>
      </c>
      <c r="AD323" s="50">
        <f t="shared" si="87"/>
        <v>0</v>
      </c>
      <c r="AE323" s="50">
        <f t="shared" si="88"/>
        <v>0</v>
      </c>
      <c r="AF323" s="50">
        <f t="shared" si="89"/>
        <v>0</v>
      </c>
      <c r="AG323" s="50">
        <f t="shared" si="90"/>
        <v>0</v>
      </c>
      <c r="AH323" s="51" t="str">
        <f t="shared" si="91"/>
        <v/>
      </c>
      <c r="AI323" s="52" t="str">
        <f t="shared" si="92"/>
        <v/>
      </c>
      <c r="AJ323" s="76" t="s">
        <v>797</v>
      </c>
      <c r="AK323" s="30">
        <v>0</v>
      </c>
      <c r="AL323" s="53">
        <v>0</v>
      </c>
      <c r="AM323" s="54">
        <f t="shared" si="93"/>
        <v>0</v>
      </c>
      <c r="AN323" s="50">
        <f t="shared" si="94"/>
        <v>0</v>
      </c>
      <c r="AO323" s="51">
        <v>0</v>
      </c>
      <c r="AP323" s="50">
        <f t="shared" si="95"/>
        <v>0</v>
      </c>
      <c r="AQ323" s="11">
        <v>0</v>
      </c>
      <c r="AR323" s="50">
        <f t="shared" si="96"/>
        <v>0</v>
      </c>
      <c r="AS323" s="50">
        <f t="shared" si="97"/>
        <v>0</v>
      </c>
      <c r="AT323" s="55">
        <f t="shared" si="98"/>
        <v>0</v>
      </c>
      <c r="AU323" s="27">
        <f t="shared" si="99"/>
        <v>1</v>
      </c>
    </row>
    <row r="324" spans="1:47" ht="14.5" x14ac:dyDescent="0.35">
      <c r="A324" s="27" t="s">
        <v>670</v>
      </c>
      <c r="B324" s="27" t="s">
        <v>315</v>
      </c>
      <c r="C324" s="27">
        <v>2025</v>
      </c>
      <c r="D324" s="43">
        <v>15677785000</v>
      </c>
      <c r="E324" s="44">
        <v>161167629.80000001</v>
      </c>
      <c r="F324" s="43">
        <v>14083438000</v>
      </c>
      <c r="G324" s="45">
        <f t="shared" si="80"/>
        <v>144777742.64000002</v>
      </c>
      <c r="H324" s="45">
        <f t="shared" si="81"/>
        <v>137257922.54922891</v>
      </c>
      <c r="I324" s="45">
        <f t="shared" si="82"/>
        <v>1594347000</v>
      </c>
      <c r="J324" s="45">
        <f t="shared" si="83"/>
        <v>1491438</v>
      </c>
      <c r="K324" s="45">
        <f t="shared" si="84"/>
        <v>15290955.31301742</v>
      </c>
      <c r="L324" s="46">
        <v>0</v>
      </c>
      <c r="M324" s="46">
        <v>17201750.16</v>
      </c>
      <c r="N324" s="46">
        <v>87688.4</v>
      </c>
      <c r="O324" s="46">
        <v>1777226.55</v>
      </c>
      <c r="P324" s="45">
        <f t="shared" si="85"/>
        <v>180234294.91000003</v>
      </c>
      <c r="Q324" s="47">
        <v>0.01</v>
      </c>
      <c r="R324" s="10" t="s">
        <v>803</v>
      </c>
      <c r="S324" s="10" t="s">
        <v>803</v>
      </c>
      <c r="T324" s="10" t="b">
        <v>1</v>
      </c>
      <c r="U324" s="10" t="s">
        <v>797</v>
      </c>
      <c r="V324" s="10" t="s">
        <v>797</v>
      </c>
      <c r="W324" s="10" t="b">
        <v>1</v>
      </c>
      <c r="X324" s="48">
        <v>1925282</v>
      </c>
      <c r="Y324" s="49">
        <v>10.28</v>
      </c>
      <c r="Z324" s="48">
        <v>7315</v>
      </c>
      <c r="AA324" s="26">
        <v>8384</v>
      </c>
      <c r="AB324" s="11">
        <v>8630</v>
      </c>
      <c r="AC324" s="50">
        <f t="shared" si="86"/>
        <v>1525489</v>
      </c>
      <c r="AD324" s="50">
        <f t="shared" si="87"/>
        <v>1525489</v>
      </c>
      <c r="AE324" s="50">
        <f t="shared" si="88"/>
        <v>172894</v>
      </c>
      <c r="AF324" s="50">
        <f t="shared" si="89"/>
        <v>172894</v>
      </c>
      <c r="AG324" s="50">
        <f t="shared" si="90"/>
        <v>1698383</v>
      </c>
      <c r="AH324" s="51">
        <f t="shared" si="91"/>
        <v>100000</v>
      </c>
      <c r="AI324" s="52" t="str">
        <f t="shared" si="92"/>
        <v/>
      </c>
      <c r="AJ324" s="76">
        <v>2003</v>
      </c>
      <c r="AK324" s="30">
        <v>1694799</v>
      </c>
      <c r="AL324" s="53">
        <v>87441.660000000149</v>
      </c>
      <c r="AM324" s="54">
        <f t="shared" si="93"/>
        <v>0</v>
      </c>
      <c r="AN324" s="50">
        <f t="shared" si="94"/>
        <v>1698383</v>
      </c>
      <c r="AO324" s="51">
        <v>1694799</v>
      </c>
      <c r="AP324" s="50">
        <f t="shared" si="95"/>
        <v>1694799</v>
      </c>
      <c r="AQ324" s="11">
        <v>0</v>
      </c>
      <c r="AR324" s="50">
        <f t="shared" si="96"/>
        <v>1698383</v>
      </c>
      <c r="AS324" s="50">
        <f t="shared" si="97"/>
        <v>270711</v>
      </c>
      <c r="AT324" s="55">
        <f t="shared" si="98"/>
        <v>15.94</v>
      </c>
      <c r="AU324" s="27">
        <f t="shared" si="99"/>
        <v>1</v>
      </c>
    </row>
    <row r="325" spans="1:47" ht="14.5" x14ac:dyDescent="0.35">
      <c r="A325" s="27" t="s">
        <v>671</v>
      </c>
      <c r="B325" s="27" t="s">
        <v>316</v>
      </c>
      <c r="C325" s="27">
        <v>2025</v>
      </c>
      <c r="D325" s="43">
        <v>4043445164</v>
      </c>
      <c r="E325" s="44">
        <v>26815931.41</v>
      </c>
      <c r="F325" s="43">
        <v>3197404802</v>
      </c>
      <c r="G325" s="45">
        <f t="shared" si="80"/>
        <v>21205032.931772593</v>
      </c>
      <c r="H325" s="45">
        <f t="shared" si="81"/>
        <v>19128569.354603514</v>
      </c>
      <c r="I325" s="45">
        <f t="shared" si="82"/>
        <v>846040362</v>
      </c>
      <c r="J325" s="45">
        <f t="shared" si="83"/>
        <v>760144</v>
      </c>
      <c r="K325" s="45">
        <f t="shared" si="84"/>
        <v>4872762.2200674517</v>
      </c>
      <c r="L325" s="46">
        <v>0</v>
      </c>
      <c r="M325" s="46">
        <v>672824.9</v>
      </c>
      <c r="N325" s="46">
        <v>9072.49</v>
      </c>
      <c r="O325" s="46">
        <v>358392.41</v>
      </c>
      <c r="P325" s="45">
        <f t="shared" si="85"/>
        <v>27856221.210000001</v>
      </c>
      <c r="Q325" s="47">
        <v>0.03</v>
      </c>
      <c r="R325" s="10" t="s">
        <v>797</v>
      </c>
      <c r="S325" s="10"/>
      <c r="T325" s="10" t="b">
        <v>1</v>
      </c>
      <c r="U325" s="10" t="s">
        <v>797</v>
      </c>
      <c r="V325" s="10" t="s">
        <v>797</v>
      </c>
      <c r="W325" s="10" t="b">
        <v>1</v>
      </c>
      <c r="X325" s="48">
        <v>1021209</v>
      </c>
      <c r="Y325" s="49">
        <v>7.11</v>
      </c>
      <c r="Z325" s="48">
        <v>3131</v>
      </c>
      <c r="AA325" s="26">
        <v>4244</v>
      </c>
      <c r="AB325" s="11">
        <v>4350</v>
      </c>
      <c r="AC325" s="50">
        <f t="shared" si="86"/>
        <v>720040</v>
      </c>
      <c r="AD325" s="50">
        <f t="shared" si="87"/>
        <v>804478</v>
      </c>
      <c r="AE325" s="50">
        <f t="shared" si="88"/>
        <v>20457</v>
      </c>
      <c r="AF325" s="50">
        <f t="shared" si="89"/>
        <v>20457</v>
      </c>
      <c r="AG325" s="50">
        <f t="shared" si="90"/>
        <v>824935</v>
      </c>
      <c r="AH325" s="51" t="str">
        <f t="shared" si="91"/>
        <v/>
      </c>
      <c r="AI325" s="52" t="str">
        <f t="shared" si="92"/>
        <v/>
      </c>
      <c r="AJ325" s="76">
        <v>2006</v>
      </c>
      <c r="AK325" s="30">
        <v>814166</v>
      </c>
      <c r="AL325" s="53">
        <v>41396.030000000028</v>
      </c>
      <c r="AM325" s="54">
        <f t="shared" si="93"/>
        <v>0</v>
      </c>
      <c r="AN325" s="50">
        <f t="shared" si="94"/>
        <v>824935</v>
      </c>
      <c r="AO325" s="51">
        <v>814166</v>
      </c>
      <c r="AP325" s="50">
        <f t="shared" si="95"/>
        <v>814166</v>
      </c>
      <c r="AQ325" s="11">
        <v>0</v>
      </c>
      <c r="AR325" s="50">
        <f t="shared" si="96"/>
        <v>824935</v>
      </c>
      <c r="AS325" s="50">
        <f t="shared" si="97"/>
        <v>131489</v>
      </c>
      <c r="AT325" s="55">
        <f t="shared" si="98"/>
        <v>15.94</v>
      </c>
      <c r="AU325" s="27">
        <f t="shared" si="99"/>
        <v>1</v>
      </c>
    </row>
    <row r="326" spans="1:47" ht="14.5" x14ac:dyDescent="0.35">
      <c r="A326" s="27" t="s">
        <v>672</v>
      </c>
      <c r="B326" s="27" t="s">
        <v>317</v>
      </c>
      <c r="C326" s="27">
        <v>2025</v>
      </c>
      <c r="D326" s="43">
        <v>0</v>
      </c>
      <c r="E326" s="44">
        <v>0</v>
      </c>
      <c r="F326" s="43">
        <v>0</v>
      </c>
      <c r="G326" s="45">
        <f t="shared" si="80"/>
        <v>0</v>
      </c>
      <c r="H326" s="45">
        <f t="shared" si="81"/>
        <v>0</v>
      </c>
      <c r="I326" s="45">
        <f t="shared" si="82"/>
        <v>0</v>
      </c>
      <c r="J326" s="45">
        <f t="shared" si="83"/>
        <v>0</v>
      </c>
      <c r="K326" s="45">
        <f t="shared" si="84"/>
        <v>0</v>
      </c>
      <c r="L326" s="46" t="s">
        <v>797</v>
      </c>
      <c r="M326" s="46" t="s">
        <v>797</v>
      </c>
      <c r="N326" s="46" t="s">
        <v>797</v>
      </c>
      <c r="O326" s="46" t="s">
        <v>797</v>
      </c>
      <c r="P326" s="45">
        <f t="shared" si="85"/>
        <v>0</v>
      </c>
      <c r="Q326" s="47">
        <v>0</v>
      </c>
      <c r="R326" s="10"/>
      <c r="S326" s="10"/>
      <c r="T326" s="10" t="b">
        <v>1</v>
      </c>
      <c r="U326" s="10" t="s">
        <v>797</v>
      </c>
      <c r="V326" s="10" t="s">
        <v>797</v>
      </c>
      <c r="W326" s="10" t="b">
        <v>1</v>
      </c>
      <c r="X326" s="48" t="s">
        <v>797</v>
      </c>
      <c r="Y326" s="49" t="s">
        <v>797</v>
      </c>
      <c r="Z326" s="48">
        <v>0</v>
      </c>
      <c r="AA326" s="26">
        <v>0</v>
      </c>
      <c r="AB326" s="11">
        <v>0</v>
      </c>
      <c r="AC326" s="50">
        <f t="shared" si="86"/>
        <v>0</v>
      </c>
      <c r="AD326" s="50">
        <f t="shared" si="87"/>
        <v>0</v>
      </c>
      <c r="AE326" s="50">
        <f t="shared" si="88"/>
        <v>0</v>
      </c>
      <c r="AF326" s="50">
        <f t="shared" si="89"/>
        <v>0</v>
      </c>
      <c r="AG326" s="50">
        <f t="shared" si="90"/>
        <v>0</v>
      </c>
      <c r="AH326" s="51" t="str">
        <f t="shared" si="91"/>
        <v/>
      </c>
      <c r="AI326" s="52" t="str">
        <f t="shared" si="92"/>
        <v/>
      </c>
      <c r="AJ326" s="76" t="s">
        <v>797</v>
      </c>
      <c r="AK326" s="30">
        <v>0</v>
      </c>
      <c r="AL326" s="53">
        <v>0</v>
      </c>
      <c r="AM326" s="54">
        <f t="shared" si="93"/>
        <v>0</v>
      </c>
      <c r="AN326" s="50">
        <f t="shared" si="94"/>
        <v>0</v>
      </c>
      <c r="AO326" s="51">
        <v>0</v>
      </c>
      <c r="AP326" s="50">
        <f t="shared" si="95"/>
        <v>0</v>
      </c>
      <c r="AQ326" s="11">
        <v>0</v>
      </c>
      <c r="AR326" s="50">
        <f t="shared" si="96"/>
        <v>0</v>
      </c>
      <c r="AS326" s="50">
        <f t="shared" si="97"/>
        <v>0</v>
      </c>
      <c r="AT326" s="55">
        <f t="shared" si="98"/>
        <v>0</v>
      </c>
      <c r="AU326" s="27">
        <f t="shared" si="99"/>
        <v>1</v>
      </c>
    </row>
    <row r="327" spans="1:47" ht="14.5" x14ac:dyDescent="0.35">
      <c r="A327" s="27" t="s">
        <v>673</v>
      </c>
      <c r="B327" s="27" t="s">
        <v>318</v>
      </c>
      <c r="C327" s="27">
        <v>2025</v>
      </c>
      <c r="D327" s="43">
        <v>1343859173</v>
      </c>
      <c r="E327" s="44">
        <v>20883571.550000001</v>
      </c>
      <c r="F327" s="43">
        <v>1133193361</v>
      </c>
      <c r="G327" s="45">
        <f t="shared" si="80"/>
        <v>17609824.831272319</v>
      </c>
      <c r="H327" s="45">
        <f t="shared" si="81"/>
        <v>15863128.576810332</v>
      </c>
      <c r="I327" s="45">
        <f t="shared" si="82"/>
        <v>210665812</v>
      </c>
      <c r="J327" s="45">
        <f t="shared" si="83"/>
        <v>757791</v>
      </c>
      <c r="K327" s="45">
        <f t="shared" si="84"/>
        <v>2841734.8950549699</v>
      </c>
      <c r="L327" s="46">
        <v>0</v>
      </c>
      <c r="M327" s="46">
        <v>268356.90000000002</v>
      </c>
      <c r="N327" s="46">
        <v>36747.440000000002</v>
      </c>
      <c r="O327" s="46">
        <v>205127.67</v>
      </c>
      <c r="P327" s="45">
        <f t="shared" si="85"/>
        <v>21393803.560000002</v>
      </c>
      <c r="Q327" s="47">
        <v>0.03</v>
      </c>
      <c r="R327" s="10" t="s">
        <v>803</v>
      </c>
      <c r="S327" s="10" t="s">
        <v>803</v>
      </c>
      <c r="T327" s="10" t="b">
        <v>1</v>
      </c>
      <c r="U327" s="10" t="s">
        <v>797</v>
      </c>
      <c r="V327" s="10" t="s">
        <v>797</v>
      </c>
      <c r="W327" s="10" t="b">
        <v>1</v>
      </c>
      <c r="X327" s="48">
        <v>1008179</v>
      </c>
      <c r="Y327" s="49">
        <v>15.54</v>
      </c>
      <c r="Z327" s="48">
        <v>1124</v>
      </c>
      <c r="AA327" s="26">
        <v>1402</v>
      </c>
      <c r="AB327" s="11">
        <v>1431</v>
      </c>
      <c r="AC327" s="50">
        <f t="shared" si="86"/>
        <v>561146</v>
      </c>
      <c r="AD327" s="50">
        <f t="shared" si="87"/>
        <v>561146</v>
      </c>
      <c r="AE327" s="50">
        <f t="shared" si="88"/>
        <v>9153</v>
      </c>
      <c r="AF327" s="50">
        <f t="shared" si="89"/>
        <v>9153</v>
      </c>
      <c r="AG327" s="50">
        <f t="shared" si="90"/>
        <v>570299</v>
      </c>
      <c r="AH327" s="51">
        <f t="shared" si="91"/>
        <v>100000</v>
      </c>
      <c r="AI327" s="52" t="str">
        <f t="shared" si="92"/>
        <v/>
      </c>
      <c r="AJ327" s="76">
        <v>2006</v>
      </c>
      <c r="AK327" s="30">
        <v>565282</v>
      </c>
      <c r="AL327" s="53">
        <v>27175.380000000005</v>
      </c>
      <c r="AM327" s="54">
        <f t="shared" si="93"/>
        <v>0</v>
      </c>
      <c r="AN327" s="50">
        <f t="shared" si="94"/>
        <v>570299</v>
      </c>
      <c r="AO327" s="51">
        <v>565282</v>
      </c>
      <c r="AP327" s="50">
        <f t="shared" si="95"/>
        <v>565282</v>
      </c>
      <c r="AQ327" s="11">
        <v>0</v>
      </c>
      <c r="AR327" s="50">
        <f t="shared" si="96"/>
        <v>570299</v>
      </c>
      <c r="AS327" s="50">
        <f t="shared" si="97"/>
        <v>90902</v>
      </c>
      <c r="AT327" s="55">
        <f t="shared" si="98"/>
        <v>15.94</v>
      </c>
      <c r="AU327" s="27">
        <f t="shared" si="99"/>
        <v>1</v>
      </c>
    </row>
    <row r="328" spans="1:47" ht="14.5" x14ac:dyDescent="0.35">
      <c r="A328" s="27" t="s">
        <v>674</v>
      </c>
      <c r="B328" s="27" t="s">
        <v>319</v>
      </c>
      <c r="C328" s="27">
        <v>2025</v>
      </c>
      <c r="D328" s="43">
        <v>1332632494</v>
      </c>
      <c r="E328" s="44">
        <v>18483612.690000001</v>
      </c>
      <c r="F328" s="43">
        <v>1037782133</v>
      </c>
      <c r="G328" s="45">
        <f t="shared" ref="G328:G358" si="100">IF(F328&gt;0,F328/D328*E328,0)</f>
        <v>14394038.183323834</v>
      </c>
      <c r="H328" s="45">
        <f t="shared" ref="H328:H358" si="101">IF(AND(G328&gt;0,G328&gt;100000),G328-100000/X328*G328,0)</f>
        <v>11618652.5180884</v>
      </c>
      <c r="I328" s="45">
        <f t="shared" ref="I328:I358" si="102">D328-F328</f>
        <v>294850361</v>
      </c>
      <c r="J328" s="45">
        <f t="shared" ref="J328:J358" si="103">IF(AND(I328&gt;0,AA328&lt;&gt;Z328),ROUND(I328/(AA328-Z328),0),0)</f>
        <v>381931</v>
      </c>
      <c r="K328" s="45">
        <f t="shared" ref="K328:K358" si="104">IF(J328&gt;100000,(E328-G328)-100000/J328*(E328-G328),0)</f>
        <v>3018811.854082854</v>
      </c>
      <c r="L328" s="46">
        <v>0</v>
      </c>
      <c r="M328" s="46">
        <v>1139062.74</v>
      </c>
      <c r="N328" s="46">
        <v>893234.94</v>
      </c>
      <c r="O328" s="46">
        <v>1628374.16</v>
      </c>
      <c r="P328" s="45">
        <f t="shared" ref="P328:P357" si="105">SUM(L328:O328)+E328</f>
        <v>22144284.530000001</v>
      </c>
      <c r="Q328" s="47">
        <v>0.02</v>
      </c>
      <c r="R328" s="10" t="s">
        <v>803</v>
      </c>
      <c r="S328" s="10" t="s">
        <v>803</v>
      </c>
      <c r="T328" s="10" t="b">
        <v>1</v>
      </c>
      <c r="U328" s="10" t="s">
        <v>797</v>
      </c>
      <c r="V328" s="10" t="s">
        <v>797</v>
      </c>
      <c r="W328" s="10" t="b">
        <v>1</v>
      </c>
      <c r="X328" s="48">
        <v>518632</v>
      </c>
      <c r="Y328" s="49">
        <v>13.87</v>
      </c>
      <c r="Z328" s="48">
        <v>2001</v>
      </c>
      <c r="AA328" s="26">
        <v>2773</v>
      </c>
      <c r="AB328" s="11">
        <v>2941</v>
      </c>
      <c r="AC328" s="50">
        <f t="shared" ref="AC328:AC358" si="106">ROUND(IF(Q328&gt;0,Q328*(H328+K328),0),0)</f>
        <v>292749</v>
      </c>
      <c r="AD328" s="50">
        <f t="shared" ref="AD328:AD358" si="107">ROUND(IF(R328="*",AC328,E328*Q328),0)</f>
        <v>292749</v>
      </c>
      <c r="AE328" s="50">
        <f t="shared" ref="AE328:AE358" si="108">ROUND(IF(Q328&gt;0,Q328*SUM(L328:N328),0),0)</f>
        <v>40646</v>
      </c>
      <c r="AF328" s="50">
        <f t="shared" ref="AF328:AF358" si="109">ROUND(IF(U328="*",L328*Q328,AE328),0)</f>
        <v>40646</v>
      </c>
      <c r="AG328" s="50">
        <f t="shared" ref="AG328:AG358" si="110">ROUND(AD328+AF328,0)</f>
        <v>333395</v>
      </c>
      <c r="AH328" s="51">
        <f t="shared" ref="AH328:AH358" si="111">IF(R328="*",100000,"")</f>
        <v>100000</v>
      </c>
      <c r="AI328" s="52" t="str">
        <f t="shared" ref="AI328:AI358" si="112">IF(U328="*",2,"")</f>
        <v/>
      </c>
      <c r="AJ328" s="76">
        <v>2008</v>
      </c>
      <c r="AK328" s="30">
        <v>333576</v>
      </c>
      <c r="AL328" s="53">
        <v>14280.429999999993</v>
      </c>
      <c r="AM328" s="54">
        <f t="shared" ref="AM328:AM358" si="113">IF(AL328&lt;0,1,0)</f>
        <v>0</v>
      </c>
      <c r="AN328" s="50">
        <f t="shared" ref="AN328:AN358" si="114">AG328</f>
        <v>333395</v>
      </c>
      <c r="AO328" s="51">
        <v>333576</v>
      </c>
      <c r="AP328" s="50">
        <f t="shared" ref="AP328:AP358" si="115">IF(AJ328&gt;=2023,AN328,AO328)</f>
        <v>333576</v>
      </c>
      <c r="AQ328" s="11">
        <v>0</v>
      </c>
      <c r="AR328" s="50">
        <f t="shared" ref="AR328:AR357" si="116">MAX(AO328,AN328)</f>
        <v>333576</v>
      </c>
      <c r="AS328" s="50">
        <f t="shared" ref="AS328:AS358" si="117">ROUND(($AO$365/$AR$360)*AR328,0)</f>
        <v>53170</v>
      </c>
      <c r="AT328" s="55">
        <f t="shared" ref="AT328:AT358" si="118">ROUND(IF(AS328&gt;0,(AS328/AR328)*100,0),2)</f>
        <v>15.94</v>
      </c>
      <c r="AU328" s="27">
        <f t="shared" si="99"/>
        <v>0</v>
      </c>
    </row>
    <row r="329" spans="1:47" ht="14.5" x14ac:dyDescent="0.35">
      <c r="A329" s="27" t="s">
        <v>675</v>
      </c>
      <c r="B329" s="27" t="s">
        <v>320</v>
      </c>
      <c r="C329" s="27">
        <v>2025</v>
      </c>
      <c r="D329" s="43">
        <v>1328364774</v>
      </c>
      <c r="E329" s="44">
        <v>18158746.460000001</v>
      </c>
      <c r="F329" s="43">
        <v>1145353636</v>
      </c>
      <c r="G329" s="45">
        <f t="shared" si="100"/>
        <v>15656984.203619909</v>
      </c>
      <c r="H329" s="45">
        <f t="shared" si="101"/>
        <v>12719303.878870549</v>
      </c>
      <c r="I329" s="45">
        <f t="shared" si="102"/>
        <v>183011138</v>
      </c>
      <c r="J329" s="45">
        <f t="shared" si="103"/>
        <v>355361</v>
      </c>
      <c r="K329" s="45">
        <f t="shared" si="104"/>
        <v>1797756.3985678698</v>
      </c>
      <c r="L329" s="46">
        <v>0</v>
      </c>
      <c r="M329" s="46">
        <v>5915934.1100000003</v>
      </c>
      <c r="N329" s="46">
        <v>5628444.46</v>
      </c>
      <c r="O329" s="46">
        <v>1717800.72</v>
      </c>
      <c r="P329" s="45">
        <f t="shared" si="105"/>
        <v>31420925.75</v>
      </c>
      <c r="Q329" s="47">
        <v>0.01</v>
      </c>
      <c r="R329" s="10" t="s">
        <v>803</v>
      </c>
      <c r="S329" s="10" t="s">
        <v>803</v>
      </c>
      <c r="T329" s="10" t="b">
        <v>1</v>
      </c>
      <c r="U329" s="10" t="s">
        <v>797</v>
      </c>
      <c r="V329" s="10" t="s">
        <v>797</v>
      </c>
      <c r="W329" s="10" t="b">
        <v>1</v>
      </c>
      <c r="X329" s="48">
        <v>532971</v>
      </c>
      <c r="Y329" s="49">
        <v>13.67</v>
      </c>
      <c r="Z329" s="48">
        <v>2149</v>
      </c>
      <c r="AA329" s="26">
        <v>2664</v>
      </c>
      <c r="AB329" s="11">
        <v>3045</v>
      </c>
      <c r="AC329" s="50">
        <f t="shared" si="106"/>
        <v>145171</v>
      </c>
      <c r="AD329" s="50">
        <f t="shared" si="107"/>
        <v>145171</v>
      </c>
      <c r="AE329" s="50">
        <f t="shared" si="108"/>
        <v>115444</v>
      </c>
      <c r="AF329" s="50">
        <f t="shared" si="109"/>
        <v>115444</v>
      </c>
      <c r="AG329" s="50">
        <f t="shared" si="110"/>
        <v>260615</v>
      </c>
      <c r="AH329" s="51">
        <f t="shared" si="111"/>
        <v>100000</v>
      </c>
      <c r="AI329" s="52" t="str">
        <f t="shared" si="112"/>
        <v/>
      </c>
      <c r="AJ329" s="76">
        <v>2009</v>
      </c>
      <c r="AK329" s="30">
        <v>253900</v>
      </c>
      <c r="AL329" s="53">
        <v>12022.559999999998</v>
      </c>
      <c r="AM329" s="54">
        <f t="shared" si="113"/>
        <v>0</v>
      </c>
      <c r="AN329" s="50">
        <f t="shared" si="114"/>
        <v>260615</v>
      </c>
      <c r="AO329" s="51">
        <v>253900</v>
      </c>
      <c r="AP329" s="50">
        <f t="shared" si="115"/>
        <v>253900</v>
      </c>
      <c r="AQ329" s="11">
        <v>0</v>
      </c>
      <c r="AR329" s="50">
        <f t="shared" si="116"/>
        <v>260615</v>
      </c>
      <c r="AS329" s="50">
        <f t="shared" si="117"/>
        <v>41540</v>
      </c>
      <c r="AT329" s="55">
        <f t="shared" si="118"/>
        <v>15.94</v>
      </c>
      <c r="AU329" s="27">
        <f t="shared" ref="AU329:AU360" si="119">IF(AR329=AN329,1,0)</f>
        <v>1</v>
      </c>
    </row>
    <row r="330" spans="1:47" ht="14.5" x14ac:dyDescent="0.35">
      <c r="A330" s="27" t="s">
        <v>676</v>
      </c>
      <c r="B330" s="27" t="s">
        <v>321</v>
      </c>
      <c r="C330" s="27">
        <v>2025</v>
      </c>
      <c r="D330" s="43">
        <v>592999227</v>
      </c>
      <c r="E330" s="44">
        <v>6392531.6699999999</v>
      </c>
      <c r="F330" s="43">
        <v>512903574</v>
      </c>
      <c r="G330" s="45">
        <f t="shared" si="100"/>
        <v>5529100.5302628977</v>
      </c>
      <c r="H330" s="45">
        <f t="shared" si="101"/>
        <v>4108296.751218949</v>
      </c>
      <c r="I330" s="45">
        <f t="shared" si="102"/>
        <v>80095653</v>
      </c>
      <c r="J330" s="45">
        <f t="shared" si="103"/>
        <v>91329</v>
      </c>
      <c r="K330" s="45">
        <f t="shared" si="104"/>
        <v>0</v>
      </c>
      <c r="L330" s="46">
        <v>0</v>
      </c>
      <c r="M330" s="46">
        <v>228532.12</v>
      </c>
      <c r="N330" s="46">
        <v>126701.48</v>
      </c>
      <c r="O330" s="46">
        <v>367611.69</v>
      </c>
      <c r="P330" s="45">
        <f t="shared" si="105"/>
        <v>7115376.96</v>
      </c>
      <c r="Q330" s="47">
        <v>0</v>
      </c>
      <c r="R330" s="10"/>
      <c r="S330" s="10"/>
      <c r="T330" s="10" t="b">
        <v>1</v>
      </c>
      <c r="U330" s="10" t="s">
        <v>797</v>
      </c>
      <c r="V330" s="10" t="s">
        <v>797</v>
      </c>
      <c r="W330" s="10" t="b">
        <v>1</v>
      </c>
      <c r="X330" s="48">
        <v>389153</v>
      </c>
      <c r="Y330" s="49">
        <v>10.78</v>
      </c>
      <c r="Z330" s="48">
        <v>1318</v>
      </c>
      <c r="AA330" s="26">
        <v>2195</v>
      </c>
      <c r="AB330" s="11">
        <v>2377</v>
      </c>
      <c r="AC330" s="50">
        <f t="shared" si="106"/>
        <v>0</v>
      </c>
      <c r="AD330" s="50">
        <f t="shared" si="107"/>
        <v>0</v>
      </c>
      <c r="AE330" s="50">
        <f t="shared" si="108"/>
        <v>0</v>
      </c>
      <c r="AF330" s="50">
        <f t="shared" si="109"/>
        <v>0</v>
      </c>
      <c r="AG330" s="50">
        <f t="shared" si="110"/>
        <v>0</v>
      </c>
      <c r="AH330" s="51" t="str">
        <f t="shared" si="111"/>
        <v/>
      </c>
      <c r="AI330" s="52" t="str">
        <f t="shared" si="112"/>
        <v/>
      </c>
      <c r="AJ330" s="76" t="s">
        <v>797</v>
      </c>
      <c r="AK330" s="30">
        <v>0</v>
      </c>
      <c r="AL330" s="53">
        <v>0</v>
      </c>
      <c r="AM330" s="54">
        <f t="shared" si="113"/>
        <v>0</v>
      </c>
      <c r="AN330" s="50">
        <f t="shared" si="114"/>
        <v>0</v>
      </c>
      <c r="AO330" s="51">
        <v>0</v>
      </c>
      <c r="AP330" s="50">
        <f t="shared" si="115"/>
        <v>0</v>
      </c>
      <c r="AQ330" s="11">
        <v>0</v>
      </c>
      <c r="AR330" s="50">
        <f t="shared" si="116"/>
        <v>0</v>
      </c>
      <c r="AS330" s="50">
        <f t="shared" si="117"/>
        <v>0</v>
      </c>
      <c r="AT330" s="55">
        <f t="shared" si="118"/>
        <v>0</v>
      </c>
      <c r="AU330" s="27">
        <f t="shared" si="119"/>
        <v>1</v>
      </c>
    </row>
    <row r="331" spans="1:47" ht="14.5" x14ac:dyDescent="0.35">
      <c r="A331" s="27" t="s">
        <v>677</v>
      </c>
      <c r="B331" s="27" t="s">
        <v>322</v>
      </c>
      <c r="C331" s="27">
        <v>2025</v>
      </c>
      <c r="D331" s="43">
        <v>1489751590</v>
      </c>
      <c r="E331" s="44">
        <v>16089317.17</v>
      </c>
      <c r="F331" s="43">
        <v>1256938900</v>
      </c>
      <c r="G331" s="45">
        <f t="shared" si="100"/>
        <v>13574940.118312553</v>
      </c>
      <c r="H331" s="45">
        <f t="shared" si="101"/>
        <v>12052140.070041254</v>
      </c>
      <c r="I331" s="45">
        <f t="shared" si="102"/>
        <v>232812690</v>
      </c>
      <c r="J331" s="45">
        <f t="shared" si="103"/>
        <v>617540</v>
      </c>
      <c r="K331" s="45">
        <f t="shared" si="104"/>
        <v>2107216.8593618576</v>
      </c>
      <c r="L331" s="46">
        <v>0</v>
      </c>
      <c r="M331" s="46">
        <v>127481.74</v>
      </c>
      <c r="N331" s="46">
        <v>42671.88</v>
      </c>
      <c r="O331" s="46">
        <v>250529.76</v>
      </c>
      <c r="P331" s="45">
        <f t="shared" si="105"/>
        <v>16510000.550000001</v>
      </c>
      <c r="Q331" s="47">
        <v>0.03</v>
      </c>
      <c r="R331" s="10" t="s">
        <v>803</v>
      </c>
      <c r="S331" s="10" t="s">
        <v>803</v>
      </c>
      <c r="T331" s="10" t="b">
        <v>1</v>
      </c>
      <c r="U331" s="10" t="s">
        <v>797</v>
      </c>
      <c r="V331" s="10" t="s">
        <v>797</v>
      </c>
      <c r="W331" s="10" t="b">
        <v>1</v>
      </c>
      <c r="X331" s="48">
        <v>891446</v>
      </c>
      <c r="Y331" s="49">
        <v>10.8</v>
      </c>
      <c r="Z331" s="48">
        <v>1410</v>
      </c>
      <c r="AA331" s="26">
        <v>1787</v>
      </c>
      <c r="AB331" s="11">
        <v>1890</v>
      </c>
      <c r="AC331" s="50">
        <f t="shared" si="106"/>
        <v>424781</v>
      </c>
      <c r="AD331" s="50">
        <f t="shared" si="107"/>
        <v>424781</v>
      </c>
      <c r="AE331" s="50">
        <f t="shared" si="108"/>
        <v>5105</v>
      </c>
      <c r="AF331" s="50">
        <f t="shared" si="109"/>
        <v>5105</v>
      </c>
      <c r="AG331" s="50">
        <f t="shared" si="110"/>
        <v>429886</v>
      </c>
      <c r="AH331" s="51">
        <f t="shared" si="111"/>
        <v>100000</v>
      </c>
      <c r="AI331" s="52" t="str">
        <f t="shared" si="112"/>
        <v/>
      </c>
      <c r="AJ331" s="76">
        <v>2007</v>
      </c>
      <c r="AK331" s="30">
        <v>431312</v>
      </c>
      <c r="AL331" s="53">
        <v>16841.909999999974</v>
      </c>
      <c r="AM331" s="54">
        <f t="shared" si="113"/>
        <v>0</v>
      </c>
      <c r="AN331" s="50">
        <f t="shared" si="114"/>
        <v>429886</v>
      </c>
      <c r="AO331" s="51">
        <v>431312</v>
      </c>
      <c r="AP331" s="50">
        <f t="shared" si="115"/>
        <v>431312</v>
      </c>
      <c r="AQ331" s="11">
        <v>0</v>
      </c>
      <c r="AR331" s="50">
        <f t="shared" si="116"/>
        <v>431312</v>
      </c>
      <c r="AS331" s="50">
        <f t="shared" si="117"/>
        <v>68748</v>
      </c>
      <c r="AT331" s="55">
        <f t="shared" si="118"/>
        <v>15.94</v>
      </c>
      <c r="AU331" s="27">
        <f t="shared" si="119"/>
        <v>0</v>
      </c>
    </row>
    <row r="332" spans="1:47" ht="14.5" x14ac:dyDescent="0.35">
      <c r="A332" s="27" t="s">
        <v>678</v>
      </c>
      <c r="B332" s="27" t="s">
        <v>323</v>
      </c>
      <c r="C332" s="27">
        <v>2025</v>
      </c>
      <c r="D332" s="43">
        <v>2783980249</v>
      </c>
      <c r="E332" s="44">
        <v>41397786.299999997</v>
      </c>
      <c r="F332" s="43">
        <v>2131822000</v>
      </c>
      <c r="G332" s="45">
        <f t="shared" si="100"/>
        <v>31700193.137986083</v>
      </c>
      <c r="H332" s="45">
        <f t="shared" si="101"/>
        <v>22018350.258377358</v>
      </c>
      <c r="I332" s="45">
        <f t="shared" si="102"/>
        <v>652158249</v>
      </c>
      <c r="J332" s="45">
        <f t="shared" si="103"/>
        <v>328213</v>
      </c>
      <c r="K332" s="45">
        <f t="shared" si="104"/>
        <v>6742928.6112453844</v>
      </c>
      <c r="L332" s="46">
        <v>0</v>
      </c>
      <c r="M332" s="46">
        <v>21073161.489999998</v>
      </c>
      <c r="N332" s="46">
        <v>3863397.95</v>
      </c>
      <c r="O332" s="46">
        <v>9195673.8499999996</v>
      </c>
      <c r="P332" s="45">
        <f t="shared" si="105"/>
        <v>75530019.590000004</v>
      </c>
      <c r="Q332" s="47">
        <v>0.01</v>
      </c>
      <c r="R332" s="10" t="s">
        <v>803</v>
      </c>
      <c r="S332" s="10" t="s">
        <v>803</v>
      </c>
      <c r="T332" s="10" t="b">
        <v>1</v>
      </c>
      <c r="U332" s="10" t="s">
        <v>803</v>
      </c>
      <c r="V332" s="10" t="s">
        <v>803</v>
      </c>
      <c r="W332" s="10" t="b">
        <v>1</v>
      </c>
      <c r="X332" s="48">
        <v>327419</v>
      </c>
      <c r="Y332" s="49">
        <v>14.87</v>
      </c>
      <c r="Z332" s="48">
        <v>6511</v>
      </c>
      <c r="AA332" s="26">
        <v>8498</v>
      </c>
      <c r="AB332" s="11">
        <v>9299</v>
      </c>
      <c r="AC332" s="50">
        <f t="shared" si="106"/>
        <v>287613</v>
      </c>
      <c r="AD332" s="50">
        <f t="shared" si="107"/>
        <v>287613</v>
      </c>
      <c r="AE332" s="50">
        <f t="shared" si="108"/>
        <v>249366</v>
      </c>
      <c r="AF332" s="50">
        <f t="shared" si="109"/>
        <v>0</v>
      </c>
      <c r="AG332" s="50">
        <f t="shared" si="110"/>
        <v>287613</v>
      </c>
      <c r="AH332" s="51">
        <f t="shared" si="111"/>
        <v>100000</v>
      </c>
      <c r="AI332" s="52">
        <f t="shared" si="112"/>
        <v>2</v>
      </c>
      <c r="AJ332" s="76">
        <v>2010</v>
      </c>
      <c r="AK332" s="30">
        <v>507006</v>
      </c>
      <c r="AL332" s="53">
        <v>20269.239999999991</v>
      </c>
      <c r="AM332" s="54">
        <f t="shared" si="113"/>
        <v>0</v>
      </c>
      <c r="AN332" s="50">
        <f t="shared" si="114"/>
        <v>287613</v>
      </c>
      <c r="AO332" s="51">
        <v>507006</v>
      </c>
      <c r="AP332" s="50">
        <f t="shared" si="115"/>
        <v>507006</v>
      </c>
      <c r="AQ332" s="11">
        <v>0</v>
      </c>
      <c r="AR332" s="50">
        <f t="shared" si="116"/>
        <v>507006</v>
      </c>
      <c r="AS332" s="50">
        <f t="shared" si="117"/>
        <v>80813</v>
      </c>
      <c r="AT332" s="55">
        <f t="shared" si="118"/>
        <v>15.94</v>
      </c>
      <c r="AU332" s="27">
        <f t="shared" si="119"/>
        <v>0</v>
      </c>
    </row>
    <row r="333" spans="1:47" ht="14.5" x14ac:dyDescent="0.35">
      <c r="A333" s="27" t="s">
        <v>679</v>
      </c>
      <c r="B333" s="27" t="s">
        <v>324</v>
      </c>
      <c r="C333" s="27">
        <v>2025</v>
      </c>
      <c r="D333" s="43">
        <v>591419007</v>
      </c>
      <c r="E333" s="44">
        <v>5689450.8499999996</v>
      </c>
      <c r="F333" s="43">
        <v>481473200</v>
      </c>
      <c r="G333" s="45">
        <f t="shared" si="100"/>
        <v>4631772.1861655014</v>
      </c>
      <c r="H333" s="45">
        <f t="shared" si="101"/>
        <v>3942018.4537373651</v>
      </c>
      <c r="I333" s="45">
        <f t="shared" si="102"/>
        <v>109945807</v>
      </c>
      <c r="J333" s="45">
        <f t="shared" si="103"/>
        <v>408720</v>
      </c>
      <c r="K333" s="45">
        <f t="shared" si="104"/>
        <v>798900.36479493615</v>
      </c>
      <c r="L333" s="46">
        <v>0</v>
      </c>
      <c r="M333" s="46">
        <v>175370.61</v>
      </c>
      <c r="N333" s="46">
        <v>36917.71</v>
      </c>
      <c r="O333" s="46">
        <v>176383.91</v>
      </c>
      <c r="P333" s="45">
        <f t="shared" si="105"/>
        <v>6078123.0800000001</v>
      </c>
      <c r="Q333" s="47">
        <v>0.02</v>
      </c>
      <c r="R333" s="10" t="s">
        <v>803</v>
      </c>
      <c r="S333" s="10" t="s">
        <v>803</v>
      </c>
      <c r="T333" s="10" t="b">
        <v>1</v>
      </c>
      <c r="U333" s="10" t="s">
        <v>797</v>
      </c>
      <c r="V333" s="10" t="s">
        <v>797</v>
      </c>
      <c r="W333" s="10" t="b">
        <v>1</v>
      </c>
      <c r="X333" s="48">
        <v>671511</v>
      </c>
      <c r="Y333" s="49">
        <v>9.6199999999999992</v>
      </c>
      <c r="Z333" s="48">
        <v>717</v>
      </c>
      <c r="AA333" s="26">
        <v>986</v>
      </c>
      <c r="AB333" s="11">
        <v>1080</v>
      </c>
      <c r="AC333" s="50">
        <f t="shared" si="106"/>
        <v>94818</v>
      </c>
      <c r="AD333" s="50">
        <f t="shared" si="107"/>
        <v>94818</v>
      </c>
      <c r="AE333" s="50">
        <f t="shared" si="108"/>
        <v>4246</v>
      </c>
      <c r="AF333" s="50">
        <f t="shared" si="109"/>
        <v>4246</v>
      </c>
      <c r="AG333" s="50">
        <f t="shared" si="110"/>
        <v>99064</v>
      </c>
      <c r="AH333" s="51">
        <f t="shared" si="111"/>
        <v>100000</v>
      </c>
      <c r="AI333" s="52" t="str">
        <f t="shared" si="112"/>
        <v/>
      </c>
      <c r="AJ333" s="76">
        <v>2021</v>
      </c>
      <c r="AK333" s="30">
        <v>101094</v>
      </c>
      <c r="AL333" s="53">
        <v>6660.9600000000064</v>
      </c>
      <c r="AM333" s="54">
        <f t="shared" si="113"/>
        <v>0</v>
      </c>
      <c r="AN333" s="50">
        <f t="shared" si="114"/>
        <v>99064</v>
      </c>
      <c r="AO333" s="51">
        <v>101094</v>
      </c>
      <c r="AP333" s="50">
        <f t="shared" si="115"/>
        <v>101094</v>
      </c>
      <c r="AQ333" s="11">
        <v>0</v>
      </c>
      <c r="AR333" s="50">
        <f t="shared" si="116"/>
        <v>101094</v>
      </c>
      <c r="AS333" s="50">
        <f t="shared" si="117"/>
        <v>16114</v>
      </c>
      <c r="AT333" s="55">
        <f t="shared" si="118"/>
        <v>15.94</v>
      </c>
      <c r="AU333" s="27">
        <f t="shared" si="119"/>
        <v>0</v>
      </c>
    </row>
    <row r="334" spans="1:47" ht="14.5" x14ac:dyDescent="0.35">
      <c r="A334" s="27" t="s">
        <v>680</v>
      </c>
      <c r="B334" s="27" t="s">
        <v>325</v>
      </c>
      <c r="C334" s="27">
        <v>2025</v>
      </c>
      <c r="D334" s="43">
        <v>4571496674</v>
      </c>
      <c r="E334" s="44">
        <v>20428483.210000001</v>
      </c>
      <c r="F334" s="43">
        <v>2715893402</v>
      </c>
      <c r="G334" s="45">
        <f t="shared" si="100"/>
        <v>12136415.427895546</v>
      </c>
      <c r="H334" s="45">
        <f t="shared" si="101"/>
        <v>11475946.768722085</v>
      </c>
      <c r="I334" s="45">
        <f t="shared" si="102"/>
        <v>1855603272</v>
      </c>
      <c r="J334" s="45">
        <f t="shared" si="103"/>
        <v>2003891</v>
      </c>
      <c r="K334" s="45">
        <f t="shared" si="104"/>
        <v>7878269.4376783129</v>
      </c>
      <c r="L334" s="46">
        <v>0</v>
      </c>
      <c r="M334" s="46">
        <v>590505.74</v>
      </c>
      <c r="N334" s="46">
        <v>81012.33</v>
      </c>
      <c r="O334" s="46">
        <v>248126.97</v>
      </c>
      <c r="P334" s="45">
        <f t="shared" si="105"/>
        <v>21348128.25</v>
      </c>
      <c r="Q334" s="47">
        <v>0.03</v>
      </c>
      <c r="R334" s="10" t="s">
        <v>803</v>
      </c>
      <c r="S334" s="10" t="s">
        <v>803</v>
      </c>
      <c r="T334" s="10" t="b">
        <v>1</v>
      </c>
      <c r="U334" s="10" t="s">
        <v>797</v>
      </c>
      <c r="V334" s="10" t="s">
        <v>797</v>
      </c>
      <c r="W334" s="10" t="b">
        <v>1</v>
      </c>
      <c r="X334" s="48">
        <v>1837546</v>
      </c>
      <c r="Y334" s="49">
        <v>4.53</v>
      </c>
      <c r="Z334" s="48">
        <v>1478</v>
      </c>
      <c r="AA334" s="26">
        <v>2404</v>
      </c>
      <c r="AB334" s="11">
        <v>2513</v>
      </c>
      <c r="AC334" s="50">
        <f t="shared" si="106"/>
        <v>580626</v>
      </c>
      <c r="AD334" s="50">
        <f t="shared" si="107"/>
        <v>580626</v>
      </c>
      <c r="AE334" s="50">
        <f t="shared" si="108"/>
        <v>20146</v>
      </c>
      <c r="AF334" s="50">
        <f t="shared" si="109"/>
        <v>20146</v>
      </c>
      <c r="AG334" s="50">
        <f t="shared" si="110"/>
        <v>600772</v>
      </c>
      <c r="AH334" s="51">
        <f t="shared" si="111"/>
        <v>100000</v>
      </c>
      <c r="AI334" s="52" t="str">
        <f t="shared" si="112"/>
        <v/>
      </c>
      <c r="AJ334" s="76">
        <v>2006</v>
      </c>
      <c r="AK334" s="30">
        <v>569298</v>
      </c>
      <c r="AL334" s="53">
        <v>20696.780000000028</v>
      </c>
      <c r="AM334" s="54">
        <f t="shared" si="113"/>
        <v>0</v>
      </c>
      <c r="AN334" s="50">
        <f t="shared" si="114"/>
        <v>600772</v>
      </c>
      <c r="AO334" s="51">
        <v>569298</v>
      </c>
      <c r="AP334" s="50">
        <f t="shared" si="115"/>
        <v>569298</v>
      </c>
      <c r="AQ334" s="11">
        <v>720000</v>
      </c>
      <c r="AR334" s="50">
        <f t="shared" si="116"/>
        <v>600772</v>
      </c>
      <c r="AS334" s="50">
        <f t="shared" si="117"/>
        <v>95759</v>
      </c>
      <c r="AT334" s="55">
        <f t="shared" si="118"/>
        <v>15.94</v>
      </c>
      <c r="AU334" s="27">
        <f t="shared" si="119"/>
        <v>1</v>
      </c>
    </row>
    <row r="335" spans="1:47" ht="14.5" x14ac:dyDescent="0.35">
      <c r="A335" s="27" t="s">
        <v>681</v>
      </c>
      <c r="B335" s="27" t="s">
        <v>326</v>
      </c>
      <c r="C335" s="27">
        <v>2025</v>
      </c>
      <c r="D335" s="43">
        <v>4356640882</v>
      </c>
      <c r="E335" s="44">
        <v>70969679.969999999</v>
      </c>
      <c r="F335" s="43">
        <v>2976784578</v>
      </c>
      <c r="G335" s="45">
        <f>IF(F335&gt;0,F335/D335*E335,0)</f>
        <v>48491820.77713687</v>
      </c>
      <c r="H335" s="45">
        <f t="shared" si="101"/>
        <v>42076820.535424285</v>
      </c>
      <c r="I335" s="45">
        <f t="shared" si="102"/>
        <v>1379856304</v>
      </c>
      <c r="J335" s="45">
        <f t="shared" si="103"/>
        <v>601245</v>
      </c>
      <c r="K335" s="45">
        <f t="shared" si="104"/>
        <v>18739306.823552262</v>
      </c>
      <c r="L335" s="46">
        <v>0</v>
      </c>
      <c r="M335" s="46">
        <v>10609623.550000001</v>
      </c>
      <c r="N335" s="46">
        <v>10888200.810000001</v>
      </c>
      <c r="O335" s="46">
        <v>8419067.5</v>
      </c>
      <c r="P335" s="45">
        <f t="shared" si="105"/>
        <v>100886571.83</v>
      </c>
      <c r="Q335" s="47">
        <v>5.0000000000000001E-3</v>
      </c>
      <c r="R335" s="10" t="s">
        <v>803</v>
      </c>
      <c r="S335" s="10"/>
      <c r="T335" s="10" t="b">
        <v>0</v>
      </c>
      <c r="U335" s="10" t="s">
        <v>803</v>
      </c>
      <c r="V335" s="10" t="s">
        <v>797</v>
      </c>
      <c r="W335" s="10" t="b">
        <v>0</v>
      </c>
      <c r="X335" s="48">
        <v>755913</v>
      </c>
      <c r="Y335" s="49">
        <v>16.29</v>
      </c>
      <c r="Z335" s="48">
        <v>3938</v>
      </c>
      <c r="AA335" s="26">
        <v>6233</v>
      </c>
      <c r="AB335" s="11">
        <v>6682</v>
      </c>
      <c r="AC335" s="50">
        <f t="shared" si="106"/>
        <v>304081</v>
      </c>
      <c r="AD335" s="50">
        <f t="shared" si="107"/>
        <v>304081</v>
      </c>
      <c r="AE335" s="50">
        <f t="shared" si="108"/>
        <v>107489</v>
      </c>
      <c r="AF335" s="50">
        <f t="shared" si="109"/>
        <v>0</v>
      </c>
      <c r="AG335" s="50">
        <f t="shared" si="110"/>
        <v>304081</v>
      </c>
      <c r="AH335" s="51">
        <f t="shared" si="111"/>
        <v>100000</v>
      </c>
      <c r="AI335" s="52">
        <f t="shared" si="112"/>
        <v>2</v>
      </c>
      <c r="AJ335" s="76">
        <v>2024</v>
      </c>
      <c r="AK335" s="30">
        <v>382745</v>
      </c>
      <c r="AL335" s="53">
        <v>0.27999999996973202</v>
      </c>
      <c r="AM335" s="54">
        <f t="shared" si="113"/>
        <v>0</v>
      </c>
      <c r="AN335" s="50">
        <f t="shared" si="114"/>
        <v>304081</v>
      </c>
      <c r="AO335" s="51">
        <v>382745</v>
      </c>
      <c r="AP335" s="50">
        <f t="shared" si="115"/>
        <v>304081</v>
      </c>
      <c r="AQ335" s="11">
        <v>0</v>
      </c>
      <c r="AR335" s="50">
        <f t="shared" si="116"/>
        <v>382745</v>
      </c>
      <c r="AS335" s="50">
        <f t="shared" si="117"/>
        <v>61007</v>
      </c>
      <c r="AT335" s="55">
        <f t="shared" si="118"/>
        <v>15.94</v>
      </c>
      <c r="AU335" s="27">
        <f t="shared" si="119"/>
        <v>0</v>
      </c>
    </row>
    <row r="336" spans="1:47" ht="14.5" x14ac:dyDescent="0.35">
      <c r="A336" s="27" t="s">
        <v>682</v>
      </c>
      <c r="B336" s="27" t="s">
        <v>327</v>
      </c>
      <c r="C336" s="27">
        <v>2025</v>
      </c>
      <c r="D336" s="43">
        <v>4107170780</v>
      </c>
      <c r="E336" s="44">
        <v>62346852.439999998</v>
      </c>
      <c r="F336" s="43">
        <v>3362647331</v>
      </c>
      <c r="G336" s="45">
        <f t="shared" si="100"/>
        <v>51044986.484252505</v>
      </c>
      <c r="H336" s="45">
        <f t="shared" si="101"/>
        <v>36680158.165946029</v>
      </c>
      <c r="I336" s="45">
        <f t="shared" si="102"/>
        <v>744523449</v>
      </c>
      <c r="J336" s="45">
        <f t="shared" si="103"/>
        <v>247186</v>
      </c>
      <c r="K336" s="45">
        <f t="shared" si="104"/>
        <v>6729654.7642773073</v>
      </c>
      <c r="L336" s="46">
        <v>0</v>
      </c>
      <c r="M336" s="46">
        <v>13683050.939999999</v>
      </c>
      <c r="N336" s="46">
        <v>6093507.4000000004</v>
      </c>
      <c r="O336" s="46">
        <v>6279050.0999999996</v>
      </c>
      <c r="P336" s="45">
        <f t="shared" si="105"/>
        <v>88402460.879999995</v>
      </c>
      <c r="Q336" s="47">
        <v>0.01</v>
      </c>
      <c r="R336" s="10" t="s">
        <v>803</v>
      </c>
      <c r="S336" s="10"/>
      <c r="T336" s="10" t="b">
        <v>0</v>
      </c>
      <c r="U336" s="10" t="s">
        <v>797</v>
      </c>
      <c r="V336" s="10" t="s">
        <v>797</v>
      </c>
      <c r="W336" s="10" t="b">
        <v>1</v>
      </c>
      <c r="X336" s="48">
        <v>355347</v>
      </c>
      <c r="Y336" s="49">
        <v>15.18</v>
      </c>
      <c r="Z336" s="48">
        <v>9463</v>
      </c>
      <c r="AA336" s="26">
        <v>12475</v>
      </c>
      <c r="AB336" s="11">
        <v>13447</v>
      </c>
      <c r="AC336" s="50">
        <f t="shared" si="106"/>
        <v>434098</v>
      </c>
      <c r="AD336" s="50">
        <f t="shared" si="107"/>
        <v>434098</v>
      </c>
      <c r="AE336" s="50">
        <f t="shared" si="108"/>
        <v>197766</v>
      </c>
      <c r="AF336" s="50">
        <f t="shared" si="109"/>
        <v>197766</v>
      </c>
      <c r="AG336" s="50">
        <f t="shared" si="110"/>
        <v>631864</v>
      </c>
      <c r="AH336" s="51">
        <f t="shared" si="111"/>
        <v>100000</v>
      </c>
      <c r="AI336" s="52" t="str">
        <f t="shared" si="112"/>
        <v/>
      </c>
      <c r="AJ336" s="76">
        <v>2004</v>
      </c>
      <c r="AK336" s="30">
        <v>653072</v>
      </c>
      <c r="AL336" s="53">
        <v>32672.75</v>
      </c>
      <c r="AM336" s="54">
        <f t="shared" si="113"/>
        <v>0</v>
      </c>
      <c r="AN336" s="50">
        <f t="shared" si="114"/>
        <v>631864</v>
      </c>
      <c r="AO336" s="51">
        <v>653072</v>
      </c>
      <c r="AP336" s="50">
        <f t="shared" si="115"/>
        <v>653072</v>
      </c>
      <c r="AQ336" s="11">
        <v>0</v>
      </c>
      <c r="AR336" s="50">
        <f t="shared" si="116"/>
        <v>653072</v>
      </c>
      <c r="AS336" s="50">
        <f t="shared" si="117"/>
        <v>104095</v>
      </c>
      <c r="AT336" s="55">
        <f t="shared" si="118"/>
        <v>15.94</v>
      </c>
      <c r="AU336" s="27">
        <f t="shared" si="119"/>
        <v>0</v>
      </c>
    </row>
    <row r="337" spans="1:47" ht="14.5" x14ac:dyDescent="0.35">
      <c r="A337" s="27" t="s">
        <v>683</v>
      </c>
      <c r="B337" s="27" t="s">
        <v>328</v>
      </c>
      <c r="C337" s="27">
        <v>2025</v>
      </c>
      <c r="D337" s="43">
        <v>6420601614</v>
      </c>
      <c r="E337" s="44">
        <v>86485503.739999995</v>
      </c>
      <c r="F337" s="43">
        <v>5185761500</v>
      </c>
      <c r="G337" s="45">
        <f t="shared" si="100"/>
        <v>69852207.404531538</v>
      </c>
      <c r="H337" s="45">
        <f t="shared" si="101"/>
        <v>61083237.979520299</v>
      </c>
      <c r="I337" s="45">
        <f t="shared" si="102"/>
        <v>1234840114</v>
      </c>
      <c r="J337" s="45">
        <f t="shared" si="103"/>
        <v>565144</v>
      </c>
      <c r="K337" s="45">
        <f t="shared" si="104"/>
        <v>13690100.205726575</v>
      </c>
      <c r="L337" s="46">
        <v>0</v>
      </c>
      <c r="M337" s="46">
        <v>4711758.84</v>
      </c>
      <c r="N337" s="46">
        <v>2935150.65</v>
      </c>
      <c r="O337" s="46">
        <v>1578449.35</v>
      </c>
      <c r="P337" s="45">
        <f t="shared" si="105"/>
        <v>95710862.579999998</v>
      </c>
      <c r="Q337" s="47">
        <v>0.03</v>
      </c>
      <c r="R337" s="10" t="s">
        <v>803</v>
      </c>
      <c r="S337" s="10" t="s">
        <v>803</v>
      </c>
      <c r="T337" s="10" t="b">
        <v>1</v>
      </c>
      <c r="U337" s="10" t="s">
        <v>797</v>
      </c>
      <c r="V337" s="10" t="s">
        <v>797</v>
      </c>
      <c r="W337" s="10" t="b">
        <v>1</v>
      </c>
      <c r="X337" s="48">
        <v>796584</v>
      </c>
      <c r="Y337" s="49">
        <v>13.47</v>
      </c>
      <c r="Z337" s="48">
        <v>6510</v>
      </c>
      <c r="AA337" s="26">
        <v>8695</v>
      </c>
      <c r="AB337" s="11">
        <v>9144</v>
      </c>
      <c r="AC337" s="50">
        <f t="shared" si="106"/>
        <v>2243200</v>
      </c>
      <c r="AD337" s="50">
        <f t="shared" si="107"/>
        <v>2243200</v>
      </c>
      <c r="AE337" s="50">
        <f t="shared" si="108"/>
        <v>229407</v>
      </c>
      <c r="AF337" s="50">
        <f t="shared" si="109"/>
        <v>229407</v>
      </c>
      <c r="AG337" s="50">
        <f t="shared" si="110"/>
        <v>2472607</v>
      </c>
      <c r="AH337" s="51">
        <f t="shared" si="111"/>
        <v>100000</v>
      </c>
      <c r="AI337" s="52" t="str">
        <f t="shared" si="112"/>
        <v/>
      </c>
      <c r="AJ337" s="76">
        <v>2002</v>
      </c>
      <c r="AK337" s="30">
        <v>2457641</v>
      </c>
      <c r="AL337" s="53">
        <v>102699.40999999968</v>
      </c>
      <c r="AM337" s="54">
        <f t="shared" si="113"/>
        <v>0</v>
      </c>
      <c r="AN337" s="50">
        <f t="shared" si="114"/>
        <v>2472607</v>
      </c>
      <c r="AO337" s="51">
        <v>2457641</v>
      </c>
      <c r="AP337" s="50">
        <f t="shared" si="115"/>
        <v>2457641</v>
      </c>
      <c r="AQ337" s="11">
        <v>0</v>
      </c>
      <c r="AR337" s="50">
        <f t="shared" si="116"/>
        <v>2472607</v>
      </c>
      <c r="AS337" s="50">
        <f t="shared" si="117"/>
        <v>394117</v>
      </c>
      <c r="AT337" s="55">
        <f t="shared" si="118"/>
        <v>15.94</v>
      </c>
      <c r="AU337" s="27">
        <f t="shared" si="119"/>
        <v>1</v>
      </c>
    </row>
    <row r="338" spans="1:47" ht="14.5" x14ac:dyDescent="0.35">
      <c r="A338" s="27" t="s">
        <v>684</v>
      </c>
      <c r="B338" s="27" t="s">
        <v>329</v>
      </c>
      <c r="C338" s="27">
        <v>2025</v>
      </c>
      <c r="D338" s="43">
        <v>260339297</v>
      </c>
      <c r="E338" s="44">
        <v>5412453.9800000004</v>
      </c>
      <c r="F338" s="43">
        <v>220762100</v>
      </c>
      <c r="G338" s="45">
        <f t="shared" si="100"/>
        <v>4589644.0550738601</v>
      </c>
      <c r="H338" s="45">
        <f t="shared" si="101"/>
        <v>3217503.931938244</v>
      </c>
      <c r="I338" s="45">
        <f t="shared" si="102"/>
        <v>39577197</v>
      </c>
      <c r="J338" s="45">
        <f t="shared" si="103"/>
        <v>153400</v>
      </c>
      <c r="K338" s="45">
        <f t="shared" si="104"/>
        <v>286427.96604338917</v>
      </c>
      <c r="L338" s="46">
        <v>0</v>
      </c>
      <c r="M338" s="46">
        <v>144104.79999999999</v>
      </c>
      <c r="N338" s="46">
        <v>28075.59</v>
      </c>
      <c r="O338" s="46">
        <v>168326.69</v>
      </c>
      <c r="P338" s="45">
        <f t="shared" si="105"/>
        <v>5752961.0600000005</v>
      </c>
      <c r="Q338" s="47">
        <v>0</v>
      </c>
      <c r="R338" s="10"/>
      <c r="S338" s="10"/>
      <c r="T338" s="10" t="b">
        <v>1</v>
      </c>
      <c r="U338" s="10" t="s">
        <v>797</v>
      </c>
      <c r="V338" s="10" t="s">
        <v>797</v>
      </c>
      <c r="W338" s="10" t="b">
        <v>1</v>
      </c>
      <c r="X338" s="48">
        <v>334488</v>
      </c>
      <c r="Y338" s="49">
        <v>20.79</v>
      </c>
      <c r="Z338" s="48">
        <v>660</v>
      </c>
      <c r="AA338" s="26">
        <v>918</v>
      </c>
      <c r="AB338" s="11">
        <v>1171</v>
      </c>
      <c r="AC338" s="50">
        <f t="shared" si="106"/>
        <v>0</v>
      </c>
      <c r="AD338" s="50">
        <f t="shared" si="107"/>
        <v>0</v>
      </c>
      <c r="AE338" s="50">
        <f t="shared" si="108"/>
        <v>0</v>
      </c>
      <c r="AF338" s="50">
        <f t="shared" si="109"/>
        <v>0</v>
      </c>
      <c r="AG338" s="50">
        <f t="shared" si="110"/>
        <v>0</v>
      </c>
      <c r="AH338" s="51" t="str">
        <f t="shared" si="111"/>
        <v/>
      </c>
      <c r="AI338" s="52" t="str">
        <f t="shared" si="112"/>
        <v/>
      </c>
      <c r="AJ338" s="76" t="s">
        <v>797</v>
      </c>
      <c r="AK338" s="30">
        <v>0</v>
      </c>
      <c r="AL338" s="53">
        <v>0</v>
      </c>
      <c r="AM338" s="54">
        <f t="shared" si="113"/>
        <v>0</v>
      </c>
      <c r="AN338" s="50">
        <f t="shared" si="114"/>
        <v>0</v>
      </c>
      <c r="AO338" s="51">
        <v>0</v>
      </c>
      <c r="AP338" s="50">
        <f t="shared" si="115"/>
        <v>0</v>
      </c>
      <c r="AQ338" s="11">
        <v>0</v>
      </c>
      <c r="AR338" s="50">
        <f t="shared" si="116"/>
        <v>0</v>
      </c>
      <c r="AS338" s="50">
        <f t="shared" si="117"/>
        <v>0</v>
      </c>
      <c r="AT338" s="55">
        <f t="shared" si="118"/>
        <v>0</v>
      </c>
      <c r="AU338" s="27">
        <f t="shared" si="119"/>
        <v>1</v>
      </c>
    </row>
    <row r="339" spans="1:47" ht="14.5" x14ac:dyDescent="0.35">
      <c r="A339" s="27" t="s">
        <v>685</v>
      </c>
      <c r="B339" s="27" t="s">
        <v>330</v>
      </c>
      <c r="C339" s="27">
        <v>2025</v>
      </c>
      <c r="D339" s="43">
        <v>1518281511</v>
      </c>
      <c r="E339" s="44">
        <v>18674862.59</v>
      </c>
      <c r="F339" s="43">
        <v>1357155000</v>
      </c>
      <c r="G339" s="45">
        <f t="shared" si="100"/>
        <v>16693006.504201215</v>
      </c>
      <c r="H339" s="45">
        <f t="shared" si="101"/>
        <v>13138307.97007433</v>
      </c>
      <c r="I339" s="45">
        <f t="shared" si="102"/>
        <v>161126511</v>
      </c>
      <c r="J339" s="45">
        <f t="shared" si="103"/>
        <v>200906</v>
      </c>
      <c r="K339" s="45">
        <f t="shared" si="104"/>
        <v>995396.70389939682</v>
      </c>
      <c r="L339" s="46">
        <v>0</v>
      </c>
      <c r="M339" s="46">
        <v>792783.95</v>
      </c>
      <c r="N339" s="46">
        <v>699498.02</v>
      </c>
      <c r="O339" s="46">
        <v>796603.07</v>
      </c>
      <c r="P339" s="45">
        <f t="shared" si="105"/>
        <v>20963747.629999999</v>
      </c>
      <c r="Q339" s="47">
        <v>0</v>
      </c>
      <c r="R339" s="10"/>
      <c r="S339" s="10"/>
      <c r="T339" s="10" t="b">
        <v>1</v>
      </c>
      <c r="U339" s="10" t="s">
        <v>797</v>
      </c>
      <c r="V339" s="10" t="s">
        <v>797</v>
      </c>
      <c r="W339" s="10" t="b">
        <v>1</v>
      </c>
      <c r="X339" s="48">
        <v>469604</v>
      </c>
      <c r="Y339" s="49">
        <v>12.3</v>
      </c>
      <c r="Z339" s="48">
        <v>2890</v>
      </c>
      <c r="AA339" s="26">
        <v>3692</v>
      </c>
      <c r="AB339" s="11">
        <v>3915</v>
      </c>
      <c r="AC339" s="50">
        <f t="shared" si="106"/>
        <v>0</v>
      </c>
      <c r="AD339" s="50">
        <f t="shared" si="107"/>
        <v>0</v>
      </c>
      <c r="AE339" s="50">
        <f t="shared" si="108"/>
        <v>0</v>
      </c>
      <c r="AF339" s="50">
        <f t="shared" si="109"/>
        <v>0</v>
      </c>
      <c r="AG339" s="50">
        <f t="shared" si="110"/>
        <v>0</v>
      </c>
      <c r="AH339" s="51" t="str">
        <f t="shared" si="111"/>
        <v/>
      </c>
      <c r="AI339" s="52" t="str">
        <f t="shared" si="112"/>
        <v/>
      </c>
      <c r="AJ339" s="76" t="s">
        <v>797</v>
      </c>
      <c r="AK339" s="30">
        <v>0</v>
      </c>
      <c r="AL339" s="53">
        <v>0</v>
      </c>
      <c r="AM339" s="54">
        <f t="shared" si="113"/>
        <v>0</v>
      </c>
      <c r="AN339" s="50">
        <f t="shared" si="114"/>
        <v>0</v>
      </c>
      <c r="AO339" s="51">
        <v>0</v>
      </c>
      <c r="AP339" s="50">
        <f t="shared" si="115"/>
        <v>0</v>
      </c>
      <c r="AQ339" s="11">
        <v>0</v>
      </c>
      <c r="AR339" s="50">
        <f t="shared" si="116"/>
        <v>0</v>
      </c>
      <c r="AS339" s="50">
        <f t="shared" si="117"/>
        <v>0</v>
      </c>
      <c r="AT339" s="55">
        <f t="shared" si="118"/>
        <v>0</v>
      </c>
      <c r="AU339" s="27">
        <f t="shared" si="119"/>
        <v>1</v>
      </c>
    </row>
    <row r="340" spans="1:47" ht="14.5" x14ac:dyDescent="0.35">
      <c r="A340" s="27" t="s">
        <v>686</v>
      </c>
      <c r="B340" s="27" t="s">
        <v>331</v>
      </c>
      <c r="C340" s="27">
        <v>2025</v>
      </c>
      <c r="D340" s="43">
        <v>8336321555</v>
      </c>
      <c r="E340" s="44">
        <v>92533169.260000005</v>
      </c>
      <c r="F340" s="43">
        <v>7742302500</v>
      </c>
      <c r="G340" s="45">
        <f t="shared" si="100"/>
        <v>85939557.749535635</v>
      </c>
      <c r="H340" s="45">
        <f t="shared" si="101"/>
        <v>82193308.475357264</v>
      </c>
      <c r="I340" s="45">
        <f t="shared" si="102"/>
        <v>594019055</v>
      </c>
      <c r="J340" s="45">
        <f t="shared" si="103"/>
        <v>1176275</v>
      </c>
      <c r="K340" s="45">
        <f t="shared" si="104"/>
        <v>6033061.3406091603</v>
      </c>
      <c r="L340" s="46">
        <v>0</v>
      </c>
      <c r="M340" s="46">
        <v>2429807.15</v>
      </c>
      <c r="N340" s="46">
        <v>126700.95</v>
      </c>
      <c r="O340" s="46">
        <v>1429818.75</v>
      </c>
      <c r="P340" s="45">
        <f t="shared" si="105"/>
        <v>96519496.109999999</v>
      </c>
      <c r="Q340" s="47">
        <v>0.03</v>
      </c>
      <c r="R340" s="10" t="s">
        <v>803</v>
      </c>
      <c r="S340" s="10" t="s">
        <v>803</v>
      </c>
      <c r="T340" s="10" t="b">
        <v>1</v>
      </c>
      <c r="U340" s="10" t="s">
        <v>797</v>
      </c>
      <c r="V340" s="10" t="s">
        <v>797</v>
      </c>
      <c r="W340" s="10" t="b">
        <v>1</v>
      </c>
      <c r="X340" s="48">
        <v>2294016</v>
      </c>
      <c r="Y340" s="49">
        <v>11.1</v>
      </c>
      <c r="Z340" s="48">
        <v>3375</v>
      </c>
      <c r="AA340" s="26">
        <v>3880</v>
      </c>
      <c r="AB340" s="11">
        <v>3969</v>
      </c>
      <c r="AC340" s="50">
        <f t="shared" si="106"/>
        <v>2646791</v>
      </c>
      <c r="AD340" s="50">
        <f t="shared" si="107"/>
        <v>2646791</v>
      </c>
      <c r="AE340" s="50">
        <f t="shared" si="108"/>
        <v>76695</v>
      </c>
      <c r="AF340" s="50">
        <f t="shared" si="109"/>
        <v>76695</v>
      </c>
      <c r="AG340" s="50">
        <f t="shared" si="110"/>
        <v>2723486</v>
      </c>
      <c r="AH340" s="51">
        <f t="shared" si="111"/>
        <v>100000</v>
      </c>
      <c r="AI340" s="52" t="str">
        <f t="shared" si="112"/>
        <v/>
      </c>
      <c r="AJ340" s="76">
        <v>2002</v>
      </c>
      <c r="AK340" s="30">
        <v>2718444</v>
      </c>
      <c r="AL340" s="53">
        <v>112644.86000000034</v>
      </c>
      <c r="AM340" s="54">
        <f t="shared" si="113"/>
        <v>0</v>
      </c>
      <c r="AN340" s="50">
        <f t="shared" si="114"/>
        <v>2723486</v>
      </c>
      <c r="AO340" s="51">
        <v>2718444</v>
      </c>
      <c r="AP340" s="50">
        <f t="shared" si="115"/>
        <v>2718444</v>
      </c>
      <c r="AQ340" s="11">
        <v>0</v>
      </c>
      <c r="AR340" s="50">
        <f t="shared" si="116"/>
        <v>2723486</v>
      </c>
      <c r="AS340" s="50">
        <f t="shared" si="117"/>
        <v>434105</v>
      </c>
      <c r="AT340" s="55">
        <f t="shared" si="118"/>
        <v>15.94</v>
      </c>
      <c r="AU340" s="27">
        <f t="shared" si="119"/>
        <v>1</v>
      </c>
    </row>
    <row r="341" spans="1:47" ht="14.5" x14ac:dyDescent="0.35">
      <c r="A341" s="27" t="s">
        <v>687</v>
      </c>
      <c r="B341" s="27" t="s">
        <v>332</v>
      </c>
      <c r="C341" s="27">
        <v>2025</v>
      </c>
      <c r="D341" s="43">
        <v>4895098674</v>
      </c>
      <c r="E341" s="44">
        <v>36468485.119999997</v>
      </c>
      <c r="F341" s="43">
        <v>3929790700</v>
      </c>
      <c r="G341" s="45">
        <f t="shared" si="100"/>
        <v>29276940.713956356</v>
      </c>
      <c r="H341" s="45">
        <f t="shared" si="101"/>
        <v>24712325.369141221</v>
      </c>
      <c r="I341" s="45">
        <f t="shared" si="102"/>
        <v>965307974</v>
      </c>
      <c r="J341" s="45">
        <f t="shared" si="103"/>
        <v>460988</v>
      </c>
      <c r="K341" s="45">
        <f t="shared" si="104"/>
        <v>5631515.857351779</v>
      </c>
      <c r="L341" s="46">
        <v>0</v>
      </c>
      <c r="M341" s="46">
        <v>1809104.18</v>
      </c>
      <c r="N341" s="46">
        <v>194346.14</v>
      </c>
      <c r="O341" s="46">
        <v>1112264.51</v>
      </c>
      <c r="P341" s="45">
        <f t="shared" si="105"/>
        <v>39584199.949999996</v>
      </c>
      <c r="Q341" s="47">
        <v>0.02</v>
      </c>
      <c r="R341" s="10" t="s">
        <v>797</v>
      </c>
      <c r="S341" s="10"/>
      <c r="T341" s="10" t="b">
        <v>1</v>
      </c>
      <c r="U341" s="10" t="s">
        <v>797</v>
      </c>
      <c r="V341" s="10" t="s">
        <v>797</v>
      </c>
      <c r="W341" s="10" t="b">
        <v>1</v>
      </c>
      <c r="X341" s="48">
        <v>641389</v>
      </c>
      <c r="Y341" s="49">
        <v>7.45</v>
      </c>
      <c r="Z341" s="48">
        <v>6127</v>
      </c>
      <c r="AA341" s="26">
        <v>8221</v>
      </c>
      <c r="AB341" s="11">
        <v>8825</v>
      </c>
      <c r="AC341" s="50">
        <f t="shared" si="106"/>
        <v>606877</v>
      </c>
      <c r="AD341" s="50">
        <f t="shared" si="107"/>
        <v>729370</v>
      </c>
      <c r="AE341" s="50">
        <f t="shared" si="108"/>
        <v>40069</v>
      </c>
      <c r="AF341" s="50">
        <f t="shared" si="109"/>
        <v>40069</v>
      </c>
      <c r="AG341" s="50">
        <f t="shared" si="110"/>
        <v>769439</v>
      </c>
      <c r="AH341" s="51" t="str">
        <f t="shared" si="111"/>
        <v/>
      </c>
      <c r="AI341" s="52" t="str">
        <f t="shared" si="112"/>
        <v/>
      </c>
      <c r="AJ341" s="76">
        <v>2003</v>
      </c>
      <c r="AK341" s="30">
        <v>769826</v>
      </c>
      <c r="AL341" s="53">
        <v>34320.140000000014</v>
      </c>
      <c r="AM341" s="54">
        <f t="shared" si="113"/>
        <v>0</v>
      </c>
      <c r="AN341" s="50">
        <f t="shared" si="114"/>
        <v>769439</v>
      </c>
      <c r="AO341" s="51">
        <v>769826</v>
      </c>
      <c r="AP341" s="50">
        <f t="shared" si="115"/>
        <v>769826</v>
      </c>
      <c r="AQ341" s="11">
        <v>0</v>
      </c>
      <c r="AR341" s="50">
        <f t="shared" si="116"/>
        <v>769826</v>
      </c>
      <c r="AS341" s="50">
        <f t="shared" si="117"/>
        <v>122705</v>
      </c>
      <c r="AT341" s="55">
        <f t="shared" si="118"/>
        <v>15.94</v>
      </c>
      <c r="AU341" s="27">
        <f t="shared" si="119"/>
        <v>0</v>
      </c>
    </row>
    <row r="342" spans="1:47" ht="14.5" x14ac:dyDescent="0.35">
      <c r="A342" s="27" t="s">
        <v>688</v>
      </c>
      <c r="B342" s="27" t="s">
        <v>333</v>
      </c>
      <c r="C342" s="27">
        <v>2025</v>
      </c>
      <c r="D342" s="43">
        <v>6104197147</v>
      </c>
      <c r="E342" s="44">
        <v>78133723.480000004</v>
      </c>
      <c r="F342" s="43">
        <v>5484388618</v>
      </c>
      <c r="G342" s="45">
        <f t="shared" si="100"/>
        <v>70200174.308962464</v>
      </c>
      <c r="H342" s="45">
        <f t="shared" si="101"/>
        <v>64369774.220845364</v>
      </c>
      <c r="I342" s="45">
        <f t="shared" si="102"/>
        <v>619808529</v>
      </c>
      <c r="J342" s="45">
        <f t="shared" si="103"/>
        <v>1431428</v>
      </c>
      <c r="K342" s="45">
        <f t="shared" si="104"/>
        <v>7379308.9877354428</v>
      </c>
      <c r="L342" s="46">
        <v>0</v>
      </c>
      <c r="M342" s="46">
        <v>15014428.220000001</v>
      </c>
      <c r="N342" s="46">
        <v>3396196.22</v>
      </c>
      <c r="O342" s="46">
        <v>3356404.24</v>
      </c>
      <c r="P342" s="45">
        <f t="shared" si="105"/>
        <v>99900752.159999996</v>
      </c>
      <c r="Q342" s="47">
        <v>0</v>
      </c>
      <c r="R342" s="10"/>
      <c r="S342" s="10"/>
      <c r="T342" s="10" t="b">
        <v>1</v>
      </c>
      <c r="U342" s="10" t="s">
        <v>797</v>
      </c>
      <c r="V342" s="10" t="s">
        <v>797</v>
      </c>
      <c r="W342" s="10" t="b">
        <v>1</v>
      </c>
      <c r="X342" s="48">
        <v>1204037</v>
      </c>
      <c r="Y342" s="49">
        <v>12.8</v>
      </c>
      <c r="Z342" s="48">
        <v>4555</v>
      </c>
      <c r="AA342" s="26">
        <v>4988</v>
      </c>
      <c r="AB342" s="11">
        <v>5141</v>
      </c>
      <c r="AC342" s="50">
        <f t="shared" si="106"/>
        <v>0</v>
      </c>
      <c r="AD342" s="50">
        <f t="shared" si="107"/>
        <v>0</v>
      </c>
      <c r="AE342" s="50">
        <f t="shared" si="108"/>
        <v>0</v>
      </c>
      <c r="AF342" s="50">
        <f t="shared" si="109"/>
        <v>0</v>
      </c>
      <c r="AG342" s="50">
        <f t="shared" si="110"/>
        <v>0</v>
      </c>
      <c r="AH342" s="51" t="str">
        <f t="shared" si="111"/>
        <v/>
      </c>
      <c r="AI342" s="52" t="str">
        <f t="shared" si="112"/>
        <v/>
      </c>
      <c r="AJ342" s="76" t="s">
        <v>797</v>
      </c>
      <c r="AK342" s="30">
        <v>0</v>
      </c>
      <c r="AL342" s="53">
        <v>0</v>
      </c>
      <c r="AM342" s="54">
        <f t="shared" si="113"/>
        <v>0</v>
      </c>
      <c r="AN342" s="50">
        <f t="shared" si="114"/>
        <v>0</v>
      </c>
      <c r="AO342" s="51">
        <v>0</v>
      </c>
      <c r="AP342" s="50">
        <f t="shared" si="115"/>
        <v>0</v>
      </c>
      <c r="AQ342" s="11">
        <v>0</v>
      </c>
      <c r="AR342" s="50">
        <f t="shared" si="116"/>
        <v>0</v>
      </c>
      <c r="AS342" s="50">
        <f t="shared" si="117"/>
        <v>0</v>
      </c>
      <c r="AT342" s="55">
        <f t="shared" si="118"/>
        <v>0</v>
      </c>
      <c r="AU342" s="27">
        <f t="shared" si="119"/>
        <v>1</v>
      </c>
    </row>
    <row r="343" spans="1:47" ht="14.5" x14ac:dyDescent="0.35">
      <c r="A343" s="27" t="s">
        <v>689</v>
      </c>
      <c r="B343" s="27" t="s">
        <v>334</v>
      </c>
      <c r="C343" s="27">
        <v>2025</v>
      </c>
      <c r="D343" s="43">
        <v>11350760736</v>
      </c>
      <c r="E343" s="44">
        <v>114642683.43000001</v>
      </c>
      <c r="F343" s="43">
        <v>7958573480</v>
      </c>
      <c r="G343" s="45">
        <f t="shared" si="100"/>
        <v>80381592.145475864</v>
      </c>
      <c r="H343" s="45">
        <f t="shared" si="101"/>
        <v>66753666.786393441</v>
      </c>
      <c r="I343" s="45">
        <f t="shared" si="102"/>
        <v>3392187256</v>
      </c>
      <c r="J343" s="45">
        <f t="shared" si="103"/>
        <v>640156</v>
      </c>
      <c r="K343" s="45">
        <f t="shared" si="104"/>
        <v>28909100.319115065</v>
      </c>
      <c r="L343" s="46">
        <v>0</v>
      </c>
      <c r="M343" s="46">
        <v>14695125.66</v>
      </c>
      <c r="N343" s="46">
        <v>7253633.0899999999</v>
      </c>
      <c r="O343" s="46">
        <v>5134324.0199999996</v>
      </c>
      <c r="P343" s="45">
        <f t="shared" si="105"/>
        <v>141725766.20000002</v>
      </c>
      <c r="Q343" s="47">
        <v>0.01</v>
      </c>
      <c r="R343" s="10" t="s">
        <v>803</v>
      </c>
      <c r="S343" s="10" t="s">
        <v>803</v>
      </c>
      <c r="T343" s="10" t="b">
        <v>1</v>
      </c>
      <c r="U343" s="10" t="s">
        <v>797</v>
      </c>
      <c r="V343" s="10" t="s">
        <v>797</v>
      </c>
      <c r="W343" s="10" t="b">
        <v>1</v>
      </c>
      <c r="X343" s="48">
        <v>589830</v>
      </c>
      <c r="Y343" s="49">
        <v>10.1</v>
      </c>
      <c r="Z343" s="48">
        <v>13493</v>
      </c>
      <c r="AA343" s="26">
        <v>18792</v>
      </c>
      <c r="AB343" s="11">
        <v>19625</v>
      </c>
      <c r="AC343" s="50">
        <f t="shared" si="106"/>
        <v>956628</v>
      </c>
      <c r="AD343" s="50">
        <f t="shared" si="107"/>
        <v>956628</v>
      </c>
      <c r="AE343" s="50">
        <f t="shared" si="108"/>
        <v>219488</v>
      </c>
      <c r="AF343" s="50">
        <f t="shared" si="109"/>
        <v>219488</v>
      </c>
      <c r="AG343" s="50">
        <f t="shared" si="110"/>
        <v>1176116</v>
      </c>
      <c r="AH343" s="51">
        <f t="shared" si="111"/>
        <v>100000</v>
      </c>
      <c r="AI343" s="52" t="str">
        <f t="shared" si="112"/>
        <v/>
      </c>
      <c r="AJ343" s="76">
        <v>2006</v>
      </c>
      <c r="AK343" s="30">
        <v>1166257</v>
      </c>
      <c r="AL343" s="53">
        <v>54696.380000000121</v>
      </c>
      <c r="AM343" s="54">
        <f t="shared" si="113"/>
        <v>0</v>
      </c>
      <c r="AN343" s="50">
        <f t="shared" si="114"/>
        <v>1176116</v>
      </c>
      <c r="AO343" s="51">
        <v>1166257</v>
      </c>
      <c r="AP343" s="50">
        <f t="shared" si="115"/>
        <v>1166257</v>
      </c>
      <c r="AQ343" s="11">
        <v>0</v>
      </c>
      <c r="AR343" s="50">
        <f t="shared" si="116"/>
        <v>1176116</v>
      </c>
      <c r="AS343" s="50">
        <f t="shared" si="117"/>
        <v>187465</v>
      </c>
      <c r="AT343" s="55">
        <f t="shared" si="118"/>
        <v>15.94</v>
      </c>
      <c r="AU343" s="27">
        <f t="shared" si="119"/>
        <v>1</v>
      </c>
    </row>
    <row r="344" spans="1:47" ht="14.5" x14ac:dyDescent="0.35">
      <c r="A344" s="27" t="s">
        <v>690</v>
      </c>
      <c r="B344" s="27" t="s">
        <v>335</v>
      </c>
      <c r="C344" s="27">
        <v>2025</v>
      </c>
      <c r="D344" s="43">
        <v>294261932</v>
      </c>
      <c r="E344" s="44">
        <v>3925454.17</v>
      </c>
      <c r="F344" s="43">
        <v>237587984</v>
      </c>
      <c r="G344" s="45">
        <f t="shared" si="100"/>
        <v>3169423.7042346792</v>
      </c>
      <c r="H344" s="45">
        <f t="shared" si="101"/>
        <v>2410378.4779322897</v>
      </c>
      <c r="I344" s="45">
        <f t="shared" si="102"/>
        <v>56673948</v>
      </c>
      <c r="J344" s="45">
        <f t="shared" si="103"/>
        <v>156992</v>
      </c>
      <c r="K344" s="45">
        <f t="shared" si="104"/>
        <v>274457.85966735345</v>
      </c>
      <c r="L344" s="46">
        <v>51937.96</v>
      </c>
      <c r="M344" s="46">
        <v>477651.21</v>
      </c>
      <c r="N344" s="46">
        <v>368146.65</v>
      </c>
      <c r="O344" s="46">
        <v>292207.02</v>
      </c>
      <c r="P344" s="45">
        <f t="shared" si="105"/>
        <v>5115397.01</v>
      </c>
      <c r="Q344" s="47">
        <v>0.03</v>
      </c>
      <c r="R344" s="10" t="s">
        <v>803</v>
      </c>
      <c r="S344" s="10" t="s">
        <v>803</v>
      </c>
      <c r="T344" s="10" t="b">
        <v>1</v>
      </c>
      <c r="U344" s="10" t="s">
        <v>797</v>
      </c>
      <c r="V344" s="10" t="s">
        <v>797</v>
      </c>
      <c r="W344" s="10" t="b">
        <v>1</v>
      </c>
      <c r="X344" s="48">
        <v>417554</v>
      </c>
      <c r="Y344" s="49">
        <v>13.34</v>
      </c>
      <c r="Z344" s="48">
        <v>569</v>
      </c>
      <c r="AA344" s="26">
        <v>930</v>
      </c>
      <c r="AB344" s="11">
        <v>1151</v>
      </c>
      <c r="AC344" s="50">
        <f t="shared" si="106"/>
        <v>80545</v>
      </c>
      <c r="AD344" s="50">
        <f t="shared" si="107"/>
        <v>80545</v>
      </c>
      <c r="AE344" s="50">
        <f t="shared" si="108"/>
        <v>26932</v>
      </c>
      <c r="AF344" s="50">
        <f t="shared" si="109"/>
        <v>26932</v>
      </c>
      <c r="AG344" s="50">
        <f t="shared" si="110"/>
        <v>107477</v>
      </c>
      <c r="AH344" s="51">
        <f t="shared" si="111"/>
        <v>100000</v>
      </c>
      <c r="AI344" s="52" t="str">
        <f t="shared" si="112"/>
        <v/>
      </c>
      <c r="AJ344" s="76">
        <v>2010</v>
      </c>
      <c r="AK344" s="30">
        <v>111556</v>
      </c>
      <c r="AL344" s="53">
        <v>3935.6399999999994</v>
      </c>
      <c r="AM344" s="54">
        <f t="shared" si="113"/>
        <v>0</v>
      </c>
      <c r="AN344" s="50">
        <f t="shared" si="114"/>
        <v>107477</v>
      </c>
      <c r="AO344" s="51">
        <v>111556</v>
      </c>
      <c r="AP344" s="50">
        <f t="shared" si="115"/>
        <v>111556</v>
      </c>
      <c r="AQ344" s="11">
        <v>0</v>
      </c>
      <c r="AR344" s="50">
        <f t="shared" si="116"/>
        <v>111556</v>
      </c>
      <c r="AS344" s="50">
        <f t="shared" si="117"/>
        <v>17781</v>
      </c>
      <c r="AT344" s="55">
        <f t="shared" si="118"/>
        <v>15.94</v>
      </c>
      <c r="AU344" s="27">
        <f t="shared" si="119"/>
        <v>0</v>
      </c>
    </row>
    <row r="345" spans="1:47" ht="14.5" x14ac:dyDescent="0.35">
      <c r="A345" s="27" t="s">
        <v>691</v>
      </c>
      <c r="B345" s="27" t="s">
        <v>336</v>
      </c>
      <c r="C345" s="27">
        <v>2025</v>
      </c>
      <c r="D345" s="43">
        <v>2384697397</v>
      </c>
      <c r="E345" s="44">
        <v>31287229.850000001</v>
      </c>
      <c r="F345" s="43">
        <v>1683522100</v>
      </c>
      <c r="G345" s="45">
        <f t="shared" si="100"/>
        <v>22087809.952960119</v>
      </c>
      <c r="H345" s="45">
        <f t="shared" si="101"/>
        <v>17632259.942983031</v>
      </c>
      <c r="I345" s="45">
        <f t="shared" si="102"/>
        <v>701175297</v>
      </c>
      <c r="J345" s="45">
        <f t="shared" si="103"/>
        <v>461907</v>
      </c>
      <c r="K345" s="45">
        <f t="shared" si="104"/>
        <v>7207802.5591255659</v>
      </c>
      <c r="L345" s="46">
        <v>0</v>
      </c>
      <c r="M345" s="46">
        <v>1605325.81</v>
      </c>
      <c r="N345" s="46">
        <v>409582.5</v>
      </c>
      <c r="O345" s="46">
        <v>1603614.72</v>
      </c>
      <c r="P345" s="45">
        <f t="shared" si="105"/>
        <v>34905752.880000003</v>
      </c>
      <c r="Q345" s="47">
        <v>0.01</v>
      </c>
      <c r="R345" s="10" t="s">
        <v>803</v>
      </c>
      <c r="S345" s="10" t="s">
        <v>803</v>
      </c>
      <c r="T345" s="10" t="b">
        <v>1</v>
      </c>
      <c r="U345" s="10" t="s">
        <v>797</v>
      </c>
      <c r="V345" s="10" t="s">
        <v>797</v>
      </c>
      <c r="W345" s="10" t="b">
        <v>1</v>
      </c>
      <c r="X345" s="48">
        <v>495737</v>
      </c>
      <c r="Y345" s="49">
        <v>13.12</v>
      </c>
      <c r="Z345" s="48">
        <v>3396</v>
      </c>
      <c r="AA345" s="26">
        <v>4914</v>
      </c>
      <c r="AB345" s="11">
        <v>5164</v>
      </c>
      <c r="AC345" s="50">
        <f t="shared" si="106"/>
        <v>248401</v>
      </c>
      <c r="AD345" s="50">
        <f t="shared" si="107"/>
        <v>248401</v>
      </c>
      <c r="AE345" s="50">
        <f t="shared" si="108"/>
        <v>20149</v>
      </c>
      <c r="AF345" s="50">
        <f t="shared" si="109"/>
        <v>20149</v>
      </c>
      <c r="AG345" s="50">
        <f t="shared" si="110"/>
        <v>268550</v>
      </c>
      <c r="AH345" s="51">
        <f t="shared" si="111"/>
        <v>100000</v>
      </c>
      <c r="AI345" s="52" t="str">
        <f t="shared" si="112"/>
        <v/>
      </c>
      <c r="AJ345" s="76">
        <v>2022</v>
      </c>
      <c r="AK345" s="30">
        <v>236555</v>
      </c>
      <c r="AL345" s="53">
        <v>15400.820000000007</v>
      </c>
      <c r="AM345" s="54">
        <f t="shared" si="113"/>
        <v>0</v>
      </c>
      <c r="AN345" s="50">
        <f t="shared" si="114"/>
        <v>268550</v>
      </c>
      <c r="AO345" s="51">
        <v>236555</v>
      </c>
      <c r="AP345" s="50">
        <f t="shared" si="115"/>
        <v>236555</v>
      </c>
      <c r="AQ345" s="11">
        <v>0</v>
      </c>
      <c r="AR345" s="50">
        <f t="shared" si="116"/>
        <v>268550</v>
      </c>
      <c r="AS345" s="50">
        <f t="shared" si="117"/>
        <v>42805</v>
      </c>
      <c r="AT345" s="55">
        <f t="shared" si="118"/>
        <v>15.94</v>
      </c>
      <c r="AU345" s="27">
        <f t="shared" si="119"/>
        <v>1</v>
      </c>
    </row>
    <row r="346" spans="1:47" ht="14.5" x14ac:dyDescent="0.35">
      <c r="A346" s="27" t="s">
        <v>692</v>
      </c>
      <c r="B346" s="27" t="s">
        <v>337</v>
      </c>
      <c r="C346" s="27">
        <v>2025</v>
      </c>
      <c r="D346" s="43">
        <v>2360439588</v>
      </c>
      <c r="E346" s="44">
        <v>42204659.829999998</v>
      </c>
      <c r="F346" s="43">
        <v>2084962905</v>
      </c>
      <c r="G346" s="45">
        <f t="shared" si="100"/>
        <v>37279136.738361463</v>
      </c>
      <c r="H346" s="45">
        <f t="shared" si="101"/>
        <v>28898789.481288929</v>
      </c>
      <c r="I346" s="45">
        <f t="shared" si="102"/>
        <v>275476683</v>
      </c>
      <c r="J346" s="45">
        <f t="shared" si="103"/>
        <v>300084</v>
      </c>
      <c r="K346" s="45">
        <f t="shared" si="104"/>
        <v>3284141.6478966046</v>
      </c>
      <c r="L346" s="46">
        <v>0</v>
      </c>
      <c r="M346" s="46">
        <v>3056958.32</v>
      </c>
      <c r="N346" s="46">
        <v>663469.57999999996</v>
      </c>
      <c r="O346" s="46">
        <v>1412025.62</v>
      </c>
      <c r="P346" s="45">
        <f t="shared" si="105"/>
        <v>47337113.349999994</v>
      </c>
      <c r="Q346" s="47">
        <v>1.4999999999999999E-2</v>
      </c>
      <c r="R346" s="10" t="s">
        <v>803</v>
      </c>
      <c r="S346" s="10" t="s">
        <v>803</v>
      </c>
      <c r="T346" s="10" t="b">
        <v>1</v>
      </c>
      <c r="U346" s="10" t="s">
        <v>797</v>
      </c>
      <c r="V346" s="10" t="s">
        <v>797</v>
      </c>
      <c r="W346" s="10" t="b">
        <v>1</v>
      </c>
      <c r="X346" s="48">
        <v>444840</v>
      </c>
      <c r="Y346" s="49">
        <v>17.88</v>
      </c>
      <c r="Z346" s="48">
        <v>4687</v>
      </c>
      <c r="AA346" s="26">
        <v>5605</v>
      </c>
      <c r="AB346" s="11">
        <v>5893</v>
      </c>
      <c r="AC346" s="50">
        <f t="shared" si="106"/>
        <v>482744</v>
      </c>
      <c r="AD346" s="50">
        <f t="shared" si="107"/>
        <v>482744</v>
      </c>
      <c r="AE346" s="50">
        <f t="shared" si="108"/>
        <v>55806</v>
      </c>
      <c r="AF346" s="50">
        <f t="shared" si="109"/>
        <v>55806</v>
      </c>
      <c r="AG346" s="50">
        <f t="shared" si="110"/>
        <v>538550</v>
      </c>
      <c r="AH346" s="51">
        <f t="shared" si="111"/>
        <v>100000</v>
      </c>
      <c r="AI346" s="52" t="str">
        <f t="shared" si="112"/>
        <v/>
      </c>
      <c r="AJ346" s="76">
        <v>2005</v>
      </c>
      <c r="AK346" s="30">
        <v>535809</v>
      </c>
      <c r="AL346" s="53">
        <v>27008.729999999981</v>
      </c>
      <c r="AM346" s="54">
        <f t="shared" si="113"/>
        <v>0</v>
      </c>
      <c r="AN346" s="50">
        <f t="shared" si="114"/>
        <v>538550</v>
      </c>
      <c r="AO346" s="51">
        <v>535809</v>
      </c>
      <c r="AP346" s="50">
        <f t="shared" si="115"/>
        <v>535809</v>
      </c>
      <c r="AQ346" s="11">
        <v>0</v>
      </c>
      <c r="AR346" s="50">
        <f t="shared" si="116"/>
        <v>538550</v>
      </c>
      <c r="AS346" s="50">
        <f t="shared" si="117"/>
        <v>85841</v>
      </c>
      <c r="AT346" s="55">
        <f t="shared" si="118"/>
        <v>15.94</v>
      </c>
      <c r="AU346" s="27">
        <f t="shared" si="119"/>
        <v>1</v>
      </c>
    </row>
    <row r="347" spans="1:47" ht="14.5" x14ac:dyDescent="0.35">
      <c r="A347" s="27" t="s">
        <v>693</v>
      </c>
      <c r="B347" s="27" t="s">
        <v>338</v>
      </c>
      <c r="C347" s="27">
        <v>2025</v>
      </c>
      <c r="D347" s="43">
        <v>362239825</v>
      </c>
      <c r="E347" s="44">
        <v>6871689.4800000004</v>
      </c>
      <c r="F347" s="43">
        <v>248495460</v>
      </c>
      <c r="G347" s="45">
        <f t="shared" si="100"/>
        <v>4713958.8760285014</v>
      </c>
      <c r="H347" s="45">
        <f t="shared" si="101"/>
        <v>3329149.9349058676</v>
      </c>
      <c r="I347" s="45">
        <f t="shared" si="102"/>
        <v>113744365</v>
      </c>
      <c r="J347" s="45">
        <f t="shared" si="103"/>
        <v>319507</v>
      </c>
      <c r="K347" s="45">
        <f t="shared" si="104"/>
        <v>1482399.3580296263</v>
      </c>
      <c r="L347" s="46">
        <v>0</v>
      </c>
      <c r="M347" s="46">
        <v>463491.62</v>
      </c>
      <c r="N347" s="46">
        <v>84885.06</v>
      </c>
      <c r="O347" s="46">
        <v>272014.23</v>
      </c>
      <c r="P347" s="45">
        <f t="shared" si="105"/>
        <v>7692080.3900000006</v>
      </c>
      <c r="Q347" s="47">
        <v>0</v>
      </c>
      <c r="R347" s="10"/>
      <c r="S347" s="10"/>
      <c r="T347" s="10" t="b">
        <v>1</v>
      </c>
      <c r="U347" s="10" t="s">
        <v>797</v>
      </c>
      <c r="V347" s="10" t="s">
        <v>797</v>
      </c>
      <c r="W347" s="10" t="b">
        <v>1</v>
      </c>
      <c r="X347" s="48">
        <v>340405</v>
      </c>
      <c r="Y347" s="49">
        <v>18.97</v>
      </c>
      <c r="Z347" s="48">
        <v>730</v>
      </c>
      <c r="AA347" s="26">
        <v>1086</v>
      </c>
      <c r="AB347" s="11">
        <v>1282</v>
      </c>
      <c r="AC347" s="50">
        <f t="shared" si="106"/>
        <v>0</v>
      </c>
      <c r="AD347" s="50">
        <f t="shared" si="107"/>
        <v>0</v>
      </c>
      <c r="AE347" s="50">
        <f t="shared" si="108"/>
        <v>0</v>
      </c>
      <c r="AF347" s="50">
        <f t="shared" si="109"/>
        <v>0</v>
      </c>
      <c r="AG347" s="50">
        <f t="shared" si="110"/>
        <v>0</v>
      </c>
      <c r="AH347" s="51" t="str">
        <f t="shared" si="111"/>
        <v/>
      </c>
      <c r="AI347" s="52" t="str">
        <f t="shared" si="112"/>
        <v/>
      </c>
      <c r="AJ347" s="76" t="s">
        <v>797</v>
      </c>
      <c r="AK347" s="30">
        <v>0</v>
      </c>
      <c r="AL347" s="53">
        <v>0</v>
      </c>
      <c r="AM347" s="54">
        <f t="shared" si="113"/>
        <v>0</v>
      </c>
      <c r="AN347" s="50">
        <f t="shared" si="114"/>
        <v>0</v>
      </c>
      <c r="AO347" s="51">
        <v>0</v>
      </c>
      <c r="AP347" s="50">
        <f t="shared" si="115"/>
        <v>0</v>
      </c>
      <c r="AQ347" s="11">
        <v>0</v>
      </c>
      <c r="AR347" s="50">
        <f t="shared" si="116"/>
        <v>0</v>
      </c>
      <c r="AS347" s="50">
        <f t="shared" si="117"/>
        <v>0</v>
      </c>
      <c r="AT347" s="55">
        <f t="shared" si="118"/>
        <v>0</v>
      </c>
      <c r="AU347" s="27">
        <f t="shared" si="119"/>
        <v>1</v>
      </c>
    </row>
    <row r="348" spans="1:47" ht="14.5" x14ac:dyDescent="0.35">
      <c r="A348" s="27" t="s">
        <v>694</v>
      </c>
      <c r="B348" s="27" t="s">
        <v>339</v>
      </c>
      <c r="C348" s="27">
        <v>2025</v>
      </c>
      <c r="D348" s="43">
        <v>1343051038</v>
      </c>
      <c r="E348" s="44">
        <v>18534104.32</v>
      </c>
      <c r="F348" s="43">
        <v>1022316800</v>
      </c>
      <c r="G348" s="45">
        <f t="shared" si="100"/>
        <v>14107971.836650765</v>
      </c>
      <c r="H348" s="45">
        <f t="shared" si="101"/>
        <v>11524609.936984073</v>
      </c>
      <c r="I348" s="45">
        <f t="shared" si="102"/>
        <v>320734238</v>
      </c>
      <c r="J348" s="45">
        <f t="shared" si="103"/>
        <v>437564</v>
      </c>
      <c r="K348" s="45">
        <f t="shared" si="104"/>
        <v>3414593.0323548131</v>
      </c>
      <c r="L348" s="46">
        <v>0</v>
      </c>
      <c r="M348" s="46">
        <v>1475858.47</v>
      </c>
      <c r="N348" s="46">
        <v>160700.41</v>
      </c>
      <c r="O348" s="46">
        <v>436669.04</v>
      </c>
      <c r="P348" s="45">
        <f t="shared" si="105"/>
        <v>20607332.240000002</v>
      </c>
      <c r="Q348" s="47">
        <v>0.02</v>
      </c>
      <c r="R348" s="10" t="s">
        <v>803</v>
      </c>
      <c r="S348" s="10"/>
      <c r="T348" s="10" t="b">
        <v>0</v>
      </c>
      <c r="U348" s="10" t="s">
        <v>797</v>
      </c>
      <c r="V348" s="10" t="s">
        <v>797</v>
      </c>
      <c r="W348" s="10" t="b">
        <v>1</v>
      </c>
      <c r="X348" s="48">
        <v>546109</v>
      </c>
      <c r="Y348" s="49">
        <v>13.8</v>
      </c>
      <c r="Z348" s="48">
        <v>1872</v>
      </c>
      <c r="AA348" s="26">
        <v>2605</v>
      </c>
      <c r="AB348" s="11">
        <v>2861</v>
      </c>
      <c r="AC348" s="50">
        <f t="shared" si="106"/>
        <v>298784</v>
      </c>
      <c r="AD348" s="50">
        <f t="shared" si="107"/>
        <v>298784</v>
      </c>
      <c r="AE348" s="50">
        <f t="shared" si="108"/>
        <v>32731</v>
      </c>
      <c r="AF348" s="50">
        <f t="shared" si="109"/>
        <v>32731</v>
      </c>
      <c r="AG348" s="50">
        <f t="shared" si="110"/>
        <v>331515</v>
      </c>
      <c r="AH348" s="51">
        <f t="shared" si="111"/>
        <v>100000</v>
      </c>
      <c r="AI348" s="52" t="str">
        <f t="shared" si="112"/>
        <v/>
      </c>
      <c r="AJ348" s="76">
        <v>2003</v>
      </c>
      <c r="AK348" s="30">
        <v>334444</v>
      </c>
      <c r="AL348" s="53">
        <v>15408.669999999984</v>
      </c>
      <c r="AM348" s="54">
        <f t="shared" si="113"/>
        <v>0</v>
      </c>
      <c r="AN348" s="50">
        <f t="shared" si="114"/>
        <v>331515</v>
      </c>
      <c r="AO348" s="51">
        <v>334444</v>
      </c>
      <c r="AP348" s="50">
        <f t="shared" si="115"/>
        <v>334444</v>
      </c>
      <c r="AQ348" s="11">
        <v>0</v>
      </c>
      <c r="AR348" s="50">
        <f t="shared" si="116"/>
        <v>334444</v>
      </c>
      <c r="AS348" s="50">
        <f t="shared" si="117"/>
        <v>53308</v>
      </c>
      <c r="AT348" s="55">
        <f t="shared" si="118"/>
        <v>15.94</v>
      </c>
      <c r="AU348" s="27">
        <f t="shared" si="119"/>
        <v>0</v>
      </c>
    </row>
    <row r="349" spans="1:47" ht="14.5" x14ac:dyDescent="0.35">
      <c r="A349" s="27" t="s">
        <v>695</v>
      </c>
      <c r="B349" s="27" t="s">
        <v>340</v>
      </c>
      <c r="C349" s="27">
        <v>2025</v>
      </c>
      <c r="D349" s="43">
        <v>5443140337</v>
      </c>
      <c r="E349" s="44">
        <v>62323956.859999999</v>
      </c>
      <c r="F349" s="43">
        <v>5031984420</v>
      </c>
      <c r="G349" s="45">
        <f t="shared" si="100"/>
        <v>57616221.610248022</v>
      </c>
      <c r="H349" s="45">
        <f t="shared" si="101"/>
        <v>49419163.239687659</v>
      </c>
      <c r="I349" s="45">
        <f t="shared" si="102"/>
        <v>411155917</v>
      </c>
      <c r="J349" s="45">
        <f t="shared" si="103"/>
        <v>497166</v>
      </c>
      <c r="K349" s="45">
        <f t="shared" si="104"/>
        <v>3760821.0903460695</v>
      </c>
      <c r="L349" s="46">
        <v>0</v>
      </c>
      <c r="M349" s="46">
        <v>6146758.5300000003</v>
      </c>
      <c r="N349" s="46">
        <v>35093968.68</v>
      </c>
      <c r="O349" s="46">
        <v>7634621.7000000002</v>
      </c>
      <c r="P349" s="45">
        <f t="shared" si="105"/>
        <v>111199305.77000001</v>
      </c>
      <c r="Q349" s="47">
        <v>0</v>
      </c>
      <c r="R349" s="10"/>
      <c r="S349" s="10"/>
      <c r="T349" s="10" t="b">
        <v>1</v>
      </c>
      <c r="U349" s="10" t="s">
        <v>797</v>
      </c>
      <c r="V349" s="10" t="s">
        <v>797</v>
      </c>
      <c r="W349" s="10" t="b">
        <v>1</v>
      </c>
      <c r="X349" s="48">
        <v>702889</v>
      </c>
      <c r="Y349" s="49">
        <v>11.45</v>
      </c>
      <c r="Z349" s="48">
        <v>7159</v>
      </c>
      <c r="AA349" s="26">
        <v>7986</v>
      </c>
      <c r="AB349" s="11">
        <v>8456</v>
      </c>
      <c r="AC349" s="50">
        <f t="shared" si="106"/>
        <v>0</v>
      </c>
      <c r="AD349" s="50">
        <f t="shared" si="107"/>
        <v>0</v>
      </c>
      <c r="AE349" s="50">
        <f t="shared" si="108"/>
        <v>0</v>
      </c>
      <c r="AF349" s="50">
        <f t="shared" si="109"/>
        <v>0</v>
      </c>
      <c r="AG349" s="50">
        <f t="shared" si="110"/>
        <v>0</v>
      </c>
      <c r="AH349" s="51" t="str">
        <f t="shared" si="111"/>
        <v/>
      </c>
      <c r="AI349" s="52" t="str">
        <f t="shared" si="112"/>
        <v/>
      </c>
      <c r="AJ349" s="76" t="s">
        <v>797</v>
      </c>
      <c r="AK349" s="30">
        <v>0</v>
      </c>
      <c r="AL349" s="53">
        <v>0</v>
      </c>
      <c r="AM349" s="54">
        <f t="shared" si="113"/>
        <v>0</v>
      </c>
      <c r="AN349" s="50">
        <f t="shared" si="114"/>
        <v>0</v>
      </c>
      <c r="AO349" s="51">
        <v>0</v>
      </c>
      <c r="AP349" s="50">
        <f t="shared" si="115"/>
        <v>0</v>
      </c>
      <c r="AQ349" s="11">
        <v>0</v>
      </c>
      <c r="AR349" s="50">
        <f t="shared" si="116"/>
        <v>0</v>
      </c>
      <c r="AS349" s="50">
        <f t="shared" si="117"/>
        <v>0</v>
      </c>
      <c r="AT349" s="55">
        <f t="shared" si="118"/>
        <v>0</v>
      </c>
      <c r="AU349" s="27">
        <f t="shared" si="119"/>
        <v>1</v>
      </c>
    </row>
    <row r="350" spans="1:47" ht="14.5" x14ac:dyDescent="0.35">
      <c r="A350" s="27" t="s">
        <v>696</v>
      </c>
      <c r="B350" s="27" t="s">
        <v>341</v>
      </c>
      <c r="C350" s="27">
        <v>2025</v>
      </c>
      <c r="D350" s="43">
        <v>1159154374</v>
      </c>
      <c r="E350" s="44">
        <v>13620063.890000001</v>
      </c>
      <c r="F350" s="43">
        <v>996678440</v>
      </c>
      <c r="G350" s="45">
        <f t="shared" si="100"/>
        <v>11710971.666130755</v>
      </c>
      <c r="H350" s="45">
        <f t="shared" si="101"/>
        <v>8276447.5425419156</v>
      </c>
      <c r="I350" s="45">
        <f t="shared" si="102"/>
        <v>162475934</v>
      </c>
      <c r="J350" s="45">
        <f t="shared" si="103"/>
        <v>124981</v>
      </c>
      <c r="K350" s="45">
        <f t="shared" si="104"/>
        <v>381586.26386792911</v>
      </c>
      <c r="L350" s="46">
        <v>0</v>
      </c>
      <c r="M350" s="46">
        <v>553311.4</v>
      </c>
      <c r="N350" s="46">
        <v>198933.38</v>
      </c>
      <c r="O350" s="46">
        <v>589540.59</v>
      </c>
      <c r="P350" s="45">
        <f t="shared" si="105"/>
        <v>14961849.260000002</v>
      </c>
      <c r="Q350" s="47">
        <v>0</v>
      </c>
      <c r="R350" s="10"/>
      <c r="S350" s="10"/>
      <c r="T350" s="10" t="b">
        <v>1</v>
      </c>
      <c r="U350" s="10" t="s">
        <v>797</v>
      </c>
      <c r="V350" s="10" t="s">
        <v>797</v>
      </c>
      <c r="W350" s="10" t="b">
        <v>1</v>
      </c>
      <c r="X350" s="48">
        <v>340978</v>
      </c>
      <c r="Y350" s="49">
        <v>11.75</v>
      </c>
      <c r="Z350" s="48">
        <v>2923</v>
      </c>
      <c r="AA350" s="26">
        <v>4223</v>
      </c>
      <c r="AB350" s="11">
        <v>4601</v>
      </c>
      <c r="AC350" s="50">
        <f t="shared" si="106"/>
        <v>0</v>
      </c>
      <c r="AD350" s="50">
        <f t="shared" si="107"/>
        <v>0</v>
      </c>
      <c r="AE350" s="50">
        <f t="shared" si="108"/>
        <v>0</v>
      </c>
      <c r="AF350" s="50">
        <f t="shared" si="109"/>
        <v>0</v>
      </c>
      <c r="AG350" s="50">
        <f t="shared" si="110"/>
        <v>0</v>
      </c>
      <c r="AH350" s="51" t="str">
        <f t="shared" si="111"/>
        <v/>
      </c>
      <c r="AI350" s="52" t="str">
        <f t="shared" si="112"/>
        <v/>
      </c>
      <c r="AJ350" s="76" t="s">
        <v>797</v>
      </c>
      <c r="AK350" s="30">
        <v>0</v>
      </c>
      <c r="AL350" s="53">
        <v>0</v>
      </c>
      <c r="AM350" s="54">
        <f t="shared" si="113"/>
        <v>0</v>
      </c>
      <c r="AN350" s="50">
        <f t="shared" si="114"/>
        <v>0</v>
      </c>
      <c r="AO350" s="51">
        <v>0</v>
      </c>
      <c r="AP350" s="50">
        <f t="shared" si="115"/>
        <v>0</v>
      </c>
      <c r="AQ350" s="11">
        <v>0</v>
      </c>
      <c r="AR350" s="50">
        <f t="shared" si="116"/>
        <v>0</v>
      </c>
      <c r="AS350" s="50">
        <f t="shared" si="117"/>
        <v>0</v>
      </c>
      <c r="AT350" s="55">
        <f t="shared" si="118"/>
        <v>0</v>
      </c>
      <c r="AU350" s="27">
        <f t="shared" si="119"/>
        <v>1</v>
      </c>
    </row>
    <row r="351" spans="1:47" ht="14.5" x14ac:dyDescent="0.35">
      <c r="A351" s="27" t="s">
        <v>697</v>
      </c>
      <c r="B351" s="27" t="s">
        <v>342</v>
      </c>
      <c r="C351" s="27">
        <v>2025</v>
      </c>
      <c r="D351" s="43">
        <v>10878761569</v>
      </c>
      <c r="E351" s="44">
        <v>120592171.73999999</v>
      </c>
      <c r="F351" s="43">
        <v>9069308578</v>
      </c>
      <c r="G351" s="45">
        <f t="shared" si="100"/>
        <v>100534202.4148954</v>
      </c>
      <c r="H351" s="45">
        <f t="shared" si="101"/>
        <v>94233432.515003115</v>
      </c>
      <c r="I351" s="45">
        <f t="shared" si="102"/>
        <v>1809452991</v>
      </c>
      <c r="J351" s="45">
        <f t="shared" si="103"/>
        <v>883091</v>
      </c>
      <c r="K351" s="45">
        <f t="shared" si="104"/>
        <v>17786632.698969282</v>
      </c>
      <c r="L351" s="46">
        <v>0</v>
      </c>
      <c r="M351" s="46">
        <v>3482794.63</v>
      </c>
      <c r="N351" s="46">
        <v>457810.82</v>
      </c>
      <c r="O351" s="46">
        <v>1254973.96</v>
      </c>
      <c r="P351" s="45">
        <f t="shared" si="105"/>
        <v>125787751.14999999</v>
      </c>
      <c r="Q351" s="47">
        <v>0</v>
      </c>
      <c r="R351" s="10"/>
      <c r="S351" s="10"/>
      <c r="T351" s="10" t="b">
        <v>1</v>
      </c>
      <c r="U351" s="10" t="s">
        <v>797</v>
      </c>
      <c r="V351" s="10" t="s">
        <v>797</v>
      </c>
      <c r="W351" s="10" t="b">
        <v>1</v>
      </c>
      <c r="X351" s="48">
        <v>1595586</v>
      </c>
      <c r="Y351" s="49">
        <v>11.09</v>
      </c>
      <c r="Z351" s="48">
        <v>5684</v>
      </c>
      <c r="AA351" s="26">
        <v>7733</v>
      </c>
      <c r="AB351" s="11">
        <v>7949</v>
      </c>
      <c r="AC351" s="50">
        <f t="shared" si="106"/>
        <v>0</v>
      </c>
      <c r="AD351" s="50">
        <f t="shared" si="107"/>
        <v>0</v>
      </c>
      <c r="AE351" s="50">
        <f t="shared" si="108"/>
        <v>0</v>
      </c>
      <c r="AF351" s="50">
        <f t="shared" si="109"/>
        <v>0</v>
      </c>
      <c r="AG351" s="50">
        <f t="shared" si="110"/>
        <v>0</v>
      </c>
      <c r="AH351" s="51" t="str">
        <f t="shared" si="111"/>
        <v/>
      </c>
      <c r="AI351" s="52" t="str">
        <f t="shared" si="112"/>
        <v/>
      </c>
      <c r="AJ351" s="76" t="s">
        <v>797</v>
      </c>
      <c r="AK351" s="30">
        <v>0</v>
      </c>
      <c r="AL351" s="53">
        <v>0</v>
      </c>
      <c r="AM351" s="54">
        <f t="shared" si="113"/>
        <v>0</v>
      </c>
      <c r="AN351" s="50">
        <f t="shared" si="114"/>
        <v>0</v>
      </c>
      <c r="AO351" s="51">
        <v>0</v>
      </c>
      <c r="AP351" s="50">
        <f t="shared" si="115"/>
        <v>0</v>
      </c>
      <c r="AQ351" s="11">
        <v>0</v>
      </c>
      <c r="AR351" s="50">
        <f t="shared" si="116"/>
        <v>0</v>
      </c>
      <c r="AS351" s="50">
        <f t="shared" si="117"/>
        <v>0</v>
      </c>
      <c r="AT351" s="55">
        <f t="shared" si="118"/>
        <v>0</v>
      </c>
      <c r="AU351" s="27">
        <f t="shared" si="119"/>
        <v>1</v>
      </c>
    </row>
    <row r="352" spans="1:47" ht="14.5" x14ac:dyDescent="0.35">
      <c r="A352" s="27" t="s">
        <v>698</v>
      </c>
      <c r="B352" s="27" t="s">
        <v>343</v>
      </c>
      <c r="C352" s="27">
        <v>2025</v>
      </c>
      <c r="D352" s="43">
        <v>144864580</v>
      </c>
      <c r="E352" s="44">
        <v>1642764.34</v>
      </c>
      <c r="F352" s="43">
        <v>124102900</v>
      </c>
      <c r="G352" s="45">
        <f t="shared" si="100"/>
        <v>1407326.8883987102</v>
      </c>
      <c r="H352" s="45">
        <f t="shared" si="101"/>
        <v>892490.12420330406</v>
      </c>
      <c r="I352" s="45">
        <f t="shared" si="102"/>
        <v>20761680</v>
      </c>
      <c r="J352" s="45">
        <f t="shared" si="103"/>
        <v>91060</v>
      </c>
      <c r="K352" s="45">
        <f t="shared" si="104"/>
        <v>0</v>
      </c>
      <c r="L352" s="46">
        <v>0</v>
      </c>
      <c r="M352" s="46">
        <v>16238.56</v>
      </c>
      <c r="N352" s="46">
        <v>12290.29</v>
      </c>
      <c r="O352" s="46">
        <v>245321.66</v>
      </c>
      <c r="P352" s="45">
        <f t="shared" si="105"/>
        <v>1916614.85</v>
      </c>
      <c r="Q352" s="47">
        <v>0</v>
      </c>
      <c r="R352" s="10"/>
      <c r="S352" s="10"/>
      <c r="T352" s="10" t="b">
        <v>1</v>
      </c>
      <c r="U352" s="10" t="s">
        <v>797</v>
      </c>
      <c r="V352" s="10" t="s">
        <v>797</v>
      </c>
      <c r="W352" s="10" t="b">
        <v>1</v>
      </c>
      <c r="X352" s="48">
        <v>273354</v>
      </c>
      <c r="Y352" s="49">
        <v>11.34</v>
      </c>
      <c r="Z352" s="48">
        <v>454</v>
      </c>
      <c r="AA352" s="26">
        <v>682</v>
      </c>
      <c r="AB352" s="11">
        <v>776</v>
      </c>
      <c r="AC352" s="50">
        <f t="shared" si="106"/>
        <v>0</v>
      </c>
      <c r="AD352" s="50">
        <f t="shared" si="107"/>
        <v>0</v>
      </c>
      <c r="AE352" s="50">
        <f t="shared" si="108"/>
        <v>0</v>
      </c>
      <c r="AF352" s="50">
        <f t="shared" si="109"/>
        <v>0</v>
      </c>
      <c r="AG352" s="50">
        <f t="shared" si="110"/>
        <v>0</v>
      </c>
      <c r="AH352" s="51" t="str">
        <f t="shared" si="111"/>
        <v/>
      </c>
      <c r="AI352" s="52" t="str">
        <f t="shared" si="112"/>
        <v/>
      </c>
      <c r="AJ352" s="76" t="s">
        <v>797</v>
      </c>
      <c r="AK352" s="30">
        <v>0</v>
      </c>
      <c r="AL352" s="53">
        <v>0</v>
      </c>
      <c r="AM352" s="54">
        <f t="shared" si="113"/>
        <v>0</v>
      </c>
      <c r="AN352" s="50">
        <f t="shared" si="114"/>
        <v>0</v>
      </c>
      <c r="AO352" s="51">
        <v>0</v>
      </c>
      <c r="AP352" s="50">
        <f t="shared" si="115"/>
        <v>0</v>
      </c>
      <c r="AQ352" s="11">
        <v>0</v>
      </c>
      <c r="AR352" s="50">
        <f t="shared" si="116"/>
        <v>0</v>
      </c>
      <c r="AS352" s="50">
        <f t="shared" si="117"/>
        <v>0</v>
      </c>
      <c r="AT352" s="55">
        <f t="shared" si="118"/>
        <v>0</v>
      </c>
      <c r="AU352" s="27">
        <f t="shared" si="119"/>
        <v>1</v>
      </c>
    </row>
    <row r="353" spans="1:47" ht="14.5" x14ac:dyDescent="0.35">
      <c r="A353" s="27" t="s">
        <v>699</v>
      </c>
      <c r="B353" s="27" t="s">
        <v>344</v>
      </c>
      <c r="C353" s="27">
        <v>2025</v>
      </c>
      <c r="D353" s="43">
        <v>3579579300</v>
      </c>
      <c r="E353" s="44">
        <v>36941258.380000003</v>
      </c>
      <c r="F353" s="43">
        <v>1603112382</v>
      </c>
      <c r="G353" s="45">
        <f t="shared" si="100"/>
        <v>16544119.784031399</v>
      </c>
      <c r="H353" s="45">
        <f t="shared" si="101"/>
        <v>14171553.277069435</v>
      </c>
      <c r="I353" s="45">
        <f t="shared" si="102"/>
        <v>1976466918</v>
      </c>
      <c r="J353" s="45">
        <f t="shared" si="103"/>
        <v>630251</v>
      </c>
      <c r="K353" s="45">
        <f t="shared" si="104"/>
        <v>17160786.952580716</v>
      </c>
      <c r="L353" s="46">
        <v>1198.1500000000001</v>
      </c>
      <c r="M353" s="46">
        <v>1702240.55</v>
      </c>
      <c r="N353" s="46">
        <v>50001.43</v>
      </c>
      <c r="O353" s="46">
        <v>642230.01</v>
      </c>
      <c r="P353" s="45">
        <f t="shared" si="105"/>
        <v>39336928.520000003</v>
      </c>
      <c r="Q353" s="47">
        <v>0</v>
      </c>
      <c r="R353" s="10"/>
      <c r="S353" s="10"/>
      <c r="T353" s="10" t="b">
        <v>1</v>
      </c>
      <c r="U353" s="10" t="s">
        <v>797</v>
      </c>
      <c r="V353" s="10" t="s">
        <v>797</v>
      </c>
      <c r="W353" s="10" t="b">
        <v>1</v>
      </c>
      <c r="X353" s="48">
        <v>697309</v>
      </c>
      <c r="Y353" s="49">
        <v>10.32</v>
      </c>
      <c r="Z353" s="48">
        <v>2299</v>
      </c>
      <c r="AA353" s="26">
        <v>5435</v>
      </c>
      <c r="AB353" s="11">
        <v>5631</v>
      </c>
      <c r="AC353" s="50">
        <f t="shared" si="106"/>
        <v>0</v>
      </c>
      <c r="AD353" s="50">
        <f t="shared" si="107"/>
        <v>0</v>
      </c>
      <c r="AE353" s="50">
        <f t="shared" si="108"/>
        <v>0</v>
      </c>
      <c r="AF353" s="50">
        <f t="shared" si="109"/>
        <v>0</v>
      </c>
      <c r="AG353" s="50">
        <f t="shared" si="110"/>
        <v>0</v>
      </c>
      <c r="AH353" s="51" t="str">
        <f t="shared" si="111"/>
        <v/>
      </c>
      <c r="AI353" s="52" t="str">
        <f t="shared" si="112"/>
        <v/>
      </c>
      <c r="AJ353" s="76" t="s">
        <v>797</v>
      </c>
      <c r="AK353" s="30">
        <v>0</v>
      </c>
      <c r="AL353" s="53">
        <v>0</v>
      </c>
      <c r="AM353" s="54">
        <f t="shared" si="113"/>
        <v>0</v>
      </c>
      <c r="AN353" s="50">
        <f t="shared" si="114"/>
        <v>0</v>
      </c>
      <c r="AO353" s="51">
        <v>0</v>
      </c>
      <c r="AP353" s="50">
        <f t="shared" si="115"/>
        <v>0</v>
      </c>
      <c r="AQ353" s="11">
        <v>0</v>
      </c>
      <c r="AR353" s="50">
        <f t="shared" si="116"/>
        <v>0</v>
      </c>
      <c r="AS353" s="50">
        <f t="shared" si="117"/>
        <v>0</v>
      </c>
      <c r="AT353" s="55">
        <f t="shared" si="118"/>
        <v>0</v>
      </c>
      <c r="AU353" s="27">
        <f t="shared" si="119"/>
        <v>1</v>
      </c>
    </row>
    <row r="354" spans="1:47" ht="14.5" x14ac:dyDescent="0.35">
      <c r="A354" s="27" t="s">
        <v>700</v>
      </c>
      <c r="B354" s="27" t="s">
        <v>345</v>
      </c>
      <c r="C354" s="27">
        <v>2025</v>
      </c>
      <c r="D354" s="43">
        <v>8784546184</v>
      </c>
      <c r="E354" s="44">
        <v>75020024.409999996</v>
      </c>
      <c r="F354" s="43">
        <v>5678821300</v>
      </c>
      <c r="G354" s="45">
        <f t="shared" si="100"/>
        <v>48497133.901120819</v>
      </c>
      <c r="H354" s="45">
        <f t="shared" si="101"/>
        <v>41572048.631701827</v>
      </c>
      <c r="I354" s="45">
        <f t="shared" si="102"/>
        <v>3105724884</v>
      </c>
      <c r="J354" s="45">
        <f t="shared" si="103"/>
        <v>702653</v>
      </c>
      <c r="K354" s="45">
        <f t="shared" si="104"/>
        <v>22748212.18132928</v>
      </c>
      <c r="L354" s="46">
        <v>0</v>
      </c>
      <c r="M354" s="46">
        <v>24949121.710000001</v>
      </c>
      <c r="N354" s="46">
        <v>24654281.73</v>
      </c>
      <c r="O354" s="46">
        <v>14452590.41</v>
      </c>
      <c r="P354" s="45">
        <f t="shared" si="105"/>
        <v>139076018.25999999</v>
      </c>
      <c r="Q354" s="47">
        <v>0</v>
      </c>
      <c r="R354" s="10"/>
      <c r="S354" s="10"/>
      <c r="T354" s="10" t="b">
        <v>1</v>
      </c>
      <c r="U354" s="10" t="s">
        <v>797</v>
      </c>
      <c r="V354" s="10" t="s">
        <v>797</v>
      </c>
      <c r="W354" s="10" t="b">
        <v>1</v>
      </c>
      <c r="X354" s="48">
        <v>700311</v>
      </c>
      <c r="Y354" s="49">
        <v>8.5399999999999991</v>
      </c>
      <c r="Z354" s="48">
        <v>8109</v>
      </c>
      <c r="AA354" s="26">
        <v>12529</v>
      </c>
      <c r="AB354" s="11">
        <v>13418</v>
      </c>
      <c r="AC354" s="50">
        <f t="shared" si="106"/>
        <v>0</v>
      </c>
      <c r="AD354" s="50">
        <f t="shared" si="107"/>
        <v>0</v>
      </c>
      <c r="AE354" s="50">
        <f t="shared" si="108"/>
        <v>0</v>
      </c>
      <c r="AF354" s="50">
        <f t="shared" si="109"/>
        <v>0</v>
      </c>
      <c r="AG354" s="50">
        <f t="shared" si="110"/>
        <v>0</v>
      </c>
      <c r="AH354" s="51" t="str">
        <f t="shared" si="111"/>
        <v/>
      </c>
      <c r="AI354" s="52" t="str">
        <f t="shared" si="112"/>
        <v/>
      </c>
      <c r="AJ354" s="76" t="s">
        <v>797</v>
      </c>
      <c r="AK354" s="30">
        <v>0</v>
      </c>
      <c r="AL354" s="53">
        <v>0</v>
      </c>
      <c r="AM354" s="54">
        <f t="shared" si="113"/>
        <v>0</v>
      </c>
      <c r="AN354" s="50">
        <f t="shared" si="114"/>
        <v>0</v>
      </c>
      <c r="AO354" s="51">
        <v>0</v>
      </c>
      <c r="AP354" s="50">
        <f t="shared" si="115"/>
        <v>0</v>
      </c>
      <c r="AQ354" s="11">
        <v>0</v>
      </c>
      <c r="AR354" s="50">
        <f t="shared" si="116"/>
        <v>0</v>
      </c>
      <c r="AS354" s="50">
        <f t="shared" si="117"/>
        <v>0</v>
      </c>
      <c r="AT354" s="55">
        <f t="shared" si="118"/>
        <v>0</v>
      </c>
      <c r="AU354" s="27">
        <f t="shared" si="119"/>
        <v>1</v>
      </c>
    </row>
    <row r="355" spans="1:47" ht="14.5" x14ac:dyDescent="0.35">
      <c r="A355" s="27" t="s">
        <v>701</v>
      </c>
      <c r="B355" s="27" t="s">
        <v>346</v>
      </c>
      <c r="C355" s="27">
        <v>2025</v>
      </c>
      <c r="D355" s="43">
        <v>19207533542</v>
      </c>
      <c r="E355" s="44">
        <v>253347367.41999999</v>
      </c>
      <c r="F355" s="43">
        <v>10265309214</v>
      </c>
      <c r="G355" s="45">
        <f t="shared" si="100"/>
        <v>135399428.53320512</v>
      </c>
      <c r="H355" s="45">
        <f t="shared" si="101"/>
        <v>101487937.264523</v>
      </c>
      <c r="I355" s="45">
        <f t="shared" si="102"/>
        <v>8942224328</v>
      </c>
      <c r="J355" s="45">
        <f t="shared" si="103"/>
        <v>517430</v>
      </c>
      <c r="K355" s="45">
        <f t="shared" si="104"/>
        <v>95152983.262498856</v>
      </c>
      <c r="L355" s="46">
        <v>0</v>
      </c>
      <c r="M355" s="46">
        <v>83909180.879999995</v>
      </c>
      <c r="N355" s="46">
        <v>24965746.859999999</v>
      </c>
      <c r="O355" s="46">
        <v>37643149.740000002</v>
      </c>
      <c r="P355" s="45">
        <f t="shared" si="105"/>
        <v>399865444.89999998</v>
      </c>
      <c r="Q355" s="47">
        <v>1.4999999999999999E-2</v>
      </c>
      <c r="R355" s="10" t="s">
        <v>803</v>
      </c>
      <c r="S355" s="10"/>
      <c r="T355" s="10" t="b">
        <v>0</v>
      </c>
      <c r="U355" s="10" t="s">
        <v>803</v>
      </c>
      <c r="V355" s="10" t="s">
        <v>797</v>
      </c>
      <c r="W355" s="10" t="b">
        <v>0</v>
      </c>
      <c r="X355" s="48">
        <v>399273</v>
      </c>
      <c r="Y355" s="49">
        <v>13.19</v>
      </c>
      <c r="Z355" s="48">
        <v>25710</v>
      </c>
      <c r="AA355" s="26">
        <v>42992</v>
      </c>
      <c r="AB355" s="11">
        <v>45652</v>
      </c>
      <c r="AC355" s="50">
        <f t="shared" si="106"/>
        <v>2949614</v>
      </c>
      <c r="AD355" s="50">
        <f t="shared" si="107"/>
        <v>2949614</v>
      </c>
      <c r="AE355" s="50">
        <f t="shared" si="108"/>
        <v>1633124</v>
      </c>
      <c r="AF355" s="50">
        <f t="shared" si="109"/>
        <v>0</v>
      </c>
      <c r="AG355" s="50">
        <f t="shared" si="110"/>
        <v>2949614</v>
      </c>
      <c r="AH355" s="51">
        <f t="shared" si="111"/>
        <v>100000</v>
      </c>
      <c r="AI355" s="52">
        <f t="shared" si="112"/>
        <v>2</v>
      </c>
      <c r="AJ355" s="76">
        <v>2024</v>
      </c>
      <c r="AK355" s="30">
        <v>4231800</v>
      </c>
      <c r="AL355" s="53">
        <v>0.25</v>
      </c>
      <c r="AM355" s="54">
        <f t="shared" si="113"/>
        <v>0</v>
      </c>
      <c r="AN355" s="50">
        <f t="shared" si="114"/>
        <v>2949614</v>
      </c>
      <c r="AO355" s="51">
        <v>4231800</v>
      </c>
      <c r="AP355" s="50">
        <f t="shared" si="115"/>
        <v>2949614</v>
      </c>
      <c r="AQ355" s="11">
        <v>0</v>
      </c>
      <c r="AR355" s="50">
        <f t="shared" si="116"/>
        <v>4231800</v>
      </c>
      <c r="AS355" s="50">
        <f t="shared" si="117"/>
        <v>674520</v>
      </c>
      <c r="AT355" s="55">
        <f t="shared" si="118"/>
        <v>15.94</v>
      </c>
      <c r="AU355" s="27">
        <f t="shared" si="119"/>
        <v>0</v>
      </c>
    </row>
    <row r="356" spans="1:47" ht="14.5" x14ac:dyDescent="0.35">
      <c r="A356" s="27" t="s">
        <v>702</v>
      </c>
      <c r="B356" s="27" t="s">
        <v>347</v>
      </c>
      <c r="C356" s="27">
        <v>2025</v>
      </c>
      <c r="D356" s="43">
        <v>250463618</v>
      </c>
      <c r="E356" s="44">
        <v>3453893.29</v>
      </c>
      <c r="F356" s="43">
        <v>187563900</v>
      </c>
      <c r="G356" s="45">
        <f t="shared" si="100"/>
        <v>2586506.1793375155</v>
      </c>
      <c r="H356" s="45">
        <f t="shared" si="101"/>
        <v>1909417.4108069465</v>
      </c>
      <c r="I356" s="45">
        <f t="shared" si="102"/>
        <v>62899718</v>
      </c>
      <c r="J356" s="45">
        <f t="shared" si="103"/>
        <v>316079</v>
      </c>
      <c r="K356" s="45">
        <f t="shared" si="104"/>
        <v>592966.12392736948</v>
      </c>
      <c r="L356" s="46">
        <v>0</v>
      </c>
      <c r="M356" s="46">
        <v>106632.61</v>
      </c>
      <c r="N356" s="46">
        <v>12335.84</v>
      </c>
      <c r="O356" s="46">
        <v>170419.55</v>
      </c>
      <c r="P356" s="45">
        <f t="shared" si="105"/>
        <v>3743281.29</v>
      </c>
      <c r="Q356" s="47">
        <v>0</v>
      </c>
      <c r="R356" s="10"/>
      <c r="S356" s="10"/>
      <c r="T356" s="10" t="b">
        <v>1</v>
      </c>
      <c r="U356" s="10" t="s">
        <v>797</v>
      </c>
      <c r="V356" s="10" t="s">
        <v>797</v>
      </c>
      <c r="W356" s="10" t="b">
        <v>1</v>
      </c>
      <c r="X356" s="48">
        <v>382004</v>
      </c>
      <c r="Y356" s="49">
        <v>13.79</v>
      </c>
      <c r="Z356" s="48">
        <v>491</v>
      </c>
      <c r="AA356" s="26">
        <v>690</v>
      </c>
      <c r="AB356" s="11">
        <v>806</v>
      </c>
      <c r="AC356" s="50">
        <f t="shared" si="106"/>
        <v>0</v>
      </c>
      <c r="AD356" s="50">
        <f t="shared" si="107"/>
        <v>0</v>
      </c>
      <c r="AE356" s="50">
        <f t="shared" si="108"/>
        <v>0</v>
      </c>
      <c r="AF356" s="50">
        <f t="shared" si="109"/>
        <v>0</v>
      </c>
      <c r="AG356" s="50">
        <f t="shared" si="110"/>
        <v>0</v>
      </c>
      <c r="AH356" s="51" t="str">
        <f t="shared" si="111"/>
        <v/>
      </c>
      <c r="AI356" s="52" t="str">
        <f t="shared" si="112"/>
        <v/>
      </c>
      <c r="AJ356" s="76" t="s">
        <v>797</v>
      </c>
      <c r="AK356" s="30">
        <v>0</v>
      </c>
      <c r="AL356" s="53">
        <v>0</v>
      </c>
      <c r="AM356" s="54">
        <f t="shared" si="113"/>
        <v>0</v>
      </c>
      <c r="AN356" s="50">
        <f t="shared" si="114"/>
        <v>0</v>
      </c>
      <c r="AO356" s="51">
        <v>0</v>
      </c>
      <c r="AP356" s="50">
        <f t="shared" si="115"/>
        <v>0</v>
      </c>
      <c r="AQ356" s="11">
        <v>0</v>
      </c>
      <c r="AR356" s="50">
        <f t="shared" si="116"/>
        <v>0</v>
      </c>
      <c r="AS356" s="50">
        <f t="shared" si="117"/>
        <v>0</v>
      </c>
      <c r="AT356" s="55">
        <f t="shared" si="118"/>
        <v>0</v>
      </c>
      <c r="AU356" s="27">
        <f t="shared" si="119"/>
        <v>1</v>
      </c>
    </row>
    <row r="357" spans="1:47" ht="14.5" x14ac:dyDescent="0.35">
      <c r="A357" s="27" t="s">
        <v>703</v>
      </c>
      <c r="B357" s="27" t="s">
        <v>348</v>
      </c>
      <c r="C357" s="27">
        <v>2025</v>
      </c>
      <c r="D357" s="43">
        <v>2921069251</v>
      </c>
      <c r="E357" s="44">
        <v>33855192.619999997</v>
      </c>
      <c r="F357" s="43">
        <v>2594425989</v>
      </c>
      <c r="G357" s="45">
        <f t="shared" si="100"/>
        <v>30069397.213318236</v>
      </c>
      <c r="H357" s="45">
        <f t="shared" si="101"/>
        <v>25806592.635238275</v>
      </c>
      <c r="I357" s="45">
        <f t="shared" si="102"/>
        <v>326643262</v>
      </c>
      <c r="J357" s="45">
        <f t="shared" si="103"/>
        <v>462013</v>
      </c>
      <c r="K357" s="45">
        <f t="shared" si="104"/>
        <v>2966382.2285500285</v>
      </c>
      <c r="L357" s="46">
        <v>0</v>
      </c>
      <c r="M357" s="46">
        <v>6663448.9299999997</v>
      </c>
      <c r="N357" s="46">
        <v>1337748.3600000001</v>
      </c>
      <c r="O357" s="46">
        <v>2353793.71</v>
      </c>
      <c r="P357" s="45">
        <f t="shared" si="105"/>
        <v>44210183.619999997</v>
      </c>
      <c r="Q357" s="47">
        <v>0.01</v>
      </c>
      <c r="R357" s="10" t="s">
        <v>803</v>
      </c>
      <c r="S357" s="10"/>
      <c r="T357" s="10" t="b">
        <v>0</v>
      </c>
      <c r="U357" s="10" t="s">
        <v>797</v>
      </c>
      <c r="V357" s="10" t="s">
        <v>797</v>
      </c>
      <c r="W357" s="10" t="b">
        <v>1</v>
      </c>
      <c r="X357" s="48">
        <v>705390</v>
      </c>
      <c r="Y357" s="49">
        <v>11.59</v>
      </c>
      <c r="Z357" s="48">
        <v>3678</v>
      </c>
      <c r="AA357" s="26">
        <v>4385</v>
      </c>
      <c r="AB357" s="11">
        <v>4650</v>
      </c>
      <c r="AC357" s="50">
        <f t="shared" si="106"/>
        <v>287730</v>
      </c>
      <c r="AD357" s="50">
        <f t="shared" si="107"/>
        <v>287730</v>
      </c>
      <c r="AE357" s="50">
        <f t="shared" si="108"/>
        <v>80012</v>
      </c>
      <c r="AF357" s="50">
        <f t="shared" si="109"/>
        <v>80012</v>
      </c>
      <c r="AG357" s="50">
        <f t="shared" si="110"/>
        <v>367742</v>
      </c>
      <c r="AH357" s="51">
        <f t="shared" si="111"/>
        <v>100000</v>
      </c>
      <c r="AI357" s="52" t="str">
        <f t="shared" si="112"/>
        <v/>
      </c>
      <c r="AJ357" s="76">
        <v>2018</v>
      </c>
      <c r="AK357" s="30">
        <v>367610</v>
      </c>
      <c r="AL357" s="53">
        <v>19412.669999999984</v>
      </c>
      <c r="AM357" s="54">
        <f t="shared" si="113"/>
        <v>0</v>
      </c>
      <c r="AN357" s="50">
        <f t="shared" si="114"/>
        <v>367742</v>
      </c>
      <c r="AO357" s="51">
        <v>367610</v>
      </c>
      <c r="AP357" s="50">
        <f t="shared" si="115"/>
        <v>367610</v>
      </c>
      <c r="AQ357" s="11">
        <v>0</v>
      </c>
      <c r="AR357" s="50">
        <f t="shared" si="116"/>
        <v>367742</v>
      </c>
      <c r="AS357" s="50">
        <f t="shared" si="117"/>
        <v>58616</v>
      </c>
      <c r="AT357" s="55">
        <f t="shared" si="118"/>
        <v>15.94</v>
      </c>
      <c r="AU357" s="27">
        <f t="shared" si="119"/>
        <v>1</v>
      </c>
    </row>
    <row r="358" spans="1:47" ht="14.5" x14ac:dyDescent="0.35">
      <c r="A358" s="27" t="s">
        <v>704</v>
      </c>
      <c r="B358" s="27" t="s">
        <v>349</v>
      </c>
      <c r="C358" s="27">
        <v>2025</v>
      </c>
      <c r="D358" s="43">
        <v>10242817511</v>
      </c>
      <c r="E358" s="44">
        <v>72519147.980000004</v>
      </c>
      <c r="F358" s="43">
        <v>8789324612</v>
      </c>
      <c r="G358" s="45">
        <f t="shared" si="100"/>
        <v>62228418.254779167</v>
      </c>
      <c r="H358" s="45">
        <f t="shared" si="101"/>
        <v>53083178.477518491</v>
      </c>
      <c r="I358" s="45">
        <f t="shared" si="102"/>
        <v>1453492899</v>
      </c>
      <c r="J358" s="45">
        <f t="shared" si="103"/>
        <v>448332</v>
      </c>
      <c r="K358" s="45">
        <f t="shared" si="104"/>
        <v>7995392.8487050328</v>
      </c>
      <c r="L358" s="46">
        <v>0</v>
      </c>
      <c r="M358" s="46">
        <v>3695002.48</v>
      </c>
      <c r="N358" s="46">
        <v>335608.28</v>
      </c>
      <c r="O358" s="46">
        <v>1661694.41</v>
      </c>
      <c r="P358" s="45">
        <f>SUM(L358:O358)+E358</f>
        <v>78211453.150000006</v>
      </c>
      <c r="Q358" s="47">
        <v>0.03</v>
      </c>
      <c r="R358" s="10" t="s">
        <v>803</v>
      </c>
      <c r="S358" s="10"/>
      <c r="T358" s="10" t="b">
        <v>0</v>
      </c>
      <c r="U358" s="10" t="s">
        <v>797</v>
      </c>
      <c r="V358" s="10" t="s">
        <v>797</v>
      </c>
      <c r="W358" s="10" t="b">
        <v>1</v>
      </c>
      <c r="X358" s="48">
        <v>680446</v>
      </c>
      <c r="Y358" s="49">
        <v>7.08</v>
      </c>
      <c r="Z358" s="48">
        <v>12917</v>
      </c>
      <c r="AA358" s="26">
        <v>16159</v>
      </c>
      <c r="AB358" s="11">
        <v>17275</v>
      </c>
      <c r="AC358" s="50">
        <f t="shared" si="106"/>
        <v>1832357</v>
      </c>
      <c r="AD358" s="50">
        <f t="shared" si="107"/>
        <v>1832357</v>
      </c>
      <c r="AE358" s="50">
        <f t="shared" si="108"/>
        <v>120918</v>
      </c>
      <c r="AF358" s="50">
        <f t="shared" si="109"/>
        <v>120918</v>
      </c>
      <c r="AG358" s="50">
        <f t="shared" si="110"/>
        <v>1953275</v>
      </c>
      <c r="AH358" s="51">
        <f t="shared" si="111"/>
        <v>100000</v>
      </c>
      <c r="AI358" s="52" t="str">
        <f t="shared" si="112"/>
        <v/>
      </c>
      <c r="AJ358" s="76">
        <v>2005</v>
      </c>
      <c r="AK358" s="30">
        <v>1863101</v>
      </c>
      <c r="AL358" s="53">
        <v>53021.369999999879</v>
      </c>
      <c r="AM358" s="54">
        <f t="shared" si="113"/>
        <v>0</v>
      </c>
      <c r="AN358" s="50">
        <f t="shared" si="114"/>
        <v>1953275</v>
      </c>
      <c r="AO358" s="51">
        <v>1863101</v>
      </c>
      <c r="AP358" s="50">
        <f t="shared" si="115"/>
        <v>1863101</v>
      </c>
      <c r="AQ358" s="11">
        <v>880000</v>
      </c>
      <c r="AR358" s="50">
        <f>MAX(AO358,AN358)</f>
        <v>1953275</v>
      </c>
      <c r="AS358" s="50">
        <f t="shared" si="117"/>
        <v>311339</v>
      </c>
      <c r="AT358" s="55">
        <f t="shared" si="118"/>
        <v>15.94</v>
      </c>
      <c r="AU358" s="27">
        <f t="shared" si="119"/>
        <v>1</v>
      </c>
    </row>
    <row r="359" spans="1:47" x14ac:dyDescent="0.3">
      <c r="E359" s="46"/>
      <c r="F359" s="43"/>
      <c r="G359" s="45"/>
      <c r="H359" s="45"/>
      <c r="I359" s="45"/>
      <c r="J359" s="45"/>
      <c r="K359" s="45"/>
      <c r="L359" s="46"/>
      <c r="M359" s="46"/>
      <c r="N359" s="46"/>
      <c r="O359" s="46"/>
      <c r="P359" s="45"/>
      <c r="Q359" s="47"/>
      <c r="R359" s="10"/>
      <c r="S359" s="10"/>
      <c r="T359" s="10"/>
      <c r="U359" s="10"/>
      <c r="V359" s="10"/>
      <c r="W359" s="10"/>
      <c r="X359" s="48"/>
      <c r="Y359" s="49"/>
      <c r="Z359" s="48"/>
      <c r="AA359" s="48"/>
      <c r="AB359" s="11"/>
      <c r="AC359" s="50"/>
      <c r="AD359" s="50"/>
      <c r="AE359" s="50"/>
      <c r="AF359" s="50"/>
      <c r="AG359" s="50"/>
      <c r="AH359" s="51"/>
      <c r="AI359" s="52"/>
      <c r="AJ359" s="9"/>
      <c r="AK359" s="30"/>
      <c r="AL359" s="53"/>
      <c r="AM359" s="54"/>
      <c r="AN359" s="50"/>
      <c r="AO359" s="51"/>
      <c r="AP359" s="50"/>
      <c r="AQ359" s="11"/>
      <c r="AR359" s="50"/>
      <c r="AS359" s="50"/>
      <c r="AT359" s="55"/>
    </row>
    <row r="360" spans="1:47" x14ac:dyDescent="0.3">
      <c r="B360" s="27" t="s">
        <v>705</v>
      </c>
      <c r="D360" s="30">
        <f t="shared" ref="D360:P360" si="120">SUM(D8:D358)</f>
        <v>1588141815279</v>
      </c>
      <c r="E360" s="30">
        <f t="shared" si="120"/>
        <v>16647846475.250002</v>
      </c>
      <c r="F360" s="30">
        <f t="shared" si="120"/>
        <v>1009231247833</v>
      </c>
      <c r="G360" s="51">
        <f t="shared" si="120"/>
        <v>11022529658.804083</v>
      </c>
      <c r="H360" s="51">
        <f t="shared" si="120"/>
        <v>9335735981.9315357</v>
      </c>
      <c r="I360" s="51">
        <f t="shared" si="120"/>
        <v>578910567446</v>
      </c>
      <c r="J360" s="51">
        <f t="shared" si="120"/>
        <v>162803861</v>
      </c>
      <c r="K360" s="51">
        <f t="shared" si="120"/>
        <v>4733588864.1050386</v>
      </c>
      <c r="L360" s="30">
        <f t="shared" si="120"/>
        <v>210273.63</v>
      </c>
      <c r="M360" s="30">
        <f t="shared" si="120"/>
        <v>3892622196.7400007</v>
      </c>
      <c r="N360" s="30">
        <f t="shared" si="120"/>
        <v>1173191544.0799997</v>
      </c>
      <c r="O360" s="30">
        <f t="shared" si="120"/>
        <v>1132900015.0600002</v>
      </c>
      <c r="P360" s="51">
        <f t="shared" si="120"/>
        <v>22846770504.76001</v>
      </c>
      <c r="Q360" s="56">
        <f>COUNTIF(Q8:Q358,"&gt;0")</f>
        <v>196</v>
      </c>
      <c r="R360" s="56"/>
      <c r="S360" s="56"/>
      <c r="T360" s="56"/>
      <c r="U360" s="30"/>
      <c r="V360" s="30"/>
      <c r="W360" s="30"/>
      <c r="X360" s="30">
        <f t="shared" ref="X360:AS360" si="121">SUM(X8:X358)</f>
        <v>226785564</v>
      </c>
      <c r="Y360" s="29">
        <f t="shared" si="121"/>
        <v>4295.3200000000006</v>
      </c>
      <c r="Z360" s="30">
        <f t="shared" si="121"/>
        <v>1440494</v>
      </c>
      <c r="AA360" s="30">
        <f t="shared" si="121"/>
        <v>2254886</v>
      </c>
      <c r="AB360" s="30">
        <f t="shared" si="121"/>
        <v>2392135</v>
      </c>
      <c r="AC360" s="51">
        <f t="shared" si="121"/>
        <v>180931456</v>
      </c>
      <c r="AD360" s="51">
        <f t="shared" si="121"/>
        <v>185671001</v>
      </c>
      <c r="AE360" s="51">
        <f t="shared" si="121"/>
        <v>60687570</v>
      </c>
      <c r="AF360" s="51">
        <f t="shared" si="121"/>
        <v>35066848</v>
      </c>
      <c r="AG360" s="51">
        <f t="shared" si="121"/>
        <v>220737849</v>
      </c>
      <c r="AH360" s="51">
        <f t="shared" si="121"/>
        <v>16800000</v>
      </c>
      <c r="AI360" s="51">
        <f t="shared" si="121"/>
        <v>76</v>
      </c>
      <c r="AJ360" s="9"/>
      <c r="AK360" s="72">
        <f>SUM(AK8:AK358)</f>
        <v>243587737</v>
      </c>
      <c r="AL360" s="73">
        <f t="shared" si="121"/>
        <v>13071017.090000004</v>
      </c>
      <c r="AM360" s="54">
        <f t="shared" si="121"/>
        <v>3</v>
      </c>
      <c r="AN360" s="51">
        <f t="shared" si="121"/>
        <v>220737849</v>
      </c>
      <c r="AO360" s="51">
        <f t="shared" si="121"/>
        <v>243587737</v>
      </c>
      <c r="AP360" s="51">
        <f t="shared" si="121"/>
        <v>242688477</v>
      </c>
      <c r="AQ360" s="30">
        <f t="shared" si="121"/>
        <v>48162963</v>
      </c>
      <c r="AR360" s="51">
        <f>SUM(AR8:AR358)</f>
        <v>247069518</v>
      </c>
      <c r="AS360" s="51">
        <f t="shared" si="121"/>
        <v>39381210</v>
      </c>
      <c r="AT360" s="55">
        <f>ROUND(IF(AS360&gt;0,(AS360/AR360)*100,0),2)</f>
        <v>15.94</v>
      </c>
      <c r="AU360" s="27">
        <f t="shared" si="119"/>
        <v>0</v>
      </c>
    </row>
    <row r="361" spans="1:47" x14ac:dyDescent="0.3">
      <c r="B361" s="71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1:47" x14ac:dyDescent="0.3">
      <c r="B362" s="70"/>
    </row>
    <row r="363" spans="1:47" ht="13.5" thickBot="1" x14ac:dyDescent="0.35">
      <c r="AK363" s="27">
        <f>COUNTIF(AK8:AK358,"&gt;0")</f>
        <v>195</v>
      </c>
    </row>
    <row r="364" spans="1:47" x14ac:dyDescent="0.3">
      <c r="AN364" s="58" t="s">
        <v>767</v>
      </c>
      <c r="AO364" s="59">
        <v>49226518.182500027</v>
      </c>
    </row>
    <row r="365" spans="1:47" x14ac:dyDescent="0.3">
      <c r="AN365" s="60" t="s">
        <v>768</v>
      </c>
      <c r="AO365" s="61">
        <f>ROUND(AO364*80%,0)</f>
        <v>39381215</v>
      </c>
    </row>
  </sheetData>
  <autoFilter ref="D7:F358" xr:uid="{00000000-0001-0000-0000-000000000000}"/>
  <mergeCells count="4">
    <mergeCell ref="D6:F6"/>
    <mergeCell ref="L6:P6"/>
    <mergeCell ref="Q6:U6"/>
    <mergeCell ref="X6:Z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5D94-F4CA-452B-B4B5-1C459EDC6ADC}">
  <sheetPr>
    <tabColor theme="6" tint="0.79998168889431442"/>
  </sheetPr>
  <dimension ref="A1:AS361"/>
  <sheetViews>
    <sheetView zoomScale="90" zoomScaleNormal="90" workbookViewId="0">
      <pane xSplit="2" ySplit="3" topLeftCell="Z4" activePane="bottomRight" state="frozen"/>
      <selection activeCell="A8" sqref="A8"/>
      <selection pane="topRight" activeCell="A8" sqref="A8"/>
      <selection pane="bottomLeft" activeCell="A8" sqref="A8"/>
      <selection pane="bottomRight" activeCell="B361" sqref="B361"/>
    </sheetView>
  </sheetViews>
  <sheetFormatPr defaultRowHeight="12.5" x14ac:dyDescent="0.25"/>
  <cols>
    <col min="1" max="1" width="20.81640625" bestFit="1" customWidth="1"/>
    <col min="2" max="2" width="5.7265625" bestFit="1" customWidth="1"/>
    <col min="3" max="13" width="12.1796875" style="12" bestFit="1" customWidth="1"/>
    <col min="14" max="22" width="13.26953125" style="12" bestFit="1" customWidth="1"/>
    <col min="23" max="23" width="2" customWidth="1"/>
    <col min="24" max="24" width="12.54296875" bestFit="1" customWidth="1"/>
    <col min="25" max="29" width="14" bestFit="1" customWidth="1"/>
    <col min="30" max="39" width="13.54296875" bestFit="1" customWidth="1"/>
    <col min="40" max="40" width="14.81640625" customWidth="1"/>
    <col min="41" max="41" width="13.54296875" bestFit="1" customWidth="1"/>
    <col min="42" max="42" width="14" bestFit="1" customWidth="1"/>
    <col min="43" max="43" width="1.7265625" style="8" customWidth="1"/>
    <col min="44" max="44" width="14.7265625" style="23" bestFit="1" customWidth="1"/>
    <col min="45" max="45" width="12" bestFit="1" customWidth="1"/>
  </cols>
  <sheetData>
    <row r="1" spans="1:45" ht="14.5" x14ac:dyDescent="0.35">
      <c r="A1" s="3"/>
      <c r="C1" s="83" t="s">
        <v>795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2"/>
      <c r="X1" s="84" t="s">
        <v>739</v>
      </c>
      <c r="Y1" s="84"/>
      <c r="Z1" s="84"/>
      <c r="AA1" s="84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18"/>
      <c r="AP1" s="18"/>
      <c r="AQ1" s="13"/>
      <c r="AR1" s="85"/>
      <c r="AS1" s="85"/>
    </row>
    <row r="2" spans="1:45" s="7" customFormat="1" ht="25" x14ac:dyDescent="0.25">
      <c r="A2" s="15" t="s">
        <v>351</v>
      </c>
      <c r="B2" s="16" t="s">
        <v>350</v>
      </c>
      <c r="C2" s="22" t="s">
        <v>769</v>
      </c>
      <c r="D2" s="22" t="s">
        <v>770</v>
      </c>
      <c r="E2" s="22" t="s">
        <v>771</v>
      </c>
      <c r="F2" s="22" t="s">
        <v>772</v>
      </c>
      <c r="G2" s="22" t="s">
        <v>773</v>
      </c>
      <c r="H2" s="22" t="s">
        <v>774</v>
      </c>
      <c r="I2" s="22" t="s">
        <v>775</v>
      </c>
      <c r="J2" s="22" t="s">
        <v>776</v>
      </c>
      <c r="K2" s="22" t="s">
        <v>777</v>
      </c>
      <c r="L2" s="22" t="s">
        <v>778</v>
      </c>
      <c r="M2" s="22" t="s">
        <v>779</v>
      </c>
      <c r="N2" s="22" t="s">
        <v>780</v>
      </c>
      <c r="O2" s="22" t="s">
        <v>781</v>
      </c>
      <c r="P2" s="22" t="s">
        <v>782</v>
      </c>
      <c r="Q2" s="22" t="s">
        <v>783</v>
      </c>
      <c r="R2" s="22" t="s">
        <v>784</v>
      </c>
      <c r="S2" s="22" t="s">
        <v>785</v>
      </c>
      <c r="T2" s="22" t="s">
        <v>786</v>
      </c>
      <c r="U2" s="22" t="s">
        <v>787</v>
      </c>
      <c r="V2" s="22" t="s">
        <v>788</v>
      </c>
      <c r="W2" s="16"/>
      <c r="X2" s="25" t="s">
        <v>748</v>
      </c>
      <c r="Y2" s="25" t="s">
        <v>749</v>
      </c>
      <c r="Z2" s="25" t="s">
        <v>750</v>
      </c>
      <c r="AA2" s="25" t="s">
        <v>751</v>
      </c>
      <c r="AB2" s="25" t="s">
        <v>752</v>
      </c>
      <c r="AC2" s="25" t="s">
        <v>753</v>
      </c>
      <c r="AD2" s="25" t="s">
        <v>754</v>
      </c>
      <c r="AE2" s="25" t="s">
        <v>744</v>
      </c>
      <c r="AF2" s="25" t="s">
        <v>746</v>
      </c>
      <c r="AG2" s="25" t="s">
        <v>747</v>
      </c>
      <c r="AH2" s="25" t="s">
        <v>755</v>
      </c>
      <c r="AI2" s="25" t="s">
        <v>756</v>
      </c>
      <c r="AJ2" s="25" t="s">
        <v>757</v>
      </c>
      <c r="AK2" s="25" t="s">
        <v>758</v>
      </c>
      <c r="AL2" s="25" t="s">
        <v>759</v>
      </c>
      <c r="AM2" s="25" t="s">
        <v>760</v>
      </c>
      <c r="AN2" s="25" t="s">
        <v>761</v>
      </c>
      <c r="AO2" s="25" t="s">
        <v>762</v>
      </c>
      <c r="AP2" s="25" t="s">
        <v>765</v>
      </c>
      <c r="AQ2" s="17"/>
      <c r="AR2" s="24" t="s">
        <v>738</v>
      </c>
      <c r="AS2" s="16" t="s">
        <v>740</v>
      </c>
    </row>
    <row r="3" spans="1:45" ht="13" x14ac:dyDescent="0.3">
      <c r="A3" s="4"/>
      <c r="B3" s="4"/>
      <c r="AQ3" s="14"/>
    </row>
    <row r="4" spans="1:45" x14ac:dyDescent="0.25">
      <c r="A4" t="s">
        <v>0</v>
      </c>
      <c r="B4" s="5">
        <v>1</v>
      </c>
      <c r="C4" s="12">
        <f>VLOOKUP(A4,'[1]MASTER CP-1 history'!$C$3:$Q$353,15,0)</f>
        <v>0</v>
      </c>
      <c r="D4" s="12">
        <f>VLOOKUP($A4,'[1]MASTER CP-1 history'!$C$356:$Q$706,15,0)</f>
        <v>0</v>
      </c>
      <c r="E4" s="12">
        <f>VLOOKUP($A4,'[1]MASTER CP-1 history'!$C$709:$Q$1059,15,0)</f>
        <v>0</v>
      </c>
      <c r="F4" s="12">
        <f>VLOOKUP($A4,'[1]MASTER CP-1 history'!$C$1062:$Q$1412,15,0)</f>
        <v>0</v>
      </c>
      <c r="G4" s="12">
        <f>VLOOKUP($A4,'[1]MASTER CP-1 history'!$C$1415:$Q$1765,15,0)</f>
        <v>0</v>
      </c>
      <c r="H4" s="12">
        <f>VLOOKUP($A4,'[1]MASTER CP-1 history'!$C$1768:$Q$2118,15,0)</f>
        <v>0</v>
      </c>
      <c r="I4" s="12">
        <f>VLOOKUP($A4,'[1]MASTER CP-1 history'!$C$2121:$Q$2471,15,0)</f>
        <v>0</v>
      </c>
      <c r="J4" s="12">
        <f>VLOOKUP($A4,'[1]MASTER CP-1 history'!$C$2474:$Q$2824,15,0)</f>
        <v>0</v>
      </c>
      <c r="K4" s="12">
        <f>VLOOKUP($A4,'[1]MASTER CP-1 history'!$C$2827:$Q$3177,15,0)</f>
        <v>0</v>
      </c>
      <c r="L4" s="12">
        <f>VLOOKUP($A4,'[1]MASTER CP-1 history'!$C$3180:$Q$3530,15,0)</f>
        <v>0</v>
      </c>
      <c r="M4" s="12">
        <f>VLOOKUP($A4,'[1]MASTER CP-1 history'!$C$3533:$Q$3883,15,0)</f>
        <v>0</v>
      </c>
      <c r="N4" s="12">
        <f>VLOOKUP($A4,'[1]MASTER CP-1 history'!$C$3886:$Q$4236,15,0)</f>
        <v>0</v>
      </c>
      <c r="O4" s="12">
        <f>VLOOKUP($A4,'[1]MASTER CP-1 history'!$C$4239:$Q$4589,15,0)</f>
        <v>0</v>
      </c>
      <c r="P4" s="12">
        <f>VLOOKUP($A4,'[1]MASTER CP-1 history'!$C$4592:$Q$4942,15,0)</f>
        <v>351028</v>
      </c>
      <c r="Q4" s="12">
        <f>VLOOKUP($A4,'[1]MASTER CP-1 history'!$C$4945:$Q$5295,15,0)</f>
        <v>375232.07</v>
      </c>
      <c r="R4" s="12">
        <f>VLOOKUP($A4,'[1]MASTER CP-1 history'!$C$5298:$Q$5648,15,0)</f>
        <v>391614.26</v>
      </c>
      <c r="S4" s="12">
        <f>VLOOKUP($A4,'[1]MASTER CP-1 history'!$C$5651:$Q$6001,15,0)</f>
        <v>415985.52</v>
      </c>
      <c r="T4" s="12">
        <f>VLOOKUP($A4,'[1]MASTER CP-1 history'!$C$6004:$Q$6354,15,0)</f>
        <v>429311.47</v>
      </c>
      <c r="U4" s="12">
        <f>VLOOKUP($A4,'[1]MASTER CP-1 history'!$C$6357:$Q$6707,15,0)</f>
        <v>455104.97000000003</v>
      </c>
      <c r="V4" s="12">
        <f>VLOOKUP($A4,'[1]MASTER CP-1 history'!$C$6710:$Q$7060,15,0)</f>
        <v>479617.51</v>
      </c>
      <c r="W4" s="1"/>
      <c r="X4" s="23" t="str">
        <f t="shared" ref="X4:X67" si="0">IF(AND(C4&gt;0,D4&gt;0),((D4-C4)/C4),"")</f>
        <v/>
      </c>
      <c r="Y4" s="23" t="str">
        <f t="shared" ref="Y4:Y67" si="1">IF(AND(D4&gt;0,E4&gt;0),((E4-D4)/D4),"")</f>
        <v/>
      </c>
      <c r="Z4" s="23" t="str">
        <f t="shared" ref="Z4:Z67" si="2">IF(AND(E4&gt;0,F4&gt;0),((F4-E4)/E4),"")</f>
        <v/>
      </c>
      <c r="AA4" s="23" t="str">
        <f t="shared" ref="AA4:AA67" si="3">IF(AND(F4&gt;0,G4&gt;0),((G4-F4)/F4),"")</f>
        <v/>
      </c>
      <c r="AB4" s="23" t="str">
        <f t="shared" ref="AB4:AB67" si="4">IF(AND(G4&gt;0,H4&gt;0),((H4-G4)/G4),"")</f>
        <v/>
      </c>
      <c r="AC4" s="23" t="str">
        <f t="shared" ref="AC4:AC67" si="5">IF(AND(H4&gt;0,I4&gt;0),((I4-H4)/H4),"")</f>
        <v/>
      </c>
      <c r="AD4" s="23" t="str">
        <f t="shared" ref="AD4:AM19" si="6">IF(AND(I4&gt;0,J4&gt;0),((J4-I4)/I4),"")</f>
        <v/>
      </c>
      <c r="AE4" s="23" t="str">
        <f t="shared" si="6"/>
        <v/>
      </c>
      <c r="AF4" s="23" t="str">
        <f t="shared" si="6"/>
        <v/>
      </c>
      <c r="AG4" s="23" t="str">
        <f t="shared" si="6"/>
        <v/>
      </c>
      <c r="AH4" s="23" t="str">
        <f t="shared" si="6"/>
        <v/>
      </c>
      <c r="AI4" s="23" t="str">
        <f t="shared" si="6"/>
        <v/>
      </c>
      <c r="AJ4" s="23" t="str">
        <f t="shared" si="6"/>
        <v/>
      </c>
      <c r="AK4" s="23">
        <f t="shared" si="6"/>
        <v>6.8951963945896075E-2</v>
      </c>
      <c r="AL4" s="23">
        <f t="shared" si="6"/>
        <v>4.3658821592727944E-2</v>
      </c>
      <c r="AM4" s="23">
        <f t="shared" si="6"/>
        <v>6.2232820633242543E-2</v>
      </c>
      <c r="AN4" s="23">
        <f t="shared" ref="AN4:AP67" si="7">IF(AND(S4&gt;0,T4&gt;0),((T4-S4)/S4),"")</f>
        <v>3.2034648706041384E-2</v>
      </c>
      <c r="AO4" s="23">
        <f t="shared" si="7"/>
        <v>6.0081087514386837E-2</v>
      </c>
      <c r="AP4" s="23">
        <f t="shared" si="7"/>
        <v>5.3861288308936675E-2</v>
      </c>
      <c r="AQ4" s="14"/>
      <c r="AR4" s="23">
        <f t="shared" ref="AR4:AR67" si="8">IFERROR(AVERAGE(X4:AQ4),0)</f>
        <v>5.3470105116871912E-2</v>
      </c>
      <c r="AS4" s="1">
        <f t="shared" ref="AS4:AS67" si="9">ROUND((V4*AR4)+V4,0)</f>
        <v>505263</v>
      </c>
    </row>
    <row r="5" spans="1:45" x14ac:dyDescent="0.25">
      <c r="A5" t="s">
        <v>1</v>
      </c>
      <c r="B5" s="5">
        <v>2</v>
      </c>
      <c r="C5" s="12">
        <f>VLOOKUP(A5,'[1]MASTER CP-1 history'!$C$3:$Q$353,15,0)</f>
        <v>534467.11</v>
      </c>
      <c r="D5" s="12">
        <f>VLOOKUP($A5,'[1]MASTER CP-1 history'!$C$356:$Q$706,15,0)</f>
        <v>568164.30999999994</v>
      </c>
      <c r="E5" s="12">
        <f>VLOOKUP($A5,'[1]MASTER CP-1 history'!$C$709:$Q$1059,15,0)</f>
        <v>652082.05000000005</v>
      </c>
      <c r="F5" s="12">
        <f>VLOOKUP($A5,'[1]MASTER CP-1 history'!$C$1062:$Q$1412,15,0)</f>
        <v>690028.16</v>
      </c>
      <c r="G5" s="12">
        <f>VLOOKUP($A5,'[1]MASTER CP-1 history'!$C$1415:$Q$1765,15,0)</f>
        <v>700353.85</v>
      </c>
      <c r="H5" s="12">
        <f>VLOOKUP($A5,'[1]MASTER CP-1 history'!$C$1768:$Q$2118,15,0)</f>
        <v>725354.29</v>
      </c>
      <c r="I5" s="12">
        <f>VLOOKUP($A5,'[1]MASTER CP-1 history'!$C$2121:$Q$2471,15,0)</f>
        <v>747237.96000000008</v>
      </c>
      <c r="J5" s="12">
        <f>VLOOKUP($A5,'[1]MASTER CP-1 history'!$C$2474:$Q$2824,15,0)</f>
        <v>761206.14</v>
      </c>
      <c r="K5" s="12">
        <f>VLOOKUP($A5,'[1]MASTER CP-1 history'!$C$2827:$Q$3177,15,0)</f>
        <v>779476.01</v>
      </c>
      <c r="L5" s="12">
        <f>VLOOKUP($A5,'[1]MASTER CP-1 history'!$C$3180:$Q$3530,15,0)</f>
        <v>814954.74</v>
      </c>
      <c r="M5" s="12">
        <f>VLOOKUP($A5,'[1]MASTER CP-1 history'!$C$3533:$Q$3883,15,0)</f>
        <v>839726.17</v>
      </c>
      <c r="N5" s="12">
        <f>VLOOKUP($A5,'[1]MASTER CP-1 history'!$C$3886:$Q$4236,15,0)</f>
        <v>876289.67999999993</v>
      </c>
      <c r="O5" s="12">
        <f>VLOOKUP($A5,'[1]MASTER CP-1 history'!$C$4239:$Q$4589,15,0)</f>
        <v>915726.8</v>
      </c>
      <c r="P5" s="12">
        <f>VLOOKUP($A5,'[1]MASTER CP-1 history'!$C$4592:$Q$4942,15,0)</f>
        <v>957080.69000000006</v>
      </c>
      <c r="Q5" s="12">
        <f>VLOOKUP($A5,'[1]MASTER CP-1 history'!$C$4945:$Q$5295,15,0)</f>
        <v>992381</v>
      </c>
      <c r="R5" s="12">
        <f>VLOOKUP($A5,'[1]MASTER CP-1 history'!$C$5298:$Q$5648,15,0)</f>
        <v>1033794.12</v>
      </c>
      <c r="S5" s="12">
        <f>VLOOKUP($A5,'[1]MASTER CP-1 history'!$C$5651:$Q$6001,15,0)</f>
        <v>1083945.4300000002</v>
      </c>
      <c r="T5" s="12">
        <f>VLOOKUP($A5,'[1]MASTER CP-1 history'!$C$6004:$Q$6354,15,0)</f>
        <v>1161297.8799999999</v>
      </c>
      <c r="U5" s="12">
        <f>VLOOKUP($A5,'[1]MASTER CP-1 history'!$C$6357:$Q$6707,15,0)</f>
        <v>1216638.0399999998</v>
      </c>
      <c r="V5" s="12">
        <f>VLOOKUP($A5,'[1]MASTER CP-1 history'!$C$6710:$Q$7060,15,0)</f>
        <v>1295218.97</v>
      </c>
      <c r="W5" s="1"/>
      <c r="X5" s="23">
        <f t="shared" si="0"/>
        <v>6.3048220123404705E-2</v>
      </c>
      <c r="Y5" s="23">
        <f t="shared" si="1"/>
        <v>0.14769977367990628</v>
      </c>
      <c r="Z5" s="23">
        <f t="shared" si="2"/>
        <v>5.8192232097172406E-2</v>
      </c>
      <c r="AA5" s="23">
        <f t="shared" si="3"/>
        <v>1.4964157404822353E-2</v>
      </c>
      <c r="AB5" s="23">
        <f t="shared" si="4"/>
        <v>3.5696869518172934E-2</v>
      </c>
      <c r="AC5" s="23">
        <f t="shared" si="5"/>
        <v>3.0169629244213944E-2</v>
      </c>
      <c r="AD5" s="23">
        <f t="shared" si="6"/>
        <v>1.8693081384676888E-2</v>
      </c>
      <c r="AE5" s="23">
        <f t="shared" si="6"/>
        <v>2.4001212076402847E-2</v>
      </c>
      <c r="AF5" s="23">
        <f t="shared" si="6"/>
        <v>4.5516128200019886E-2</v>
      </c>
      <c r="AG5" s="23">
        <f t="shared" si="6"/>
        <v>3.0396080646147357E-2</v>
      </c>
      <c r="AH5" s="23">
        <f t="shared" si="6"/>
        <v>4.3542182328317684E-2</v>
      </c>
      <c r="AI5" s="23">
        <f t="shared" si="6"/>
        <v>4.5004661015750083E-2</v>
      </c>
      <c r="AJ5" s="23">
        <f t="shared" si="6"/>
        <v>4.5159637131948101E-2</v>
      </c>
      <c r="AK5" s="23">
        <f t="shared" si="6"/>
        <v>3.6883316494453498E-2</v>
      </c>
      <c r="AL5" s="23">
        <f t="shared" si="6"/>
        <v>4.1731069014823936E-2</v>
      </c>
      <c r="AM5" s="23">
        <f t="shared" si="6"/>
        <v>4.8511893257818274E-2</v>
      </c>
      <c r="AN5" s="23">
        <f t="shared" si="7"/>
        <v>7.1361941163403136E-2</v>
      </c>
      <c r="AO5" s="23">
        <f t="shared" si="7"/>
        <v>4.7653716546869028E-2</v>
      </c>
      <c r="AP5" s="23">
        <f t="shared" si="7"/>
        <v>6.4588585443210528E-2</v>
      </c>
      <c r="AQ5" s="14"/>
      <c r="AR5" s="23">
        <f t="shared" si="8"/>
        <v>4.8042862461659674E-2</v>
      </c>
      <c r="AS5" s="1">
        <f t="shared" si="9"/>
        <v>1357445</v>
      </c>
    </row>
    <row r="6" spans="1:45" x14ac:dyDescent="0.25">
      <c r="A6" t="s">
        <v>2</v>
      </c>
      <c r="B6" s="5">
        <v>3</v>
      </c>
      <c r="C6" s="12">
        <f>VLOOKUP(A6,'[1]MASTER CP-1 history'!$C$3:$Q$353,15,0)</f>
        <v>81175.86</v>
      </c>
      <c r="D6" s="12">
        <f>VLOOKUP($A6,'[1]MASTER CP-1 history'!$C$356:$Q$706,15,0)</f>
        <v>93233.060000000012</v>
      </c>
      <c r="E6" s="12">
        <f>VLOOKUP($A6,'[1]MASTER CP-1 history'!$C$709:$Q$1059,15,0)</f>
        <v>104766.12000000001</v>
      </c>
      <c r="F6" s="12">
        <f>VLOOKUP($A6,'[1]MASTER CP-1 history'!$C$1062:$Q$1412,15,0)</f>
        <v>115634.36</v>
      </c>
      <c r="G6" s="12">
        <f>VLOOKUP($A6,'[1]MASTER CP-1 history'!$C$1415:$Q$1765,15,0)</f>
        <v>118361.61</v>
      </c>
      <c r="H6" s="12">
        <f>VLOOKUP($A6,'[1]MASTER CP-1 history'!$C$1768:$Q$2118,15,0)</f>
        <v>121769.32</v>
      </c>
      <c r="I6" s="12">
        <f>VLOOKUP($A6,'[1]MASTER CP-1 history'!$C$2121:$Q$2471,15,0)</f>
        <v>122926.53</v>
      </c>
      <c r="J6" s="12">
        <f>VLOOKUP($A6,'[1]MASTER CP-1 history'!$C$2474:$Q$2824,15,0)</f>
        <v>123379.16</v>
      </c>
      <c r="K6" s="12">
        <f>VLOOKUP($A6,'[1]MASTER CP-1 history'!$C$2827:$Q$3177,15,0)</f>
        <v>122886.61</v>
      </c>
      <c r="L6" s="12">
        <f>VLOOKUP($A6,'[1]MASTER CP-1 history'!$C$3180:$Q$3530,15,0)</f>
        <v>124376.4</v>
      </c>
      <c r="M6" s="12">
        <f>VLOOKUP($A6,'[1]MASTER CP-1 history'!$C$3533:$Q$3883,15,0)</f>
        <v>122984.91</v>
      </c>
      <c r="N6" s="12">
        <f>VLOOKUP($A6,'[1]MASTER CP-1 history'!$C$3886:$Q$4236,15,0)</f>
        <v>127520.28</v>
      </c>
      <c r="O6" s="12">
        <f>VLOOKUP($A6,'[1]MASTER CP-1 history'!$C$4239:$Q$4589,15,0)</f>
        <v>137355.41999999998</v>
      </c>
      <c r="P6" s="12">
        <f>VLOOKUP($A6,'[1]MASTER CP-1 history'!$C$4592:$Q$4942,15,0)</f>
        <v>145166.07999999999</v>
      </c>
      <c r="Q6" s="12">
        <f>VLOOKUP($A6,'[1]MASTER CP-1 history'!$C$4945:$Q$5295,15,0)</f>
        <v>152337.85999999999</v>
      </c>
      <c r="R6" s="12">
        <f>VLOOKUP($A6,'[1]MASTER CP-1 history'!$C$5298:$Q$5648,15,0)</f>
        <v>161735</v>
      </c>
      <c r="S6" s="12">
        <f>VLOOKUP($A6,'[1]MASTER CP-1 history'!$C$5651:$Q$6001,15,0)</f>
        <v>173285.46</v>
      </c>
      <c r="T6" s="12">
        <f>VLOOKUP($A6,'[1]MASTER CP-1 history'!$C$6004:$Q$6354,15,0)</f>
        <v>178367.49000000002</v>
      </c>
      <c r="U6" s="12">
        <f>VLOOKUP($A6,'[1]MASTER CP-1 history'!$C$6357:$Q$6707,15,0)</f>
        <v>193368.03</v>
      </c>
      <c r="V6" s="12">
        <f>VLOOKUP($A6,'[1]MASTER CP-1 history'!$C$6710:$Q$7060,15,0)</f>
        <v>210278.97999999998</v>
      </c>
      <c r="W6" s="1"/>
      <c r="X6" s="23">
        <f t="shared" si="0"/>
        <v>0.14853184185544829</v>
      </c>
      <c r="Y6" s="23">
        <f t="shared" si="1"/>
        <v>0.12370139948211499</v>
      </c>
      <c r="Z6" s="23">
        <f t="shared" si="2"/>
        <v>0.1037381168644977</v>
      </c>
      <c r="AA6" s="23">
        <f t="shared" si="3"/>
        <v>2.3585117779870966E-2</v>
      </c>
      <c r="AB6" s="23">
        <f t="shared" si="4"/>
        <v>2.8790669542261265E-2</v>
      </c>
      <c r="AC6" s="23">
        <f t="shared" si="5"/>
        <v>9.5032968895612767E-3</v>
      </c>
      <c r="AD6" s="23">
        <f t="shared" si="6"/>
        <v>3.6821180911883276E-3</v>
      </c>
      <c r="AE6" s="23">
        <f t="shared" si="6"/>
        <v>-3.9921652895027237E-3</v>
      </c>
      <c r="AF6" s="23">
        <f t="shared" si="6"/>
        <v>1.2123289917428707E-2</v>
      </c>
      <c r="AG6" s="23">
        <f t="shared" si="6"/>
        <v>-1.1187733364207284E-2</v>
      </c>
      <c r="AH6" s="23">
        <f t="shared" si="6"/>
        <v>3.687745106289865E-2</v>
      </c>
      <c r="AI6" s="23">
        <f t="shared" si="6"/>
        <v>7.7126085356776078E-2</v>
      </c>
      <c r="AJ6" s="23">
        <f t="shared" si="6"/>
        <v>5.6864592602170375E-2</v>
      </c>
      <c r="AK6" s="23">
        <f t="shared" si="6"/>
        <v>4.9403965444269074E-2</v>
      </c>
      <c r="AL6" s="23">
        <f t="shared" si="6"/>
        <v>6.1686175714953689E-2</v>
      </c>
      <c r="AM6" s="23">
        <f t="shared" si="6"/>
        <v>7.141595820323364E-2</v>
      </c>
      <c r="AN6" s="23">
        <f t="shared" si="7"/>
        <v>2.9327503877128687E-2</v>
      </c>
      <c r="AO6" s="23">
        <f t="shared" si="7"/>
        <v>8.4099069847313412E-2</v>
      </c>
      <c r="AP6" s="23">
        <f t="shared" si="7"/>
        <v>8.7454735925064669E-2</v>
      </c>
      <c r="AQ6" s="14"/>
      <c r="AR6" s="23">
        <f t="shared" si="8"/>
        <v>5.2249025779077363E-2</v>
      </c>
      <c r="AS6" s="1">
        <f t="shared" si="9"/>
        <v>221266</v>
      </c>
    </row>
    <row r="7" spans="1:45" x14ac:dyDescent="0.25">
      <c r="A7" t="s">
        <v>3</v>
      </c>
      <c r="B7" s="5">
        <v>4</v>
      </c>
      <c r="C7" s="12">
        <f>VLOOKUP(A7,'[1]MASTER CP-1 history'!$C$3:$Q$353,15,0)</f>
        <v>0</v>
      </c>
      <c r="D7" s="12">
        <f>VLOOKUP($A7,'[1]MASTER CP-1 history'!$C$356:$Q$706,15,0)</f>
        <v>0</v>
      </c>
      <c r="E7" s="12">
        <f>VLOOKUP($A7,'[1]MASTER CP-1 history'!$C$709:$Q$1059,15,0)</f>
        <v>0</v>
      </c>
      <c r="F7" s="12">
        <f>VLOOKUP($A7,'[1]MASTER CP-1 history'!$C$1062:$Q$1412,15,0)</f>
        <v>0</v>
      </c>
      <c r="G7" s="12">
        <f>VLOOKUP($A7,'[1]MASTER CP-1 history'!$C$1415:$Q$1765,15,0)</f>
        <v>0</v>
      </c>
      <c r="H7" s="12">
        <f>VLOOKUP($A7,'[1]MASTER CP-1 history'!$C$1768:$Q$2118,15,0)</f>
        <v>0</v>
      </c>
      <c r="I7" s="12">
        <f>VLOOKUP($A7,'[1]MASTER CP-1 history'!$C$2121:$Q$2471,15,0)</f>
        <v>0</v>
      </c>
      <c r="J7" s="12">
        <f>VLOOKUP($A7,'[1]MASTER CP-1 history'!$C$2474:$Q$2824,15,0)</f>
        <v>0</v>
      </c>
      <c r="K7" s="12">
        <f>VLOOKUP($A7,'[1]MASTER CP-1 history'!$C$2827:$Q$3177,15,0)</f>
        <v>0</v>
      </c>
      <c r="L7" s="12">
        <f>VLOOKUP($A7,'[1]MASTER CP-1 history'!$C$3180:$Q$3530,15,0)</f>
        <v>0</v>
      </c>
      <c r="M7" s="12">
        <f>VLOOKUP($A7,'[1]MASTER CP-1 history'!$C$3533:$Q$3883,15,0)</f>
        <v>0</v>
      </c>
      <c r="N7" s="12">
        <f>VLOOKUP($A7,'[1]MASTER CP-1 history'!$C$3886:$Q$4236,15,0)</f>
        <v>0</v>
      </c>
      <c r="O7" s="12">
        <f>VLOOKUP($A7,'[1]MASTER CP-1 history'!$C$4239:$Q$4589,15,0)</f>
        <v>0</v>
      </c>
      <c r="P7" s="12">
        <f>VLOOKUP($A7,'[1]MASTER CP-1 history'!$C$4592:$Q$4942,15,0)</f>
        <v>0</v>
      </c>
      <c r="Q7" s="12">
        <f>VLOOKUP($A7,'[1]MASTER CP-1 history'!$C$4945:$Q$5295,15,0)</f>
        <v>0</v>
      </c>
      <c r="R7" s="12">
        <f>VLOOKUP($A7,'[1]MASTER CP-1 history'!$C$5298:$Q$5648,15,0)</f>
        <v>0</v>
      </c>
      <c r="S7" s="12">
        <f>VLOOKUP($A7,'[1]MASTER CP-1 history'!$C$5651:$Q$6001,15,0)</f>
        <v>0</v>
      </c>
      <c r="T7" s="12">
        <f>VLOOKUP($A7,'[1]MASTER CP-1 history'!$C$6004:$Q$6354,15,0)</f>
        <v>0</v>
      </c>
      <c r="U7" s="12">
        <f>VLOOKUP($A7,'[1]MASTER CP-1 history'!$C$6357:$Q$6707,15,0)</f>
        <v>0</v>
      </c>
      <c r="V7" s="12">
        <f>VLOOKUP($A7,'[1]MASTER CP-1 history'!$C$6710:$Q$7060,15,0)</f>
        <v>0</v>
      </c>
      <c r="W7" s="1"/>
      <c r="X7" s="23" t="str">
        <f t="shared" si="0"/>
        <v/>
      </c>
      <c r="Y7" s="23" t="str">
        <f t="shared" si="1"/>
        <v/>
      </c>
      <c r="Z7" s="23" t="str">
        <f t="shared" si="2"/>
        <v/>
      </c>
      <c r="AA7" s="23" t="str">
        <f t="shared" si="3"/>
        <v/>
      </c>
      <c r="AB7" s="23" t="str">
        <f t="shared" si="4"/>
        <v/>
      </c>
      <c r="AC7" s="23" t="str">
        <f t="shared" si="5"/>
        <v/>
      </c>
      <c r="AD7" s="23" t="str">
        <f t="shared" si="6"/>
        <v/>
      </c>
      <c r="AE7" s="23" t="str">
        <f t="shared" si="6"/>
        <v/>
      </c>
      <c r="AF7" s="23" t="str">
        <f t="shared" si="6"/>
        <v/>
      </c>
      <c r="AG7" s="23" t="str">
        <f t="shared" si="6"/>
        <v/>
      </c>
      <c r="AH7" s="23" t="str">
        <f t="shared" si="6"/>
        <v/>
      </c>
      <c r="AI7" s="23" t="str">
        <f t="shared" si="6"/>
        <v/>
      </c>
      <c r="AJ7" s="23" t="str">
        <f t="shared" si="6"/>
        <v/>
      </c>
      <c r="AK7" s="23" t="str">
        <f t="shared" si="6"/>
        <v/>
      </c>
      <c r="AL7" s="23" t="str">
        <f t="shared" si="6"/>
        <v/>
      </c>
      <c r="AM7" s="23" t="str">
        <f t="shared" si="6"/>
        <v/>
      </c>
      <c r="AN7" s="23" t="str">
        <f t="shared" si="7"/>
        <v/>
      </c>
      <c r="AO7" s="23" t="str">
        <f t="shared" si="7"/>
        <v/>
      </c>
      <c r="AP7" s="23" t="str">
        <f t="shared" si="7"/>
        <v/>
      </c>
      <c r="AQ7" s="14"/>
      <c r="AR7" s="23">
        <f t="shared" si="8"/>
        <v>0</v>
      </c>
      <c r="AS7" s="1">
        <f t="shared" si="9"/>
        <v>0</v>
      </c>
    </row>
    <row r="8" spans="1:45" x14ac:dyDescent="0.25">
      <c r="A8" t="s">
        <v>4</v>
      </c>
      <c r="B8" s="5">
        <v>5</v>
      </c>
      <c r="C8" s="12">
        <f>VLOOKUP(A8,'[1]MASTER CP-1 history'!$C$3:$Q$353,15,0)</f>
        <v>313190.49</v>
      </c>
      <c r="D8" s="12">
        <f>VLOOKUP($A8,'[1]MASTER CP-1 history'!$C$356:$Q$706,15,0)</f>
        <v>341504.01</v>
      </c>
      <c r="E8" s="12">
        <f>VLOOKUP($A8,'[1]MASTER CP-1 history'!$C$709:$Q$1059,15,0)</f>
        <v>357828.69</v>
      </c>
      <c r="F8" s="12">
        <f>VLOOKUP($A8,'[1]MASTER CP-1 history'!$C$1062:$Q$1412,15,0)</f>
        <v>376554</v>
      </c>
      <c r="G8" s="12">
        <f>VLOOKUP($A8,'[1]MASTER CP-1 history'!$C$1415:$Q$1765,15,0)</f>
        <v>387199.75</v>
      </c>
      <c r="H8" s="12">
        <f>VLOOKUP($A8,'[1]MASTER CP-1 history'!$C$1768:$Q$2118,15,0)</f>
        <v>396542.04</v>
      </c>
      <c r="I8" s="12">
        <f>VLOOKUP($A8,'[1]MASTER CP-1 history'!$C$2121:$Q$2471,15,0)</f>
        <v>412142.36000000004</v>
      </c>
      <c r="J8" s="12">
        <f>VLOOKUP($A8,'[1]MASTER CP-1 history'!$C$2474:$Q$2824,15,0)</f>
        <v>424175</v>
      </c>
      <c r="K8" s="12">
        <f>VLOOKUP($A8,'[1]MASTER CP-1 history'!$C$2827:$Q$3177,15,0)</f>
        <v>435711</v>
      </c>
      <c r="L8" s="12">
        <f>VLOOKUP($A8,'[1]MASTER CP-1 history'!$C$3180:$Q$3530,15,0)</f>
        <v>444993</v>
      </c>
      <c r="M8" s="12">
        <f>VLOOKUP($A8,'[1]MASTER CP-1 history'!$C$3533:$Q$3883,15,0)</f>
        <v>445981</v>
      </c>
      <c r="N8" s="12">
        <f>VLOOKUP($A8,'[1]MASTER CP-1 history'!$C$3886:$Q$4236,15,0)</f>
        <v>452890</v>
      </c>
      <c r="O8" s="12">
        <f>VLOOKUP($A8,'[1]MASTER CP-1 history'!$C$4239:$Q$4589,15,0)</f>
        <v>468105</v>
      </c>
      <c r="P8" s="12">
        <f>VLOOKUP($A8,'[1]MASTER CP-1 history'!$C$4592:$Q$4942,15,0)</f>
        <v>484546</v>
      </c>
      <c r="Q8" s="12">
        <f>VLOOKUP($A8,'[1]MASTER CP-1 history'!$C$4945:$Q$5295,15,0)</f>
        <v>506909</v>
      </c>
      <c r="R8" s="12">
        <f>VLOOKUP($A8,'[1]MASTER CP-1 history'!$C$5298:$Q$5648,15,0)</f>
        <v>529624.32999999996</v>
      </c>
      <c r="S8" s="12">
        <f>VLOOKUP($A8,'[1]MASTER CP-1 history'!$C$5651:$Q$6001,15,0)</f>
        <v>545661</v>
      </c>
      <c r="T8" s="12">
        <f>VLOOKUP($A8,'[1]MASTER CP-1 history'!$C$6004:$Q$6354,15,0)</f>
        <v>546001.26</v>
      </c>
      <c r="U8" s="12">
        <f>VLOOKUP($A8,'[1]MASTER CP-1 history'!$C$6357:$Q$6707,15,0)</f>
        <v>573655</v>
      </c>
      <c r="V8" s="12">
        <f>VLOOKUP($A8,'[1]MASTER CP-1 history'!$C$6710:$Q$7060,15,0)</f>
        <v>596767.77</v>
      </c>
      <c r="W8" s="1"/>
      <c r="X8" s="23">
        <f t="shared" si="0"/>
        <v>9.040351129435642E-2</v>
      </c>
      <c r="Y8" s="23">
        <f t="shared" si="1"/>
        <v>4.7802308382850302E-2</v>
      </c>
      <c r="Z8" s="23">
        <f t="shared" si="2"/>
        <v>5.2330376303811744E-2</v>
      </c>
      <c r="AA8" s="23">
        <f t="shared" si="3"/>
        <v>2.8271509531169501E-2</v>
      </c>
      <c r="AB8" s="23">
        <f t="shared" si="4"/>
        <v>2.4127830661047636E-2</v>
      </c>
      <c r="AC8" s="23">
        <f t="shared" si="5"/>
        <v>3.9340898130246334E-2</v>
      </c>
      <c r="AD8" s="23">
        <f t="shared" si="6"/>
        <v>2.9195348908081068E-2</v>
      </c>
      <c r="AE8" s="23">
        <f t="shared" si="6"/>
        <v>2.7196322272646904E-2</v>
      </c>
      <c r="AF8" s="23">
        <f t="shared" si="6"/>
        <v>2.1303111466086464E-2</v>
      </c>
      <c r="AG8" s="23">
        <f t="shared" si="6"/>
        <v>2.2202596445337341E-3</v>
      </c>
      <c r="AH8" s="23">
        <f t="shared" si="6"/>
        <v>1.5491691350079936E-2</v>
      </c>
      <c r="AI8" s="23">
        <f t="shared" si="6"/>
        <v>3.3595354280288814E-2</v>
      </c>
      <c r="AJ8" s="23">
        <f t="shared" si="6"/>
        <v>3.5122461840826312E-2</v>
      </c>
      <c r="AK8" s="23">
        <f t="shared" si="6"/>
        <v>4.615248087900839E-2</v>
      </c>
      <c r="AL8" s="23">
        <f t="shared" si="6"/>
        <v>4.4811455310519159E-2</v>
      </c>
      <c r="AM8" s="23">
        <f t="shared" si="6"/>
        <v>3.0279330256599131E-2</v>
      </c>
      <c r="AN8" s="23">
        <f t="shared" si="7"/>
        <v>6.235739772496281E-4</v>
      </c>
      <c r="AO8" s="23">
        <f t="shared" si="7"/>
        <v>5.0647758578432567E-2</v>
      </c>
      <c r="AP8" s="23">
        <f t="shared" si="7"/>
        <v>4.0290366160845838E-2</v>
      </c>
      <c r="AQ8" s="14"/>
      <c r="AR8" s="23">
        <f t="shared" si="8"/>
        <v>3.4695049959404194E-2</v>
      </c>
      <c r="AS8" s="1">
        <f t="shared" si="9"/>
        <v>617473</v>
      </c>
    </row>
    <row r="9" spans="1:45" x14ac:dyDescent="0.25">
      <c r="A9" t="s">
        <v>5</v>
      </c>
      <c r="B9" s="5">
        <v>6</v>
      </c>
      <c r="C9" s="12">
        <f>VLOOKUP(A9,'[1]MASTER CP-1 history'!$C$3:$Q$353,15,0)</f>
        <v>0</v>
      </c>
      <c r="D9" s="12">
        <f>VLOOKUP($A9,'[1]MASTER CP-1 history'!$C$356:$Q$706,15,0)</f>
        <v>0</v>
      </c>
      <c r="E9" s="12">
        <f>VLOOKUP($A9,'[1]MASTER CP-1 history'!$C$709:$Q$1059,15,0)</f>
        <v>0</v>
      </c>
      <c r="F9" s="12">
        <f>VLOOKUP($A9,'[1]MASTER CP-1 history'!$C$1062:$Q$1412,15,0)</f>
        <v>0</v>
      </c>
      <c r="G9" s="12">
        <f>VLOOKUP($A9,'[1]MASTER CP-1 history'!$C$1415:$Q$1765,15,0)</f>
        <v>0</v>
      </c>
      <c r="H9" s="12">
        <f>VLOOKUP($A9,'[1]MASTER CP-1 history'!$C$1768:$Q$2118,15,0)</f>
        <v>0</v>
      </c>
      <c r="I9" s="12">
        <f>VLOOKUP($A9,'[1]MASTER CP-1 history'!$C$2121:$Q$2471,15,0)</f>
        <v>0</v>
      </c>
      <c r="J9" s="12">
        <f>VLOOKUP($A9,'[1]MASTER CP-1 history'!$C$2474:$Q$2824,15,0)</f>
        <v>0</v>
      </c>
      <c r="K9" s="12">
        <f>VLOOKUP($A9,'[1]MASTER CP-1 history'!$C$2827:$Q$3177,15,0)</f>
        <v>0</v>
      </c>
      <c r="L9" s="12">
        <f>VLOOKUP($A9,'[1]MASTER CP-1 history'!$C$3180:$Q$3530,15,0)</f>
        <v>0</v>
      </c>
      <c r="M9" s="12">
        <f>VLOOKUP($A9,'[1]MASTER CP-1 history'!$C$3533:$Q$3883,15,0)</f>
        <v>0</v>
      </c>
      <c r="N9" s="12">
        <f>VLOOKUP($A9,'[1]MASTER CP-1 history'!$C$3886:$Q$4236,15,0)</f>
        <v>0</v>
      </c>
      <c r="O9" s="12">
        <f>VLOOKUP($A9,'[1]MASTER CP-1 history'!$C$4239:$Q$4589,15,0)</f>
        <v>0</v>
      </c>
      <c r="P9" s="12">
        <f>VLOOKUP($A9,'[1]MASTER CP-1 history'!$C$4592:$Q$4942,15,0)</f>
        <v>0</v>
      </c>
      <c r="Q9" s="12">
        <f>VLOOKUP($A9,'[1]MASTER CP-1 history'!$C$4945:$Q$5295,15,0)</f>
        <v>0</v>
      </c>
      <c r="R9" s="12">
        <f>VLOOKUP($A9,'[1]MASTER CP-1 history'!$C$5298:$Q$5648,15,0)</f>
        <v>0</v>
      </c>
      <c r="S9" s="12">
        <f>VLOOKUP($A9,'[1]MASTER CP-1 history'!$C$5651:$Q$6001,15,0)</f>
        <v>0</v>
      </c>
      <c r="T9" s="12">
        <f>VLOOKUP($A9,'[1]MASTER CP-1 history'!$C$6004:$Q$6354,15,0)</f>
        <v>0</v>
      </c>
      <c r="U9" s="12">
        <f>VLOOKUP($A9,'[1]MASTER CP-1 history'!$C$6357:$Q$6707,15,0)</f>
        <v>0</v>
      </c>
      <c r="V9" s="12">
        <f>VLOOKUP($A9,'[1]MASTER CP-1 history'!$C$6710:$Q$7060,15,0)</f>
        <v>0</v>
      </c>
      <c r="W9" s="1"/>
      <c r="X9" s="23" t="str">
        <f t="shared" si="0"/>
        <v/>
      </c>
      <c r="Y9" s="23" t="str">
        <f t="shared" si="1"/>
        <v/>
      </c>
      <c r="Z9" s="23" t="str">
        <f t="shared" si="2"/>
        <v/>
      </c>
      <c r="AA9" s="23" t="str">
        <f t="shared" si="3"/>
        <v/>
      </c>
      <c r="AB9" s="23" t="str">
        <f t="shared" si="4"/>
        <v/>
      </c>
      <c r="AC9" s="23" t="str">
        <f t="shared" si="5"/>
        <v/>
      </c>
      <c r="AD9" s="23" t="str">
        <f t="shared" si="6"/>
        <v/>
      </c>
      <c r="AE9" s="23" t="str">
        <f t="shared" si="6"/>
        <v/>
      </c>
      <c r="AF9" s="23" t="str">
        <f t="shared" si="6"/>
        <v/>
      </c>
      <c r="AG9" s="23" t="str">
        <f t="shared" si="6"/>
        <v/>
      </c>
      <c r="AH9" s="23" t="str">
        <f t="shared" si="6"/>
        <v/>
      </c>
      <c r="AI9" s="23" t="str">
        <f t="shared" si="6"/>
        <v/>
      </c>
      <c r="AJ9" s="23" t="str">
        <f t="shared" si="6"/>
        <v/>
      </c>
      <c r="AK9" s="23" t="str">
        <f t="shared" si="6"/>
        <v/>
      </c>
      <c r="AL9" s="23" t="str">
        <f t="shared" si="6"/>
        <v/>
      </c>
      <c r="AM9" s="23" t="str">
        <f t="shared" si="6"/>
        <v/>
      </c>
      <c r="AN9" s="23" t="str">
        <f t="shared" si="7"/>
        <v/>
      </c>
      <c r="AO9" s="23" t="str">
        <f t="shared" si="7"/>
        <v/>
      </c>
      <c r="AP9" s="23" t="str">
        <f t="shared" si="7"/>
        <v/>
      </c>
      <c r="AQ9" s="14"/>
      <c r="AR9" s="23">
        <f t="shared" si="8"/>
        <v>0</v>
      </c>
      <c r="AS9" s="1">
        <f t="shared" si="9"/>
        <v>0</v>
      </c>
    </row>
    <row r="10" spans="1:45" x14ac:dyDescent="0.25">
      <c r="A10" t="s">
        <v>6</v>
      </c>
      <c r="B10" s="5">
        <v>7</v>
      </c>
      <c r="C10" s="12">
        <f>VLOOKUP(A10,'[1]MASTER CP-1 history'!$C$3:$Q$353,15,0)</f>
        <v>0</v>
      </c>
      <c r="D10" s="12">
        <f>VLOOKUP($A10,'[1]MASTER CP-1 history'!$C$356:$Q$706,15,0)</f>
        <v>0</v>
      </c>
      <c r="E10" s="12">
        <f>VLOOKUP($A10,'[1]MASTER CP-1 history'!$C$709:$Q$1059,15,0)</f>
        <v>0</v>
      </c>
      <c r="F10" s="12">
        <f>VLOOKUP($A10,'[1]MASTER CP-1 history'!$C$1062:$Q$1412,15,0)</f>
        <v>0</v>
      </c>
      <c r="G10" s="12">
        <f>VLOOKUP($A10,'[1]MASTER CP-1 history'!$C$1415:$Q$1765,15,0)</f>
        <v>0</v>
      </c>
      <c r="H10" s="12">
        <f>VLOOKUP($A10,'[1]MASTER CP-1 history'!$C$1768:$Q$2118,15,0)</f>
        <v>0</v>
      </c>
      <c r="I10" s="12">
        <f>VLOOKUP($A10,'[1]MASTER CP-1 history'!$C$2121:$Q$2471,15,0)</f>
        <v>0</v>
      </c>
      <c r="J10" s="12">
        <f>VLOOKUP($A10,'[1]MASTER CP-1 history'!$C$2474:$Q$2824,15,0)</f>
        <v>0</v>
      </c>
      <c r="K10" s="12">
        <f>VLOOKUP($A10,'[1]MASTER CP-1 history'!$C$2827:$Q$3177,15,0)</f>
        <v>0</v>
      </c>
      <c r="L10" s="12">
        <f>VLOOKUP($A10,'[1]MASTER CP-1 history'!$C$3180:$Q$3530,15,0)</f>
        <v>0</v>
      </c>
      <c r="M10" s="12">
        <f>VLOOKUP($A10,'[1]MASTER CP-1 history'!$C$3533:$Q$3883,15,0)</f>
        <v>0</v>
      </c>
      <c r="N10" s="12">
        <f>VLOOKUP($A10,'[1]MASTER CP-1 history'!$C$3886:$Q$4236,15,0)</f>
        <v>0</v>
      </c>
      <c r="O10" s="12">
        <f>VLOOKUP($A10,'[1]MASTER CP-1 history'!$C$4239:$Q$4589,15,0)</f>
        <v>0</v>
      </c>
      <c r="P10" s="12">
        <f>VLOOKUP($A10,'[1]MASTER CP-1 history'!$C$4592:$Q$4942,15,0)</f>
        <v>0</v>
      </c>
      <c r="Q10" s="12">
        <f>VLOOKUP($A10,'[1]MASTER CP-1 history'!$C$4945:$Q$5295,15,0)</f>
        <v>0</v>
      </c>
      <c r="R10" s="12">
        <f>VLOOKUP($A10,'[1]MASTER CP-1 history'!$C$5298:$Q$5648,15,0)</f>
        <v>0</v>
      </c>
      <c r="S10" s="12">
        <f>VLOOKUP($A10,'[1]MASTER CP-1 history'!$C$5651:$Q$6001,15,0)</f>
        <v>0</v>
      </c>
      <c r="T10" s="12">
        <f>VLOOKUP($A10,'[1]MASTER CP-1 history'!$C$6004:$Q$6354,15,0)</f>
        <v>0</v>
      </c>
      <c r="U10" s="12">
        <f>VLOOKUP($A10,'[1]MASTER CP-1 history'!$C$6357:$Q$6707,15,0)</f>
        <v>0</v>
      </c>
      <c r="V10" s="12">
        <f>VLOOKUP($A10,'[1]MASTER CP-1 history'!$C$6710:$Q$7060,15,0)</f>
        <v>0</v>
      </c>
      <c r="W10" s="1"/>
      <c r="X10" s="23" t="str">
        <f t="shared" si="0"/>
        <v/>
      </c>
      <c r="Y10" s="23" t="str">
        <f t="shared" si="1"/>
        <v/>
      </c>
      <c r="Z10" s="23" t="str">
        <f t="shared" si="2"/>
        <v/>
      </c>
      <c r="AA10" s="23" t="str">
        <f t="shared" si="3"/>
        <v/>
      </c>
      <c r="AB10" s="23" t="str">
        <f t="shared" si="4"/>
        <v/>
      </c>
      <c r="AC10" s="23" t="str">
        <f t="shared" si="5"/>
        <v/>
      </c>
      <c r="AD10" s="23" t="str">
        <f t="shared" si="6"/>
        <v/>
      </c>
      <c r="AE10" s="23" t="str">
        <f t="shared" si="6"/>
        <v/>
      </c>
      <c r="AF10" s="23" t="str">
        <f t="shared" si="6"/>
        <v/>
      </c>
      <c r="AG10" s="23" t="str">
        <f t="shared" si="6"/>
        <v/>
      </c>
      <c r="AH10" s="23" t="str">
        <f t="shared" si="6"/>
        <v/>
      </c>
      <c r="AI10" s="23" t="str">
        <f t="shared" si="6"/>
        <v/>
      </c>
      <c r="AJ10" s="23" t="str">
        <f t="shared" si="6"/>
        <v/>
      </c>
      <c r="AK10" s="23" t="str">
        <f t="shared" si="6"/>
        <v/>
      </c>
      <c r="AL10" s="23" t="str">
        <f t="shared" si="6"/>
        <v/>
      </c>
      <c r="AM10" s="23" t="str">
        <f t="shared" si="6"/>
        <v/>
      </c>
      <c r="AN10" s="23" t="str">
        <f t="shared" si="7"/>
        <v/>
      </c>
      <c r="AO10" s="23" t="str">
        <f t="shared" si="7"/>
        <v/>
      </c>
      <c r="AP10" s="23" t="str">
        <f t="shared" si="7"/>
        <v/>
      </c>
      <c r="AQ10" s="14"/>
      <c r="AR10" s="23">
        <f t="shared" si="8"/>
        <v>0</v>
      </c>
      <c r="AS10" s="1">
        <f t="shared" si="9"/>
        <v>0</v>
      </c>
    </row>
    <row r="11" spans="1:45" x14ac:dyDescent="0.25">
      <c r="A11" t="s">
        <v>7</v>
      </c>
      <c r="B11" s="5">
        <v>8</v>
      </c>
      <c r="C11" s="12">
        <f>VLOOKUP(A11,'[1]MASTER CP-1 history'!$C$3:$Q$353,15,0)</f>
        <v>154264.46</v>
      </c>
      <c r="D11" s="12">
        <f>VLOOKUP($A11,'[1]MASTER CP-1 history'!$C$356:$Q$706,15,0)</f>
        <v>183796.85</v>
      </c>
      <c r="E11" s="12">
        <f>VLOOKUP($A11,'[1]MASTER CP-1 history'!$C$709:$Q$1059,15,0)</f>
        <v>209271</v>
      </c>
      <c r="F11" s="12">
        <f>VLOOKUP($A11,'[1]MASTER CP-1 history'!$C$1062:$Q$1412,15,0)</f>
        <v>220611.57</v>
      </c>
      <c r="G11" s="12">
        <f>VLOOKUP($A11,'[1]MASTER CP-1 history'!$C$1415:$Q$1765,15,0)</f>
        <v>345930</v>
      </c>
      <c r="H11" s="12">
        <f>VLOOKUP($A11,'[1]MASTER CP-1 history'!$C$1768:$Q$2118,15,0)</f>
        <v>366752</v>
      </c>
      <c r="I11" s="12">
        <f>VLOOKUP($A11,'[1]MASTER CP-1 history'!$C$2121:$Q$2471,15,0)</f>
        <v>371090</v>
      </c>
      <c r="J11" s="12">
        <f>VLOOKUP($A11,'[1]MASTER CP-1 history'!$C$2474:$Q$2824,15,0)</f>
        <v>399466.5</v>
      </c>
      <c r="K11" s="12">
        <f>VLOOKUP($A11,'[1]MASTER CP-1 history'!$C$2827:$Q$3177,15,0)</f>
        <v>410067</v>
      </c>
      <c r="L11" s="12">
        <f>VLOOKUP($A11,'[1]MASTER CP-1 history'!$C$3180:$Q$3530,15,0)</f>
        <v>425731</v>
      </c>
      <c r="M11" s="12">
        <f>VLOOKUP($A11,'[1]MASTER CP-1 history'!$C$3533:$Q$3883,15,0)</f>
        <v>441698</v>
      </c>
      <c r="N11" s="12">
        <f>VLOOKUP($A11,'[1]MASTER CP-1 history'!$C$3886:$Q$4236,15,0)</f>
        <v>934608</v>
      </c>
      <c r="O11" s="12">
        <f>VLOOKUP($A11,'[1]MASTER CP-1 history'!$C$4239:$Q$4589,15,0)</f>
        <v>975924</v>
      </c>
      <c r="P11" s="12">
        <f>VLOOKUP($A11,'[1]MASTER CP-1 history'!$C$4592:$Q$4942,15,0)</f>
        <v>1013472</v>
      </c>
      <c r="Q11" s="12">
        <f>VLOOKUP($A11,'[1]MASTER CP-1 history'!$C$4945:$Q$5295,15,0)</f>
        <v>1079730</v>
      </c>
      <c r="R11" s="12">
        <f>VLOOKUP($A11,'[1]MASTER CP-1 history'!$C$5298:$Q$5648,15,0)</f>
        <v>1129496</v>
      </c>
      <c r="S11" s="12">
        <f>VLOOKUP($A11,'[1]MASTER CP-1 history'!$C$5651:$Q$6001,15,0)</f>
        <v>1203212</v>
      </c>
      <c r="T11" s="12">
        <f>VLOOKUP($A11,'[1]MASTER CP-1 history'!$C$6004:$Q$6354,15,0)</f>
        <v>1244839.4200000002</v>
      </c>
      <c r="U11" s="12">
        <f>VLOOKUP($A11,'[1]MASTER CP-1 history'!$C$6357:$Q$6707,15,0)</f>
        <v>1309395.18</v>
      </c>
      <c r="V11" s="12">
        <f>VLOOKUP($A11,'[1]MASTER CP-1 history'!$C$6710:$Q$7060,15,0)</f>
        <v>1391839.8399999999</v>
      </c>
      <c r="W11" s="1"/>
      <c r="X11" s="23">
        <f t="shared" si="0"/>
        <v>0.191440011523069</v>
      </c>
      <c r="Y11" s="23">
        <f t="shared" si="1"/>
        <v>0.13859949177583833</v>
      </c>
      <c r="Z11" s="23">
        <f t="shared" si="2"/>
        <v>5.4190833894806292E-2</v>
      </c>
      <c r="AA11" s="23">
        <f t="shared" si="3"/>
        <v>0.56805012538553612</v>
      </c>
      <c r="AB11" s="23">
        <f t="shared" si="4"/>
        <v>6.0191368195877781E-2</v>
      </c>
      <c r="AC11" s="23">
        <f t="shared" si="5"/>
        <v>1.1828156356338888E-2</v>
      </c>
      <c r="AD11" s="23">
        <f t="shared" si="6"/>
        <v>7.6467972728987574E-2</v>
      </c>
      <c r="AE11" s="23">
        <f t="shared" si="6"/>
        <v>2.6536643247931931E-2</v>
      </c>
      <c r="AF11" s="23">
        <f t="shared" si="6"/>
        <v>3.8198635832681002E-2</v>
      </c>
      <c r="AG11" s="23">
        <f t="shared" si="6"/>
        <v>3.7504903330976599E-2</v>
      </c>
      <c r="AH11" s="23">
        <f t="shared" si="6"/>
        <v>1.1159434726894846</v>
      </c>
      <c r="AI11" s="23">
        <f t="shared" si="6"/>
        <v>4.42067690411381E-2</v>
      </c>
      <c r="AJ11" s="23">
        <f t="shared" si="6"/>
        <v>3.8474307425578225E-2</v>
      </c>
      <c r="AK11" s="23">
        <f t="shared" si="6"/>
        <v>6.5377237851662398E-2</v>
      </c>
      <c r="AL11" s="23">
        <f t="shared" si="6"/>
        <v>4.6091152417734066E-2</v>
      </c>
      <c r="AM11" s="23">
        <f t="shared" si="6"/>
        <v>6.5264507355493065E-2</v>
      </c>
      <c r="AN11" s="23">
        <f t="shared" si="7"/>
        <v>3.4596912264837916E-2</v>
      </c>
      <c r="AO11" s="23">
        <f t="shared" si="7"/>
        <v>5.1858704795836048E-2</v>
      </c>
      <c r="AP11" s="23">
        <f t="shared" si="7"/>
        <v>6.2963925069588172E-2</v>
      </c>
      <c r="AQ11" s="14"/>
      <c r="AR11" s="23">
        <f t="shared" si="8"/>
        <v>0.14356763848333667</v>
      </c>
      <c r="AS11" s="1">
        <f t="shared" si="9"/>
        <v>1591663</v>
      </c>
    </row>
    <row r="12" spans="1:45" x14ac:dyDescent="0.25">
      <c r="A12" t="s">
        <v>8</v>
      </c>
      <c r="B12" s="5">
        <v>9</v>
      </c>
      <c r="C12" s="12">
        <f>VLOOKUP(A12,'[1]MASTER CP-1 history'!$C$3:$Q$353,15,0)</f>
        <v>0</v>
      </c>
      <c r="D12" s="12">
        <f>VLOOKUP($A12,'[1]MASTER CP-1 history'!$C$356:$Q$706,15,0)</f>
        <v>0</v>
      </c>
      <c r="E12" s="12">
        <f>VLOOKUP($A12,'[1]MASTER CP-1 history'!$C$709:$Q$1059,15,0)</f>
        <v>0</v>
      </c>
      <c r="F12" s="12">
        <f>VLOOKUP($A12,'[1]MASTER CP-1 history'!$C$1062:$Q$1412,15,0)</f>
        <v>0</v>
      </c>
      <c r="G12" s="12">
        <f>VLOOKUP($A12,'[1]MASTER CP-1 history'!$C$1415:$Q$1765,15,0)</f>
        <v>0</v>
      </c>
      <c r="H12" s="12">
        <f>VLOOKUP($A12,'[1]MASTER CP-1 history'!$C$1768:$Q$2118,15,0)</f>
        <v>0</v>
      </c>
      <c r="I12" s="12">
        <f>VLOOKUP($A12,'[1]MASTER CP-1 history'!$C$2121:$Q$2471,15,0)</f>
        <v>0</v>
      </c>
      <c r="J12" s="12">
        <f>VLOOKUP($A12,'[1]MASTER CP-1 history'!$C$2474:$Q$2824,15,0)</f>
        <v>0</v>
      </c>
      <c r="K12" s="12">
        <f>VLOOKUP($A12,'[1]MASTER CP-1 history'!$C$2827:$Q$3177,15,0)</f>
        <v>0</v>
      </c>
      <c r="L12" s="12">
        <f>VLOOKUP($A12,'[1]MASTER CP-1 history'!$C$3180:$Q$3530,15,0)</f>
        <v>0</v>
      </c>
      <c r="M12" s="12">
        <f>VLOOKUP($A12,'[1]MASTER CP-1 history'!$C$3533:$Q$3883,15,0)</f>
        <v>0</v>
      </c>
      <c r="N12" s="12">
        <f>VLOOKUP($A12,'[1]MASTER CP-1 history'!$C$3886:$Q$4236,15,0)</f>
        <v>0</v>
      </c>
      <c r="O12" s="12">
        <f>VLOOKUP($A12,'[1]MASTER CP-1 history'!$C$4239:$Q$4589,15,0)</f>
        <v>0</v>
      </c>
      <c r="P12" s="12">
        <f>VLOOKUP($A12,'[1]MASTER CP-1 history'!$C$4592:$Q$4942,15,0)</f>
        <v>0</v>
      </c>
      <c r="Q12" s="12">
        <f>VLOOKUP($A12,'[1]MASTER CP-1 history'!$C$4945:$Q$5295,15,0)</f>
        <v>0</v>
      </c>
      <c r="R12" s="12">
        <f>VLOOKUP($A12,'[1]MASTER CP-1 history'!$C$5298:$Q$5648,15,0)</f>
        <v>0</v>
      </c>
      <c r="S12" s="12">
        <f>VLOOKUP($A12,'[1]MASTER CP-1 history'!$C$5651:$Q$6001,15,0)</f>
        <v>0</v>
      </c>
      <c r="T12" s="12">
        <f>VLOOKUP($A12,'[1]MASTER CP-1 history'!$C$6004:$Q$6354,15,0)</f>
        <v>0</v>
      </c>
      <c r="U12" s="12">
        <f>VLOOKUP($A12,'[1]MASTER CP-1 history'!$C$6357:$Q$6707,15,0)</f>
        <v>0</v>
      </c>
      <c r="V12" s="12">
        <f>VLOOKUP($A12,'[1]MASTER CP-1 history'!$C$6710:$Q$7060,15,0)</f>
        <v>0</v>
      </c>
      <c r="W12" s="1"/>
      <c r="X12" s="23" t="str">
        <f t="shared" si="0"/>
        <v/>
      </c>
      <c r="Y12" s="23" t="str">
        <f t="shared" si="1"/>
        <v/>
      </c>
      <c r="Z12" s="23" t="str">
        <f t="shared" si="2"/>
        <v/>
      </c>
      <c r="AA12" s="23" t="str">
        <f t="shared" si="3"/>
        <v/>
      </c>
      <c r="AB12" s="23" t="str">
        <f t="shared" si="4"/>
        <v/>
      </c>
      <c r="AC12" s="23" t="str">
        <f t="shared" si="5"/>
        <v/>
      </c>
      <c r="AD12" s="23" t="str">
        <f t="shared" si="6"/>
        <v/>
      </c>
      <c r="AE12" s="23" t="str">
        <f t="shared" si="6"/>
        <v/>
      </c>
      <c r="AF12" s="23" t="str">
        <f t="shared" si="6"/>
        <v/>
      </c>
      <c r="AG12" s="23" t="str">
        <f t="shared" si="6"/>
        <v/>
      </c>
      <c r="AH12" s="23" t="str">
        <f t="shared" si="6"/>
        <v/>
      </c>
      <c r="AI12" s="23" t="str">
        <f t="shared" si="6"/>
        <v/>
      </c>
      <c r="AJ12" s="23" t="str">
        <f t="shared" si="6"/>
        <v/>
      </c>
      <c r="AK12" s="23" t="str">
        <f t="shared" si="6"/>
        <v/>
      </c>
      <c r="AL12" s="23" t="str">
        <f t="shared" si="6"/>
        <v/>
      </c>
      <c r="AM12" s="23" t="str">
        <f t="shared" si="6"/>
        <v/>
      </c>
      <c r="AN12" s="23" t="str">
        <f t="shared" si="7"/>
        <v/>
      </c>
      <c r="AO12" s="23" t="str">
        <f t="shared" si="7"/>
        <v/>
      </c>
      <c r="AP12" s="23" t="str">
        <f t="shared" si="7"/>
        <v/>
      </c>
      <c r="AQ12" s="14"/>
      <c r="AR12" s="23">
        <f t="shared" si="8"/>
        <v>0</v>
      </c>
      <c r="AS12" s="1">
        <f t="shared" si="9"/>
        <v>0</v>
      </c>
    </row>
    <row r="13" spans="1:45" x14ac:dyDescent="0.25">
      <c r="A13" t="s">
        <v>9</v>
      </c>
      <c r="B13" s="5">
        <v>10</v>
      </c>
      <c r="C13" s="12">
        <f>VLOOKUP(A13,'[1]MASTER CP-1 history'!$C$3:$Q$353,15,0)</f>
        <v>0</v>
      </c>
      <c r="D13" s="12">
        <f>VLOOKUP($A13,'[1]MASTER CP-1 history'!$C$356:$Q$706,15,0)</f>
        <v>0</v>
      </c>
      <c r="E13" s="12">
        <f>VLOOKUP($A13,'[1]MASTER CP-1 history'!$C$709:$Q$1059,15,0)</f>
        <v>0</v>
      </c>
      <c r="F13" s="12">
        <f>VLOOKUP($A13,'[1]MASTER CP-1 history'!$C$1062:$Q$1412,15,0)</f>
        <v>0</v>
      </c>
      <c r="G13" s="12">
        <f>VLOOKUP($A13,'[1]MASTER CP-1 history'!$C$1415:$Q$1765,15,0)</f>
        <v>0</v>
      </c>
      <c r="H13" s="12">
        <f>VLOOKUP($A13,'[1]MASTER CP-1 history'!$C$1768:$Q$2118,15,0)</f>
        <v>0</v>
      </c>
      <c r="I13" s="12">
        <f>VLOOKUP($A13,'[1]MASTER CP-1 history'!$C$2121:$Q$2471,15,0)</f>
        <v>0</v>
      </c>
      <c r="J13" s="12">
        <f>VLOOKUP($A13,'[1]MASTER CP-1 history'!$C$2474:$Q$2824,15,0)</f>
        <v>0</v>
      </c>
      <c r="K13" s="12">
        <f>VLOOKUP($A13,'[1]MASTER CP-1 history'!$C$2827:$Q$3177,15,0)</f>
        <v>0</v>
      </c>
      <c r="L13" s="12">
        <f>VLOOKUP($A13,'[1]MASTER CP-1 history'!$C$3180:$Q$3530,15,0)</f>
        <v>0</v>
      </c>
      <c r="M13" s="12">
        <f>VLOOKUP($A13,'[1]MASTER CP-1 history'!$C$3533:$Q$3883,15,0)</f>
        <v>0</v>
      </c>
      <c r="N13" s="12">
        <f>VLOOKUP($A13,'[1]MASTER CP-1 history'!$C$3886:$Q$4236,15,0)</f>
        <v>0</v>
      </c>
      <c r="O13" s="12">
        <f>VLOOKUP($A13,'[1]MASTER CP-1 history'!$C$4239:$Q$4589,15,0)</f>
        <v>1314260.3099999998</v>
      </c>
      <c r="P13" s="12">
        <f>VLOOKUP($A13,'[1]MASTER CP-1 history'!$C$4592:$Q$4942,15,0)</f>
        <v>1369858</v>
      </c>
      <c r="Q13" s="12">
        <f>VLOOKUP($A13,'[1]MASTER CP-1 history'!$C$4945:$Q$5295,15,0)</f>
        <v>1449155.23</v>
      </c>
      <c r="R13" s="12">
        <f>VLOOKUP($A13,'[1]MASTER CP-1 history'!$C$5298:$Q$5648,15,0)</f>
        <v>1566894</v>
      </c>
      <c r="S13" s="12">
        <f>VLOOKUP($A13,'[1]MASTER CP-1 history'!$C$5651:$Q$6001,15,0)</f>
        <v>1710800.32</v>
      </c>
      <c r="T13" s="12">
        <f>VLOOKUP($A13,'[1]MASTER CP-1 history'!$C$6004:$Q$6354,15,0)</f>
        <v>1780151.3299999998</v>
      </c>
      <c r="U13" s="12">
        <f>VLOOKUP($A13,'[1]MASTER CP-1 history'!$C$6357:$Q$6707,15,0)</f>
        <v>1838314.56</v>
      </c>
      <c r="V13" s="12">
        <f>VLOOKUP($A13,'[1]MASTER CP-1 history'!$C$6710:$Q$7060,15,0)</f>
        <v>1935678.24</v>
      </c>
      <c r="W13" s="1"/>
      <c r="X13" s="23" t="str">
        <f t="shared" si="0"/>
        <v/>
      </c>
      <c r="Y13" s="23" t="str">
        <f t="shared" si="1"/>
        <v/>
      </c>
      <c r="Z13" s="23" t="str">
        <f t="shared" si="2"/>
        <v/>
      </c>
      <c r="AA13" s="23" t="str">
        <f t="shared" si="3"/>
        <v/>
      </c>
      <c r="AB13" s="23" t="str">
        <f t="shared" si="4"/>
        <v/>
      </c>
      <c r="AC13" s="23" t="str">
        <f t="shared" si="5"/>
        <v/>
      </c>
      <c r="AD13" s="23" t="str">
        <f t="shared" si="6"/>
        <v/>
      </c>
      <c r="AE13" s="23" t="str">
        <f t="shared" si="6"/>
        <v/>
      </c>
      <c r="AF13" s="23" t="str">
        <f t="shared" si="6"/>
        <v/>
      </c>
      <c r="AG13" s="23" t="str">
        <f t="shared" si="6"/>
        <v/>
      </c>
      <c r="AH13" s="23" t="str">
        <f t="shared" si="6"/>
        <v/>
      </c>
      <c r="AI13" s="23" t="str">
        <f t="shared" si="6"/>
        <v/>
      </c>
      <c r="AJ13" s="23">
        <f t="shared" si="6"/>
        <v>4.2303407914677259E-2</v>
      </c>
      <c r="AK13" s="23">
        <f t="shared" si="6"/>
        <v>5.7887189767114537E-2</v>
      </c>
      <c r="AL13" s="23">
        <f t="shared" si="6"/>
        <v>8.1246485926838918E-2</v>
      </c>
      <c r="AM13" s="23">
        <f t="shared" si="6"/>
        <v>9.1841771045137743E-2</v>
      </c>
      <c r="AN13" s="23">
        <f t="shared" si="7"/>
        <v>4.0537173853228983E-2</v>
      </c>
      <c r="AO13" s="23">
        <f t="shared" si="7"/>
        <v>3.2673194137938948E-2</v>
      </c>
      <c r="AP13" s="23">
        <f t="shared" si="7"/>
        <v>5.2963558097478124E-2</v>
      </c>
      <c r="AQ13" s="14"/>
      <c r="AR13" s="23">
        <f t="shared" si="8"/>
        <v>5.7064682963202065E-2</v>
      </c>
      <c r="AS13" s="1">
        <f t="shared" si="9"/>
        <v>2046137</v>
      </c>
    </row>
    <row r="14" spans="1:45" x14ac:dyDescent="0.25">
      <c r="A14" t="s">
        <v>10</v>
      </c>
      <c r="B14" s="5">
        <v>11</v>
      </c>
      <c r="C14" s="12">
        <f>VLOOKUP(A14,'[1]MASTER CP-1 history'!$C$3:$Q$353,15,0)</f>
        <v>0</v>
      </c>
      <c r="D14" s="12">
        <f>VLOOKUP($A14,'[1]MASTER CP-1 history'!$C$356:$Q$706,15,0)</f>
        <v>0</v>
      </c>
      <c r="E14" s="12">
        <f>VLOOKUP($A14,'[1]MASTER CP-1 history'!$C$709:$Q$1059,15,0)</f>
        <v>0</v>
      </c>
      <c r="F14" s="12">
        <f>VLOOKUP($A14,'[1]MASTER CP-1 history'!$C$1062:$Q$1412,15,0)</f>
        <v>0</v>
      </c>
      <c r="G14" s="12">
        <f>VLOOKUP($A14,'[1]MASTER CP-1 history'!$C$1415:$Q$1765,15,0)</f>
        <v>0</v>
      </c>
      <c r="H14" s="12">
        <f>VLOOKUP($A14,'[1]MASTER CP-1 history'!$C$1768:$Q$2118,15,0)</f>
        <v>0</v>
      </c>
      <c r="I14" s="12">
        <f>VLOOKUP($A14,'[1]MASTER CP-1 history'!$C$2121:$Q$2471,15,0)</f>
        <v>0</v>
      </c>
      <c r="J14" s="12">
        <f>VLOOKUP($A14,'[1]MASTER CP-1 history'!$C$2474:$Q$2824,15,0)</f>
        <v>0</v>
      </c>
      <c r="K14" s="12">
        <f>VLOOKUP($A14,'[1]MASTER CP-1 history'!$C$2827:$Q$3177,15,0)</f>
        <v>0</v>
      </c>
      <c r="L14" s="12">
        <f>VLOOKUP($A14,'[1]MASTER CP-1 history'!$C$3180:$Q$3530,15,0)</f>
        <v>0</v>
      </c>
      <c r="M14" s="12">
        <f>VLOOKUP($A14,'[1]MASTER CP-1 history'!$C$3533:$Q$3883,15,0)</f>
        <v>0</v>
      </c>
      <c r="N14" s="12">
        <f>VLOOKUP($A14,'[1]MASTER CP-1 history'!$C$3886:$Q$4236,15,0)</f>
        <v>0</v>
      </c>
      <c r="O14" s="12">
        <f>VLOOKUP($A14,'[1]MASTER CP-1 history'!$C$4239:$Q$4589,15,0)</f>
        <v>0</v>
      </c>
      <c r="P14" s="12">
        <f>VLOOKUP($A14,'[1]MASTER CP-1 history'!$C$4592:$Q$4942,15,0)</f>
        <v>0</v>
      </c>
      <c r="Q14" s="12">
        <f>VLOOKUP($A14,'[1]MASTER CP-1 history'!$C$4945:$Q$5295,15,0)</f>
        <v>0</v>
      </c>
      <c r="R14" s="12">
        <f>VLOOKUP($A14,'[1]MASTER CP-1 history'!$C$5298:$Q$5648,15,0)</f>
        <v>0</v>
      </c>
      <c r="S14" s="12">
        <f>VLOOKUP($A14,'[1]MASTER CP-1 history'!$C$5651:$Q$6001,15,0)</f>
        <v>0</v>
      </c>
      <c r="T14" s="12">
        <f>VLOOKUP($A14,'[1]MASTER CP-1 history'!$C$6004:$Q$6354,15,0)</f>
        <v>0</v>
      </c>
      <c r="U14" s="12">
        <f>VLOOKUP($A14,'[1]MASTER CP-1 history'!$C$6357:$Q$6707,15,0)</f>
        <v>0</v>
      </c>
      <c r="V14" s="12">
        <f>VLOOKUP($A14,'[1]MASTER CP-1 history'!$C$6710:$Q$7060,15,0)</f>
        <v>0</v>
      </c>
      <c r="W14" s="1"/>
      <c r="X14" s="23" t="str">
        <f t="shared" si="0"/>
        <v/>
      </c>
      <c r="Y14" s="23" t="str">
        <f t="shared" si="1"/>
        <v/>
      </c>
      <c r="Z14" s="23" t="str">
        <f t="shared" si="2"/>
        <v/>
      </c>
      <c r="AA14" s="23" t="str">
        <f t="shared" si="3"/>
        <v/>
      </c>
      <c r="AB14" s="23" t="str">
        <f t="shared" si="4"/>
        <v/>
      </c>
      <c r="AC14" s="23" t="str">
        <f t="shared" si="5"/>
        <v/>
      </c>
      <c r="AD14" s="23" t="str">
        <f t="shared" si="6"/>
        <v/>
      </c>
      <c r="AE14" s="23" t="str">
        <f t="shared" si="6"/>
        <v/>
      </c>
      <c r="AF14" s="23" t="str">
        <f t="shared" si="6"/>
        <v/>
      </c>
      <c r="AG14" s="23" t="str">
        <f t="shared" si="6"/>
        <v/>
      </c>
      <c r="AH14" s="23" t="str">
        <f t="shared" si="6"/>
        <v/>
      </c>
      <c r="AI14" s="23" t="str">
        <f t="shared" si="6"/>
        <v/>
      </c>
      <c r="AJ14" s="23" t="str">
        <f t="shared" si="6"/>
        <v/>
      </c>
      <c r="AK14" s="23" t="str">
        <f t="shared" si="6"/>
        <v/>
      </c>
      <c r="AL14" s="23" t="str">
        <f t="shared" si="6"/>
        <v/>
      </c>
      <c r="AM14" s="23" t="str">
        <f t="shared" si="6"/>
        <v/>
      </c>
      <c r="AN14" s="23" t="str">
        <f t="shared" si="7"/>
        <v/>
      </c>
      <c r="AO14" s="23" t="str">
        <f t="shared" si="7"/>
        <v/>
      </c>
      <c r="AP14" s="23" t="str">
        <f t="shared" si="7"/>
        <v/>
      </c>
      <c r="AQ14" s="14"/>
      <c r="AR14" s="23">
        <f t="shared" si="8"/>
        <v>0</v>
      </c>
      <c r="AS14" s="1">
        <f t="shared" si="9"/>
        <v>0</v>
      </c>
    </row>
    <row r="15" spans="1:45" x14ac:dyDescent="0.25">
      <c r="A15" t="s">
        <v>11</v>
      </c>
      <c r="B15" s="5">
        <v>12</v>
      </c>
      <c r="C15" s="12">
        <f>VLOOKUP(A15,'[1]MASTER CP-1 history'!$C$3:$Q$353,15,0)</f>
        <v>0</v>
      </c>
      <c r="D15" s="12">
        <f>VLOOKUP($A15,'[1]MASTER CP-1 history'!$C$356:$Q$706,15,0)</f>
        <v>0</v>
      </c>
      <c r="E15" s="12">
        <f>VLOOKUP($A15,'[1]MASTER CP-1 history'!$C$709:$Q$1059,15,0)</f>
        <v>0</v>
      </c>
      <c r="F15" s="12">
        <f>VLOOKUP($A15,'[1]MASTER CP-1 history'!$C$1062:$Q$1412,15,0)</f>
        <v>0</v>
      </c>
      <c r="G15" s="12">
        <f>VLOOKUP($A15,'[1]MASTER CP-1 history'!$C$1415:$Q$1765,15,0)</f>
        <v>0</v>
      </c>
      <c r="H15" s="12">
        <f>VLOOKUP($A15,'[1]MASTER CP-1 history'!$C$1768:$Q$2118,15,0)</f>
        <v>0</v>
      </c>
      <c r="I15" s="12">
        <f>VLOOKUP($A15,'[1]MASTER CP-1 history'!$C$2121:$Q$2471,15,0)</f>
        <v>0</v>
      </c>
      <c r="J15" s="12">
        <f>VLOOKUP($A15,'[1]MASTER CP-1 history'!$C$2474:$Q$2824,15,0)</f>
        <v>0</v>
      </c>
      <c r="K15" s="12">
        <f>VLOOKUP($A15,'[1]MASTER CP-1 history'!$C$2827:$Q$3177,15,0)</f>
        <v>0</v>
      </c>
      <c r="L15" s="12">
        <f>VLOOKUP($A15,'[1]MASTER CP-1 history'!$C$3180:$Q$3530,15,0)</f>
        <v>0</v>
      </c>
      <c r="M15" s="12">
        <f>VLOOKUP($A15,'[1]MASTER CP-1 history'!$C$3533:$Q$3883,15,0)</f>
        <v>0</v>
      </c>
      <c r="N15" s="12">
        <f>VLOOKUP($A15,'[1]MASTER CP-1 history'!$C$3886:$Q$4236,15,0)</f>
        <v>0</v>
      </c>
      <c r="O15" s="12">
        <f>VLOOKUP($A15,'[1]MASTER CP-1 history'!$C$4239:$Q$4589,15,0)</f>
        <v>0</v>
      </c>
      <c r="P15" s="12">
        <f>VLOOKUP($A15,'[1]MASTER CP-1 history'!$C$4592:$Q$4942,15,0)</f>
        <v>0</v>
      </c>
      <c r="Q15" s="12">
        <f>VLOOKUP($A15,'[1]MASTER CP-1 history'!$C$4945:$Q$5295,15,0)</f>
        <v>0</v>
      </c>
      <c r="R15" s="12">
        <f>VLOOKUP($A15,'[1]MASTER CP-1 history'!$C$5298:$Q$5648,15,0)</f>
        <v>0</v>
      </c>
      <c r="S15" s="12">
        <f>VLOOKUP($A15,'[1]MASTER CP-1 history'!$C$5651:$Q$6001,15,0)</f>
        <v>0</v>
      </c>
      <c r="T15" s="12">
        <f>VLOOKUP($A15,'[1]MASTER CP-1 history'!$C$6004:$Q$6354,15,0)</f>
        <v>0</v>
      </c>
      <c r="U15" s="12">
        <f>VLOOKUP($A15,'[1]MASTER CP-1 history'!$C$6357:$Q$6707,15,0)</f>
        <v>0</v>
      </c>
      <c r="V15" s="12">
        <f>VLOOKUP($A15,'[1]MASTER CP-1 history'!$C$6710:$Q$7060,15,0)</f>
        <v>0</v>
      </c>
      <c r="W15" s="1"/>
      <c r="X15" s="23" t="str">
        <f t="shared" si="0"/>
        <v/>
      </c>
      <c r="Y15" s="23" t="str">
        <f t="shared" si="1"/>
        <v/>
      </c>
      <c r="Z15" s="23" t="str">
        <f t="shared" si="2"/>
        <v/>
      </c>
      <c r="AA15" s="23" t="str">
        <f t="shared" si="3"/>
        <v/>
      </c>
      <c r="AB15" s="23" t="str">
        <f t="shared" si="4"/>
        <v/>
      </c>
      <c r="AC15" s="23" t="str">
        <f t="shared" si="5"/>
        <v/>
      </c>
      <c r="AD15" s="23" t="str">
        <f t="shared" si="6"/>
        <v/>
      </c>
      <c r="AE15" s="23" t="str">
        <f t="shared" si="6"/>
        <v/>
      </c>
      <c r="AF15" s="23" t="str">
        <f t="shared" si="6"/>
        <v/>
      </c>
      <c r="AG15" s="23" t="str">
        <f t="shared" si="6"/>
        <v/>
      </c>
      <c r="AH15" s="23" t="str">
        <f t="shared" si="6"/>
        <v/>
      </c>
      <c r="AI15" s="23" t="str">
        <f t="shared" si="6"/>
        <v/>
      </c>
      <c r="AJ15" s="23" t="str">
        <f t="shared" si="6"/>
        <v/>
      </c>
      <c r="AK15" s="23" t="str">
        <f t="shared" si="6"/>
        <v/>
      </c>
      <c r="AL15" s="23" t="str">
        <f t="shared" si="6"/>
        <v/>
      </c>
      <c r="AM15" s="23" t="str">
        <f t="shared" si="6"/>
        <v/>
      </c>
      <c r="AN15" s="23" t="str">
        <f t="shared" si="7"/>
        <v/>
      </c>
      <c r="AO15" s="23" t="str">
        <f t="shared" si="7"/>
        <v/>
      </c>
      <c r="AP15" s="23" t="str">
        <f t="shared" si="7"/>
        <v/>
      </c>
      <c r="AQ15" s="14"/>
      <c r="AR15" s="23">
        <f t="shared" si="8"/>
        <v>0</v>
      </c>
      <c r="AS15" s="1">
        <f t="shared" si="9"/>
        <v>0</v>
      </c>
    </row>
    <row r="16" spans="1:45" x14ac:dyDescent="0.25">
      <c r="A16" t="s">
        <v>12</v>
      </c>
      <c r="B16" s="5">
        <v>13</v>
      </c>
      <c r="C16" s="12">
        <f>VLOOKUP(A16,'[1]MASTER CP-1 history'!$C$3:$Q$353,15,0)</f>
        <v>0</v>
      </c>
      <c r="D16" s="12">
        <f>VLOOKUP($A16,'[1]MASTER CP-1 history'!$C$356:$Q$706,15,0)</f>
        <v>0</v>
      </c>
      <c r="E16" s="12">
        <f>VLOOKUP($A16,'[1]MASTER CP-1 history'!$C$709:$Q$1059,15,0)</f>
        <v>0</v>
      </c>
      <c r="F16" s="12">
        <f>VLOOKUP($A16,'[1]MASTER CP-1 history'!$C$1062:$Q$1412,15,0)</f>
        <v>0</v>
      </c>
      <c r="G16" s="12">
        <f>VLOOKUP($A16,'[1]MASTER CP-1 history'!$C$1415:$Q$1765,15,0)</f>
        <v>0</v>
      </c>
      <c r="H16" s="12">
        <f>VLOOKUP($A16,'[1]MASTER CP-1 history'!$C$1768:$Q$2118,15,0)</f>
        <v>0</v>
      </c>
      <c r="I16" s="12">
        <f>VLOOKUP($A16,'[1]MASTER CP-1 history'!$C$2121:$Q$2471,15,0)</f>
        <v>0</v>
      </c>
      <c r="J16" s="12">
        <f>VLOOKUP($A16,'[1]MASTER CP-1 history'!$C$2474:$Q$2824,15,0)</f>
        <v>0</v>
      </c>
      <c r="K16" s="12">
        <f>VLOOKUP($A16,'[1]MASTER CP-1 history'!$C$2827:$Q$3177,15,0)</f>
        <v>0</v>
      </c>
      <c r="L16" s="12">
        <f>VLOOKUP($A16,'[1]MASTER CP-1 history'!$C$3180:$Q$3530,15,0)</f>
        <v>0</v>
      </c>
      <c r="M16" s="12">
        <f>VLOOKUP($A16,'[1]MASTER CP-1 history'!$C$3533:$Q$3883,15,0)</f>
        <v>0</v>
      </c>
      <c r="N16" s="12">
        <f>VLOOKUP($A16,'[1]MASTER CP-1 history'!$C$3886:$Q$4236,15,0)</f>
        <v>0</v>
      </c>
      <c r="O16" s="12">
        <f>VLOOKUP($A16,'[1]MASTER CP-1 history'!$C$4239:$Q$4589,15,0)</f>
        <v>0</v>
      </c>
      <c r="P16" s="12">
        <f>VLOOKUP($A16,'[1]MASTER CP-1 history'!$C$4592:$Q$4942,15,0)</f>
        <v>0</v>
      </c>
      <c r="Q16" s="12">
        <f>VLOOKUP($A16,'[1]MASTER CP-1 history'!$C$4945:$Q$5295,15,0)</f>
        <v>0</v>
      </c>
      <c r="R16" s="12">
        <f>VLOOKUP($A16,'[1]MASTER CP-1 history'!$C$5298:$Q$5648,15,0)</f>
        <v>0</v>
      </c>
      <c r="S16" s="12">
        <f>VLOOKUP($A16,'[1]MASTER CP-1 history'!$C$5651:$Q$6001,15,0)</f>
        <v>0</v>
      </c>
      <c r="T16" s="12">
        <f>VLOOKUP($A16,'[1]MASTER CP-1 history'!$C$6004:$Q$6354,15,0)</f>
        <v>0</v>
      </c>
      <c r="U16" s="12">
        <f>VLOOKUP($A16,'[1]MASTER CP-1 history'!$C$6357:$Q$6707,15,0)</f>
        <v>0</v>
      </c>
      <c r="V16" s="12">
        <f>VLOOKUP($A16,'[1]MASTER CP-1 history'!$C$6710:$Q$7060,15,0)</f>
        <v>0</v>
      </c>
      <c r="W16" s="1"/>
      <c r="X16" s="23" t="str">
        <f t="shared" si="0"/>
        <v/>
      </c>
      <c r="Y16" s="23" t="str">
        <f t="shared" si="1"/>
        <v/>
      </c>
      <c r="Z16" s="23" t="str">
        <f t="shared" si="2"/>
        <v/>
      </c>
      <c r="AA16" s="23" t="str">
        <f t="shared" si="3"/>
        <v/>
      </c>
      <c r="AB16" s="23" t="str">
        <f t="shared" si="4"/>
        <v/>
      </c>
      <c r="AC16" s="23" t="str">
        <f t="shared" si="5"/>
        <v/>
      </c>
      <c r="AD16" s="23" t="str">
        <f t="shared" si="6"/>
        <v/>
      </c>
      <c r="AE16" s="23" t="str">
        <f t="shared" si="6"/>
        <v/>
      </c>
      <c r="AF16" s="23" t="str">
        <f t="shared" si="6"/>
        <v/>
      </c>
      <c r="AG16" s="23" t="str">
        <f t="shared" si="6"/>
        <v/>
      </c>
      <c r="AH16" s="23" t="str">
        <f t="shared" si="6"/>
        <v/>
      </c>
      <c r="AI16" s="23" t="str">
        <f t="shared" si="6"/>
        <v/>
      </c>
      <c r="AJ16" s="23" t="str">
        <f t="shared" si="6"/>
        <v/>
      </c>
      <c r="AK16" s="23" t="str">
        <f t="shared" si="6"/>
        <v/>
      </c>
      <c r="AL16" s="23" t="str">
        <f t="shared" si="6"/>
        <v/>
      </c>
      <c r="AM16" s="23" t="str">
        <f t="shared" si="6"/>
        <v/>
      </c>
      <c r="AN16" s="23" t="str">
        <f t="shared" si="7"/>
        <v/>
      </c>
      <c r="AO16" s="23" t="str">
        <f t="shared" si="7"/>
        <v/>
      </c>
      <c r="AP16" s="23" t="str">
        <f t="shared" si="7"/>
        <v/>
      </c>
      <c r="AQ16" s="14"/>
      <c r="AR16" s="23">
        <f t="shared" si="8"/>
        <v>0</v>
      </c>
      <c r="AS16" s="1">
        <f t="shared" si="9"/>
        <v>0</v>
      </c>
    </row>
    <row r="17" spans="1:45" x14ac:dyDescent="0.25">
      <c r="A17" t="s">
        <v>13</v>
      </c>
      <c r="B17" s="5">
        <v>14</v>
      </c>
      <c r="C17" s="12">
        <f>VLOOKUP(A17,'[1]MASTER CP-1 history'!$C$3:$Q$353,15,0)</f>
        <v>499082.17000000004</v>
      </c>
      <c r="D17" s="12">
        <f>VLOOKUP($A17,'[1]MASTER CP-1 history'!$C$356:$Q$706,15,0)</f>
        <v>568794.24000000011</v>
      </c>
      <c r="E17" s="12">
        <f>VLOOKUP($A17,'[1]MASTER CP-1 history'!$C$709:$Q$1059,15,0)</f>
        <v>644325.25</v>
      </c>
      <c r="F17" s="12">
        <f>VLOOKUP($A17,'[1]MASTER CP-1 history'!$C$1062:$Q$1412,15,0)</f>
        <v>668382.92000000004</v>
      </c>
      <c r="G17" s="12">
        <f>VLOOKUP($A17,'[1]MASTER CP-1 history'!$C$1415:$Q$1765,15,0)</f>
        <v>672640.86</v>
      </c>
      <c r="H17" s="12">
        <f>VLOOKUP($A17,'[1]MASTER CP-1 history'!$C$1768:$Q$2118,15,0)</f>
        <v>685287.87</v>
      </c>
      <c r="I17" s="12">
        <f>VLOOKUP($A17,'[1]MASTER CP-1 history'!$C$2121:$Q$2471,15,0)</f>
        <v>689903.45</v>
      </c>
      <c r="J17" s="12">
        <f>VLOOKUP($A17,'[1]MASTER CP-1 history'!$C$2474:$Q$2824,15,0)</f>
        <v>709124.70000000007</v>
      </c>
      <c r="K17" s="12">
        <f>VLOOKUP($A17,'[1]MASTER CP-1 history'!$C$2827:$Q$3177,15,0)</f>
        <v>723403.46</v>
      </c>
      <c r="L17" s="12">
        <f>VLOOKUP($A17,'[1]MASTER CP-1 history'!$C$3180:$Q$3530,15,0)</f>
        <v>733816.01</v>
      </c>
      <c r="M17" s="12">
        <f>VLOOKUP($A17,'[1]MASTER CP-1 history'!$C$3533:$Q$3883,15,0)</f>
        <v>765978.72</v>
      </c>
      <c r="N17" s="12">
        <f>VLOOKUP($A17,'[1]MASTER CP-1 history'!$C$3886:$Q$4236,15,0)</f>
        <v>804071.73</v>
      </c>
      <c r="O17" s="12">
        <f>VLOOKUP($A17,'[1]MASTER CP-1 history'!$C$4239:$Q$4589,15,0)</f>
        <v>855302.6</v>
      </c>
      <c r="P17" s="12">
        <f>VLOOKUP($A17,'[1]MASTER CP-1 history'!$C$4592:$Q$4942,15,0)</f>
        <v>903214.33</v>
      </c>
      <c r="Q17" s="12">
        <f>VLOOKUP($A17,'[1]MASTER CP-1 history'!$C$4945:$Q$5295,15,0)</f>
        <v>975640.3600000001</v>
      </c>
      <c r="R17" s="12">
        <f>VLOOKUP($A17,'[1]MASTER CP-1 history'!$C$5298:$Q$5648,15,0)</f>
        <v>1019345.81</v>
      </c>
      <c r="S17" s="12">
        <f>VLOOKUP($A17,'[1]MASTER CP-1 history'!$C$5651:$Q$6001,15,0)</f>
        <v>1100958.8499999999</v>
      </c>
      <c r="T17" s="12">
        <f>VLOOKUP($A17,'[1]MASTER CP-1 history'!$C$6004:$Q$6354,15,0)</f>
        <v>1151482.56</v>
      </c>
      <c r="U17" s="12">
        <f>VLOOKUP($A17,'[1]MASTER CP-1 history'!$C$6357:$Q$6707,15,0)</f>
        <v>1228843.7</v>
      </c>
      <c r="V17" s="12">
        <f>VLOOKUP($A17,'[1]MASTER CP-1 history'!$C$6710:$Q$7060,15,0)</f>
        <v>1243242.8499999999</v>
      </c>
      <c r="W17" s="1"/>
      <c r="X17" s="23">
        <f t="shared" si="0"/>
        <v>0.13968054599105406</v>
      </c>
      <c r="Y17" s="23">
        <f t="shared" si="1"/>
        <v>0.13279144669256826</v>
      </c>
      <c r="Z17" s="23">
        <f t="shared" si="2"/>
        <v>3.7337773120019804E-2</v>
      </c>
      <c r="AA17" s="23">
        <f t="shared" si="3"/>
        <v>6.3705098867576446E-3</v>
      </c>
      <c r="AB17" s="23">
        <f t="shared" si="4"/>
        <v>1.8802024604928119E-2</v>
      </c>
      <c r="AC17" s="23">
        <f t="shared" si="5"/>
        <v>6.7352425193225119E-3</v>
      </c>
      <c r="AD17" s="23">
        <f t="shared" si="6"/>
        <v>2.7860782548630707E-2</v>
      </c>
      <c r="AE17" s="23">
        <f t="shared" si="6"/>
        <v>2.0135753274423938E-2</v>
      </c>
      <c r="AF17" s="23">
        <f t="shared" si="6"/>
        <v>1.43938349423986E-2</v>
      </c>
      <c r="AG17" s="23">
        <f t="shared" si="6"/>
        <v>4.3829392602104666E-2</v>
      </c>
      <c r="AH17" s="23">
        <f t="shared" si="6"/>
        <v>4.9731159633259803E-2</v>
      </c>
      <c r="AI17" s="23">
        <f t="shared" si="6"/>
        <v>6.3714303200287856E-2</v>
      </c>
      <c r="AJ17" s="23">
        <f t="shared" si="6"/>
        <v>5.6017285578226911E-2</v>
      </c>
      <c r="AK17" s="23">
        <f t="shared" si="6"/>
        <v>8.0186980647218201E-2</v>
      </c>
      <c r="AL17" s="23">
        <f t="shared" si="6"/>
        <v>4.479668102291294E-2</v>
      </c>
      <c r="AM17" s="23">
        <f t="shared" si="6"/>
        <v>8.0064134466790809E-2</v>
      </c>
      <c r="AN17" s="23">
        <f t="shared" si="7"/>
        <v>4.5890643415056068E-2</v>
      </c>
      <c r="AO17" s="23">
        <f t="shared" si="7"/>
        <v>6.7183944149358105E-2</v>
      </c>
      <c r="AP17" s="23">
        <f t="shared" si="7"/>
        <v>1.1717641551972727E-2</v>
      </c>
      <c r="AQ17" s="14"/>
      <c r="AR17" s="23">
        <f t="shared" si="8"/>
        <v>4.9854741044594308E-2</v>
      </c>
      <c r="AS17" s="1">
        <f t="shared" si="9"/>
        <v>1305224</v>
      </c>
    </row>
    <row r="18" spans="1:45" x14ac:dyDescent="0.25">
      <c r="A18" t="s">
        <v>14</v>
      </c>
      <c r="B18" s="5">
        <v>15</v>
      </c>
      <c r="C18" s="12">
        <f>VLOOKUP(A18,'[1]MASTER CP-1 history'!$C$3:$Q$353,15,0)</f>
        <v>0</v>
      </c>
      <c r="D18" s="12">
        <f>VLOOKUP($A18,'[1]MASTER CP-1 history'!$C$356:$Q$706,15,0)</f>
        <v>0</v>
      </c>
      <c r="E18" s="12">
        <f>VLOOKUP($A18,'[1]MASTER CP-1 history'!$C$709:$Q$1059,15,0)</f>
        <v>0</v>
      </c>
      <c r="F18" s="12">
        <f>VLOOKUP($A18,'[1]MASTER CP-1 history'!$C$1062:$Q$1412,15,0)</f>
        <v>0</v>
      </c>
      <c r="G18" s="12">
        <f>VLOOKUP($A18,'[1]MASTER CP-1 history'!$C$1415:$Q$1765,15,0)</f>
        <v>0</v>
      </c>
      <c r="H18" s="12">
        <f>VLOOKUP($A18,'[1]MASTER CP-1 history'!$C$1768:$Q$2118,15,0)</f>
        <v>0</v>
      </c>
      <c r="I18" s="12">
        <f>VLOOKUP($A18,'[1]MASTER CP-1 history'!$C$2121:$Q$2471,15,0)</f>
        <v>0</v>
      </c>
      <c r="J18" s="12">
        <f>VLOOKUP($A18,'[1]MASTER CP-1 history'!$C$2474:$Q$2824,15,0)</f>
        <v>0</v>
      </c>
      <c r="K18" s="12">
        <f>VLOOKUP($A18,'[1]MASTER CP-1 history'!$C$2827:$Q$3177,15,0)</f>
        <v>0</v>
      </c>
      <c r="L18" s="12">
        <f>VLOOKUP($A18,'[1]MASTER CP-1 history'!$C$3180:$Q$3530,15,0)</f>
        <v>0</v>
      </c>
      <c r="M18" s="12">
        <f>VLOOKUP($A18,'[1]MASTER CP-1 history'!$C$3533:$Q$3883,15,0)</f>
        <v>0</v>
      </c>
      <c r="N18" s="12">
        <f>VLOOKUP($A18,'[1]MASTER CP-1 history'!$C$3886:$Q$4236,15,0)</f>
        <v>0</v>
      </c>
      <c r="O18" s="12">
        <f>VLOOKUP($A18,'[1]MASTER CP-1 history'!$C$4239:$Q$4589,15,0)</f>
        <v>0</v>
      </c>
      <c r="P18" s="12">
        <f>VLOOKUP($A18,'[1]MASTER CP-1 history'!$C$4592:$Q$4942,15,0)</f>
        <v>0</v>
      </c>
      <c r="Q18" s="12">
        <f>VLOOKUP($A18,'[1]MASTER CP-1 history'!$C$4945:$Q$5295,15,0)</f>
        <v>0</v>
      </c>
      <c r="R18" s="12">
        <f>VLOOKUP($A18,'[1]MASTER CP-1 history'!$C$5298:$Q$5648,15,0)</f>
        <v>0</v>
      </c>
      <c r="S18" s="12">
        <f>VLOOKUP($A18,'[1]MASTER CP-1 history'!$C$5651:$Q$6001,15,0)</f>
        <v>0</v>
      </c>
      <c r="T18" s="12">
        <f>VLOOKUP($A18,'[1]MASTER CP-1 history'!$C$6004:$Q$6354,15,0)</f>
        <v>0</v>
      </c>
      <c r="U18" s="12">
        <f>VLOOKUP($A18,'[1]MASTER CP-1 history'!$C$6357:$Q$6707,15,0)</f>
        <v>0</v>
      </c>
      <c r="V18" s="12">
        <f>VLOOKUP($A18,'[1]MASTER CP-1 history'!$C$6710:$Q$7060,15,0)</f>
        <v>0</v>
      </c>
      <c r="W18" s="1"/>
      <c r="X18" s="23" t="str">
        <f t="shared" si="0"/>
        <v/>
      </c>
      <c r="Y18" s="23" t="str">
        <f t="shared" si="1"/>
        <v/>
      </c>
      <c r="Z18" s="23" t="str">
        <f t="shared" si="2"/>
        <v/>
      </c>
      <c r="AA18" s="23" t="str">
        <f t="shared" si="3"/>
        <v/>
      </c>
      <c r="AB18" s="23" t="str">
        <f t="shared" si="4"/>
        <v/>
      </c>
      <c r="AC18" s="23" t="str">
        <f t="shared" si="5"/>
        <v/>
      </c>
      <c r="AD18" s="23" t="str">
        <f t="shared" si="6"/>
        <v/>
      </c>
      <c r="AE18" s="23" t="str">
        <f t="shared" si="6"/>
        <v/>
      </c>
      <c r="AF18" s="23" t="str">
        <f t="shared" si="6"/>
        <v/>
      </c>
      <c r="AG18" s="23" t="str">
        <f t="shared" si="6"/>
        <v/>
      </c>
      <c r="AH18" s="23" t="str">
        <f t="shared" si="6"/>
        <v/>
      </c>
      <c r="AI18" s="23" t="str">
        <f t="shared" si="6"/>
        <v/>
      </c>
      <c r="AJ18" s="23" t="str">
        <f t="shared" si="6"/>
        <v/>
      </c>
      <c r="AK18" s="23" t="str">
        <f t="shared" si="6"/>
        <v/>
      </c>
      <c r="AL18" s="23" t="str">
        <f t="shared" si="6"/>
        <v/>
      </c>
      <c r="AM18" s="23" t="str">
        <f t="shared" si="6"/>
        <v/>
      </c>
      <c r="AN18" s="23" t="str">
        <f t="shared" si="7"/>
        <v/>
      </c>
      <c r="AO18" s="23" t="str">
        <f t="shared" si="7"/>
        <v/>
      </c>
      <c r="AP18" s="23" t="str">
        <f t="shared" si="7"/>
        <v/>
      </c>
      <c r="AQ18" s="14"/>
      <c r="AR18" s="23">
        <f t="shared" si="8"/>
        <v>0</v>
      </c>
      <c r="AS18" s="1">
        <f t="shared" si="9"/>
        <v>0</v>
      </c>
    </row>
    <row r="19" spans="1:45" x14ac:dyDescent="0.25">
      <c r="A19" t="s">
        <v>15</v>
      </c>
      <c r="B19" s="5">
        <v>16</v>
      </c>
      <c r="C19" s="12">
        <f>VLOOKUP(A19,'[1]MASTER CP-1 history'!$C$3:$Q$353,15,0)</f>
        <v>0</v>
      </c>
      <c r="D19" s="12">
        <f>VLOOKUP($A19,'[1]MASTER CP-1 history'!$C$356:$Q$706,15,0)</f>
        <v>0</v>
      </c>
      <c r="E19" s="12">
        <f>VLOOKUP($A19,'[1]MASTER CP-1 history'!$C$709:$Q$1059,15,0)</f>
        <v>0</v>
      </c>
      <c r="F19" s="12">
        <f>VLOOKUP($A19,'[1]MASTER CP-1 history'!$C$1062:$Q$1412,15,0)</f>
        <v>0</v>
      </c>
      <c r="G19" s="12">
        <f>VLOOKUP($A19,'[1]MASTER CP-1 history'!$C$1415:$Q$1765,15,0)</f>
        <v>0</v>
      </c>
      <c r="H19" s="12">
        <f>VLOOKUP($A19,'[1]MASTER CP-1 history'!$C$1768:$Q$2118,15,0)</f>
        <v>0</v>
      </c>
      <c r="I19" s="12">
        <f>VLOOKUP($A19,'[1]MASTER CP-1 history'!$C$2121:$Q$2471,15,0)</f>
        <v>0</v>
      </c>
      <c r="J19" s="12">
        <f>VLOOKUP($A19,'[1]MASTER CP-1 history'!$C$2474:$Q$2824,15,0)</f>
        <v>0</v>
      </c>
      <c r="K19" s="12">
        <f>VLOOKUP($A19,'[1]MASTER CP-1 history'!$C$2827:$Q$3177,15,0)</f>
        <v>0</v>
      </c>
      <c r="L19" s="12">
        <f>VLOOKUP($A19,'[1]MASTER CP-1 history'!$C$3180:$Q$3530,15,0)</f>
        <v>0</v>
      </c>
      <c r="M19" s="12">
        <f>VLOOKUP($A19,'[1]MASTER CP-1 history'!$C$3533:$Q$3883,15,0)</f>
        <v>0</v>
      </c>
      <c r="N19" s="12">
        <f>VLOOKUP($A19,'[1]MASTER CP-1 history'!$C$3886:$Q$4236,15,0)</f>
        <v>0</v>
      </c>
      <c r="O19" s="12">
        <f>VLOOKUP($A19,'[1]MASTER CP-1 history'!$C$4239:$Q$4589,15,0)</f>
        <v>0</v>
      </c>
      <c r="P19" s="12">
        <f>VLOOKUP($A19,'[1]MASTER CP-1 history'!$C$4592:$Q$4942,15,0)</f>
        <v>0</v>
      </c>
      <c r="Q19" s="12">
        <f>VLOOKUP($A19,'[1]MASTER CP-1 history'!$C$4945:$Q$5295,15,0)</f>
        <v>0</v>
      </c>
      <c r="R19" s="12">
        <f>VLOOKUP($A19,'[1]MASTER CP-1 history'!$C$5298:$Q$5648,15,0)</f>
        <v>0</v>
      </c>
      <c r="S19" s="12">
        <f>VLOOKUP($A19,'[1]MASTER CP-1 history'!$C$5651:$Q$6001,15,0)</f>
        <v>0</v>
      </c>
      <c r="T19" s="12">
        <f>VLOOKUP($A19,'[1]MASTER CP-1 history'!$C$6004:$Q$6354,15,0)</f>
        <v>0</v>
      </c>
      <c r="U19" s="12">
        <f>VLOOKUP($A19,'[1]MASTER CP-1 history'!$C$6357:$Q$6707,15,0)</f>
        <v>0</v>
      </c>
      <c r="V19" s="12">
        <f>VLOOKUP($A19,'[1]MASTER CP-1 history'!$C$6710:$Q$7060,15,0)</f>
        <v>0</v>
      </c>
      <c r="W19" s="1"/>
      <c r="X19" s="23" t="str">
        <f t="shared" si="0"/>
        <v/>
      </c>
      <c r="Y19" s="23" t="str">
        <f t="shared" si="1"/>
        <v/>
      </c>
      <c r="Z19" s="23" t="str">
        <f t="shared" si="2"/>
        <v/>
      </c>
      <c r="AA19" s="23" t="str">
        <f t="shared" si="3"/>
        <v/>
      </c>
      <c r="AB19" s="23" t="str">
        <f t="shared" si="4"/>
        <v/>
      </c>
      <c r="AC19" s="23" t="str">
        <f t="shared" si="5"/>
        <v/>
      </c>
      <c r="AD19" s="23" t="str">
        <f t="shared" si="6"/>
        <v/>
      </c>
      <c r="AE19" s="23" t="str">
        <f t="shared" si="6"/>
        <v/>
      </c>
      <c r="AF19" s="23" t="str">
        <f t="shared" si="6"/>
        <v/>
      </c>
      <c r="AG19" s="23" t="str">
        <f t="shared" si="6"/>
        <v/>
      </c>
      <c r="AH19" s="23" t="str">
        <f t="shared" si="6"/>
        <v/>
      </c>
      <c r="AI19" s="23" t="str">
        <f t="shared" si="6"/>
        <v/>
      </c>
      <c r="AJ19" s="23" t="str">
        <f t="shared" si="6"/>
        <v/>
      </c>
      <c r="AK19" s="23" t="str">
        <f t="shared" si="6"/>
        <v/>
      </c>
      <c r="AL19" s="23" t="str">
        <f t="shared" si="6"/>
        <v/>
      </c>
      <c r="AM19" s="23" t="str">
        <f t="shared" ref="AM19:AP82" si="10">IF(AND(R19&gt;0,S19&gt;0),((S19-R19)/R19),"")</f>
        <v/>
      </c>
      <c r="AN19" s="23" t="str">
        <f t="shared" si="7"/>
        <v/>
      </c>
      <c r="AO19" s="23" t="str">
        <f t="shared" si="7"/>
        <v/>
      </c>
      <c r="AP19" s="23" t="str">
        <f t="shared" si="7"/>
        <v/>
      </c>
      <c r="AQ19" s="14"/>
      <c r="AR19" s="23">
        <f t="shared" si="8"/>
        <v>0</v>
      </c>
      <c r="AS19" s="1">
        <f t="shared" si="9"/>
        <v>0</v>
      </c>
    </row>
    <row r="20" spans="1:45" x14ac:dyDescent="0.25">
      <c r="A20" t="s">
        <v>16</v>
      </c>
      <c r="B20" s="5">
        <v>17</v>
      </c>
      <c r="C20" s="12">
        <f>VLOOKUP(A20,'[1]MASTER CP-1 history'!$C$3:$Q$353,15,0)</f>
        <v>0</v>
      </c>
      <c r="D20" s="12">
        <f>VLOOKUP($A20,'[1]MASTER CP-1 history'!$C$356:$Q$706,15,0)</f>
        <v>0</v>
      </c>
      <c r="E20" s="12">
        <f>VLOOKUP($A20,'[1]MASTER CP-1 history'!$C$709:$Q$1059,15,0)</f>
        <v>0</v>
      </c>
      <c r="F20" s="12">
        <f>VLOOKUP($A20,'[1]MASTER CP-1 history'!$C$1062:$Q$1412,15,0)</f>
        <v>0</v>
      </c>
      <c r="G20" s="12">
        <f>VLOOKUP($A20,'[1]MASTER CP-1 history'!$C$1415:$Q$1765,15,0)</f>
        <v>0</v>
      </c>
      <c r="H20" s="12">
        <f>VLOOKUP($A20,'[1]MASTER CP-1 history'!$C$1768:$Q$2118,15,0)</f>
        <v>0</v>
      </c>
      <c r="I20" s="12">
        <f>VLOOKUP($A20,'[1]MASTER CP-1 history'!$C$2121:$Q$2471,15,0)</f>
        <v>0</v>
      </c>
      <c r="J20" s="12">
        <f>VLOOKUP($A20,'[1]MASTER CP-1 history'!$C$2474:$Q$2824,15,0)</f>
        <v>0</v>
      </c>
      <c r="K20" s="12">
        <f>VLOOKUP($A20,'[1]MASTER CP-1 history'!$C$2827:$Q$3177,15,0)</f>
        <v>0</v>
      </c>
      <c r="L20" s="12">
        <f>VLOOKUP($A20,'[1]MASTER CP-1 history'!$C$3180:$Q$3530,15,0)</f>
        <v>0</v>
      </c>
      <c r="M20" s="12">
        <f>VLOOKUP($A20,'[1]MASTER CP-1 history'!$C$3533:$Q$3883,15,0)</f>
        <v>0</v>
      </c>
      <c r="N20" s="12">
        <f>VLOOKUP($A20,'[1]MASTER CP-1 history'!$C$3886:$Q$4236,15,0)</f>
        <v>0</v>
      </c>
      <c r="O20" s="12">
        <f>VLOOKUP($A20,'[1]MASTER CP-1 history'!$C$4239:$Q$4589,15,0)</f>
        <v>0</v>
      </c>
      <c r="P20" s="12">
        <f>VLOOKUP($A20,'[1]MASTER CP-1 history'!$C$4592:$Q$4942,15,0)</f>
        <v>0</v>
      </c>
      <c r="Q20" s="12">
        <f>VLOOKUP($A20,'[1]MASTER CP-1 history'!$C$4945:$Q$5295,15,0)</f>
        <v>0</v>
      </c>
      <c r="R20" s="12">
        <f>VLOOKUP($A20,'[1]MASTER CP-1 history'!$C$5298:$Q$5648,15,0)</f>
        <v>0</v>
      </c>
      <c r="S20" s="12">
        <f>VLOOKUP($A20,'[1]MASTER CP-1 history'!$C$5651:$Q$6001,15,0)</f>
        <v>0</v>
      </c>
      <c r="T20" s="12">
        <f>VLOOKUP($A20,'[1]MASTER CP-1 history'!$C$6004:$Q$6354,15,0)</f>
        <v>0</v>
      </c>
      <c r="U20" s="12">
        <f>VLOOKUP($A20,'[1]MASTER CP-1 history'!$C$6357:$Q$6707,15,0)</f>
        <v>0</v>
      </c>
      <c r="V20" s="12">
        <f>VLOOKUP($A20,'[1]MASTER CP-1 history'!$C$6710:$Q$7060,15,0)</f>
        <v>0</v>
      </c>
      <c r="W20" s="1"/>
      <c r="X20" s="23" t="str">
        <f t="shared" si="0"/>
        <v/>
      </c>
      <c r="Y20" s="23" t="str">
        <f t="shared" si="1"/>
        <v/>
      </c>
      <c r="Z20" s="23" t="str">
        <f t="shared" si="2"/>
        <v/>
      </c>
      <c r="AA20" s="23" t="str">
        <f t="shared" si="3"/>
        <v/>
      </c>
      <c r="AB20" s="23" t="str">
        <f t="shared" si="4"/>
        <v/>
      </c>
      <c r="AC20" s="23" t="str">
        <f t="shared" si="5"/>
        <v/>
      </c>
      <c r="AD20" s="23" t="str">
        <f t="shared" ref="AD20:AL36" si="11">IF(AND(I20&gt;0,J20&gt;0),((J20-I20)/I20),"")</f>
        <v/>
      </c>
      <c r="AE20" s="23" t="str">
        <f t="shared" si="11"/>
        <v/>
      </c>
      <c r="AF20" s="23" t="str">
        <f t="shared" si="11"/>
        <v/>
      </c>
      <c r="AG20" s="23" t="str">
        <f t="shared" si="11"/>
        <v/>
      </c>
      <c r="AH20" s="23" t="str">
        <f t="shared" si="11"/>
        <v/>
      </c>
      <c r="AI20" s="23" t="str">
        <f t="shared" si="11"/>
        <v/>
      </c>
      <c r="AJ20" s="23" t="str">
        <f t="shared" si="11"/>
        <v/>
      </c>
      <c r="AK20" s="23" t="str">
        <f t="shared" si="11"/>
        <v/>
      </c>
      <c r="AL20" s="23" t="str">
        <f t="shared" si="11"/>
        <v/>
      </c>
      <c r="AM20" s="23" t="str">
        <f t="shared" si="10"/>
        <v/>
      </c>
      <c r="AN20" s="23" t="str">
        <f t="shared" si="7"/>
        <v/>
      </c>
      <c r="AO20" s="23" t="str">
        <f t="shared" si="7"/>
        <v/>
      </c>
      <c r="AP20" s="23" t="str">
        <f t="shared" si="7"/>
        <v/>
      </c>
      <c r="AQ20" s="14"/>
      <c r="AR20" s="23">
        <f t="shared" si="8"/>
        <v>0</v>
      </c>
      <c r="AS20" s="1">
        <f t="shared" si="9"/>
        <v>0</v>
      </c>
    </row>
    <row r="21" spans="1:45" x14ac:dyDescent="0.25">
      <c r="A21" t="s">
        <v>17</v>
      </c>
      <c r="B21" s="5">
        <v>18</v>
      </c>
      <c r="C21" s="12">
        <f>VLOOKUP(A21,'[1]MASTER CP-1 history'!$C$3:$Q$353,15,0)</f>
        <v>0</v>
      </c>
      <c r="D21" s="12">
        <f>VLOOKUP($A21,'[1]MASTER CP-1 history'!$C$356:$Q$706,15,0)</f>
        <v>0</v>
      </c>
      <c r="E21" s="12">
        <f>VLOOKUP($A21,'[1]MASTER CP-1 history'!$C$709:$Q$1059,15,0)</f>
        <v>0</v>
      </c>
      <c r="F21" s="12">
        <f>VLOOKUP($A21,'[1]MASTER CP-1 history'!$C$1062:$Q$1412,15,0)</f>
        <v>0</v>
      </c>
      <c r="G21" s="12">
        <f>VLOOKUP($A21,'[1]MASTER CP-1 history'!$C$1415:$Q$1765,15,0)</f>
        <v>0</v>
      </c>
      <c r="H21" s="12">
        <f>VLOOKUP($A21,'[1]MASTER CP-1 history'!$C$1768:$Q$2118,15,0)</f>
        <v>0</v>
      </c>
      <c r="I21" s="12">
        <f>VLOOKUP($A21,'[1]MASTER CP-1 history'!$C$2121:$Q$2471,15,0)</f>
        <v>0</v>
      </c>
      <c r="J21" s="12">
        <f>VLOOKUP($A21,'[1]MASTER CP-1 history'!$C$2474:$Q$2824,15,0)</f>
        <v>0</v>
      </c>
      <c r="K21" s="12">
        <f>VLOOKUP($A21,'[1]MASTER CP-1 history'!$C$2827:$Q$3177,15,0)</f>
        <v>0</v>
      </c>
      <c r="L21" s="12">
        <f>VLOOKUP($A21,'[1]MASTER CP-1 history'!$C$3180:$Q$3530,15,0)</f>
        <v>0</v>
      </c>
      <c r="M21" s="12">
        <f>VLOOKUP($A21,'[1]MASTER CP-1 history'!$C$3533:$Q$3883,15,0)</f>
        <v>0</v>
      </c>
      <c r="N21" s="12">
        <f>VLOOKUP($A21,'[1]MASTER CP-1 history'!$C$3886:$Q$4236,15,0)</f>
        <v>0</v>
      </c>
      <c r="O21" s="12">
        <f>VLOOKUP($A21,'[1]MASTER CP-1 history'!$C$4239:$Q$4589,15,0)</f>
        <v>0</v>
      </c>
      <c r="P21" s="12">
        <f>VLOOKUP($A21,'[1]MASTER CP-1 history'!$C$4592:$Q$4942,15,0)</f>
        <v>0</v>
      </c>
      <c r="Q21" s="12">
        <f>VLOOKUP($A21,'[1]MASTER CP-1 history'!$C$4945:$Q$5295,15,0)</f>
        <v>0</v>
      </c>
      <c r="R21" s="12">
        <f>VLOOKUP($A21,'[1]MASTER CP-1 history'!$C$5298:$Q$5648,15,0)</f>
        <v>0</v>
      </c>
      <c r="S21" s="12">
        <f>VLOOKUP($A21,'[1]MASTER CP-1 history'!$C$5651:$Q$6001,15,0)</f>
        <v>0</v>
      </c>
      <c r="T21" s="12">
        <f>VLOOKUP($A21,'[1]MASTER CP-1 history'!$C$6004:$Q$6354,15,0)</f>
        <v>0</v>
      </c>
      <c r="U21" s="12">
        <f>VLOOKUP($A21,'[1]MASTER CP-1 history'!$C$6357:$Q$6707,15,0)</f>
        <v>0</v>
      </c>
      <c r="V21" s="12">
        <f>VLOOKUP($A21,'[1]MASTER CP-1 history'!$C$6710:$Q$7060,15,0)</f>
        <v>0</v>
      </c>
      <c r="W21" s="1"/>
      <c r="X21" s="23" t="str">
        <f t="shared" si="0"/>
        <v/>
      </c>
      <c r="Y21" s="23" t="str">
        <f t="shared" si="1"/>
        <v/>
      </c>
      <c r="Z21" s="23" t="str">
        <f t="shared" si="2"/>
        <v/>
      </c>
      <c r="AA21" s="23" t="str">
        <f t="shared" si="3"/>
        <v/>
      </c>
      <c r="AB21" s="23" t="str">
        <f t="shared" si="4"/>
        <v/>
      </c>
      <c r="AC21" s="23" t="str">
        <f t="shared" si="5"/>
        <v/>
      </c>
      <c r="AD21" s="23" t="str">
        <f t="shared" si="11"/>
        <v/>
      </c>
      <c r="AE21" s="23" t="str">
        <f t="shared" si="11"/>
        <v/>
      </c>
      <c r="AF21" s="23" t="str">
        <f t="shared" si="11"/>
        <v/>
      </c>
      <c r="AG21" s="23" t="str">
        <f t="shared" si="11"/>
        <v/>
      </c>
      <c r="AH21" s="23" t="str">
        <f t="shared" si="11"/>
        <v/>
      </c>
      <c r="AI21" s="23" t="str">
        <f t="shared" si="11"/>
        <v/>
      </c>
      <c r="AJ21" s="23" t="str">
        <f t="shared" si="11"/>
        <v/>
      </c>
      <c r="AK21" s="23" t="str">
        <f t="shared" si="11"/>
        <v/>
      </c>
      <c r="AL21" s="23" t="str">
        <f t="shared" si="11"/>
        <v/>
      </c>
      <c r="AM21" s="23" t="str">
        <f t="shared" si="10"/>
        <v/>
      </c>
      <c r="AN21" s="23" t="str">
        <f t="shared" si="7"/>
        <v/>
      </c>
      <c r="AO21" s="23" t="str">
        <f t="shared" si="7"/>
        <v/>
      </c>
      <c r="AP21" s="23" t="str">
        <f t="shared" si="7"/>
        <v/>
      </c>
      <c r="AQ21" s="14"/>
      <c r="AR21" s="23">
        <f t="shared" si="8"/>
        <v>0</v>
      </c>
      <c r="AS21" s="1">
        <f t="shared" si="9"/>
        <v>0</v>
      </c>
    </row>
    <row r="22" spans="1:45" x14ac:dyDescent="0.25">
      <c r="A22" t="s">
        <v>18</v>
      </c>
      <c r="B22" s="5">
        <v>19</v>
      </c>
      <c r="C22" s="12">
        <f>VLOOKUP(A22,'[1]MASTER CP-1 history'!$C$3:$Q$353,15,0)</f>
        <v>89961.73</v>
      </c>
      <c r="D22" s="12">
        <f>VLOOKUP($A22,'[1]MASTER CP-1 history'!$C$356:$Q$706,15,0)</f>
        <v>93533.88</v>
      </c>
      <c r="E22" s="12">
        <f>VLOOKUP($A22,'[1]MASTER CP-1 history'!$C$709:$Q$1059,15,0)</f>
        <v>109332.51000000001</v>
      </c>
      <c r="F22" s="12">
        <f>VLOOKUP($A22,'[1]MASTER CP-1 history'!$C$1062:$Q$1412,15,0)</f>
        <v>112353.22</v>
      </c>
      <c r="G22" s="12">
        <f>VLOOKUP($A22,'[1]MASTER CP-1 history'!$C$1415:$Q$1765,15,0)</f>
        <v>121134.27</v>
      </c>
      <c r="H22" s="12">
        <f>VLOOKUP($A22,'[1]MASTER CP-1 history'!$C$1768:$Q$2118,15,0)</f>
        <v>126817.56999999999</v>
      </c>
      <c r="I22" s="12">
        <f>VLOOKUP($A22,'[1]MASTER CP-1 history'!$C$2121:$Q$2471,15,0)</f>
        <v>129104.43999999999</v>
      </c>
      <c r="J22" s="12">
        <f>VLOOKUP($A22,'[1]MASTER CP-1 history'!$C$2474:$Q$2824,15,0)</f>
        <v>135285.18</v>
      </c>
      <c r="K22" s="12">
        <f>VLOOKUP($A22,'[1]MASTER CP-1 history'!$C$2827:$Q$3177,15,0)</f>
        <v>142138.52000000002</v>
      </c>
      <c r="L22" s="12">
        <f>VLOOKUP($A22,'[1]MASTER CP-1 history'!$C$3180:$Q$3530,15,0)</f>
        <v>148423.42000000001</v>
      </c>
      <c r="M22" s="12">
        <f>VLOOKUP($A22,'[1]MASTER CP-1 history'!$C$3533:$Q$3883,15,0)</f>
        <v>154118.91</v>
      </c>
      <c r="N22" s="12">
        <f>VLOOKUP($A22,'[1]MASTER CP-1 history'!$C$3886:$Q$4236,15,0)</f>
        <v>164230.5</v>
      </c>
      <c r="O22" s="12">
        <f>VLOOKUP($A22,'[1]MASTER CP-1 history'!$C$4239:$Q$4589,15,0)</f>
        <v>171875.97</v>
      </c>
      <c r="P22" s="12">
        <f>VLOOKUP($A22,'[1]MASTER CP-1 history'!$C$4592:$Q$4942,15,0)</f>
        <v>179431.65</v>
      </c>
      <c r="Q22" s="12">
        <f>VLOOKUP($A22,'[1]MASTER CP-1 history'!$C$4945:$Q$5295,15,0)</f>
        <v>186094.13</v>
      </c>
      <c r="R22" s="12">
        <f>VLOOKUP($A22,'[1]MASTER CP-1 history'!$C$5298:$Q$5648,15,0)</f>
        <v>189915.86</v>
      </c>
      <c r="S22" s="12">
        <f>VLOOKUP($A22,'[1]MASTER CP-1 history'!$C$5651:$Q$6001,15,0)</f>
        <v>207562.89</v>
      </c>
      <c r="T22" s="12">
        <f>VLOOKUP($A22,'[1]MASTER CP-1 history'!$C$6004:$Q$6354,15,0)</f>
        <v>638859</v>
      </c>
      <c r="U22" s="12">
        <f>VLOOKUP($A22,'[1]MASTER CP-1 history'!$C$6357:$Q$6707,15,0)</f>
        <v>656389.49</v>
      </c>
      <c r="V22" s="12">
        <f>VLOOKUP($A22,'[1]MASTER CP-1 history'!$C$6710:$Q$7060,15,0)</f>
        <v>676975.20000000007</v>
      </c>
      <c r="W22" s="1"/>
      <c r="X22" s="23">
        <f t="shared" si="0"/>
        <v>3.9707440041448834E-2</v>
      </c>
      <c r="Y22" s="23">
        <f t="shared" si="1"/>
        <v>0.16890810046584193</v>
      </c>
      <c r="Z22" s="23">
        <f t="shared" si="2"/>
        <v>2.7628653179186974E-2</v>
      </c>
      <c r="AA22" s="23">
        <f t="shared" si="3"/>
        <v>7.8155748451179258E-2</v>
      </c>
      <c r="AB22" s="23">
        <f t="shared" si="4"/>
        <v>4.6917358729284354E-2</v>
      </c>
      <c r="AC22" s="23">
        <f t="shared" si="5"/>
        <v>1.803275366339219E-2</v>
      </c>
      <c r="AD22" s="23">
        <f t="shared" si="11"/>
        <v>4.7873953831487175E-2</v>
      </c>
      <c r="AE22" s="23">
        <f t="shared" si="11"/>
        <v>5.0658468281596154E-2</v>
      </c>
      <c r="AF22" s="23">
        <f t="shared" si="11"/>
        <v>4.4216726050053098E-2</v>
      </c>
      <c r="AG22" s="23">
        <f t="shared" si="11"/>
        <v>3.837325672727384E-2</v>
      </c>
      <c r="AH22" s="23">
        <f t="shared" si="11"/>
        <v>6.5609015791767519E-2</v>
      </c>
      <c r="AI22" s="23">
        <f t="shared" si="11"/>
        <v>4.6553289431622027E-2</v>
      </c>
      <c r="AJ22" s="23">
        <f t="shared" si="11"/>
        <v>4.3960071905339605E-2</v>
      </c>
      <c r="AK22" s="23">
        <f t="shared" si="11"/>
        <v>3.713101897017617E-2</v>
      </c>
      <c r="AL22" s="23">
        <f t="shared" si="11"/>
        <v>2.0536542447631107E-2</v>
      </c>
      <c r="AM22" s="23">
        <f t="shared" si="10"/>
        <v>9.2920254264177979E-2</v>
      </c>
      <c r="AN22" s="23">
        <f t="shared" si="7"/>
        <v>2.0779056892106289</v>
      </c>
      <c r="AO22" s="23">
        <f t="shared" si="7"/>
        <v>2.7440311555444928E-2</v>
      </c>
      <c r="AP22" s="23">
        <f t="shared" si="7"/>
        <v>3.1362034757747383E-2</v>
      </c>
      <c r="AQ22" s="14"/>
      <c r="AR22" s="23">
        <f t="shared" si="8"/>
        <v>0.15809950988185681</v>
      </c>
      <c r="AS22" s="1">
        <f t="shared" si="9"/>
        <v>784005</v>
      </c>
    </row>
    <row r="23" spans="1:45" x14ac:dyDescent="0.25">
      <c r="A23" t="s">
        <v>19</v>
      </c>
      <c r="B23" s="5">
        <v>20</v>
      </c>
      <c r="C23" s="12">
        <f>VLOOKUP(A23,'[1]MASTER CP-1 history'!$C$3:$Q$353,15,0)</f>
        <v>0</v>
      </c>
      <c r="D23" s="12">
        <f>VLOOKUP($A23,'[1]MASTER CP-1 history'!$C$356:$Q$706,15,0)</f>
        <v>2278620.5499999998</v>
      </c>
      <c r="E23" s="12">
        <f>VLOOKUP($A23,'[1]MASTER CP-1 history'!$C$709:$Q$1059,15,0)</f>
        <v>2359154.0299999998</v>
      </c>
      <c r="F23" s="12">
        <f>VLOOKUP($A23,'[1]MASTER CP-1 history'!$C$1062:$Q$1412,15,0)</f>
        <v>2460379.4300000002</v>
      </c>
      <c r="G23" s="12">
        <f>VLOOKUP($A23,'[1]MASTER CP-1 history'!$C$1415:$Q$1765,15,0)</f>
        <v>2538286.85</v>
      </c>
      <c r="H23" s="12">
        <f>VLOOKUP($A23,'[1]MASTER CP-1 history'!$C$1768:$Q$2118,15,0)</f>
        <v>2613622</v>
      </c>
      <c r="I23" s="12">
        <f>VLOOKUP($A23,'[1]MASTER CP-1 history'!$C$2121:$Q$2471,15,0)</f>
        <v>2683798</v>
      </c>
      <c r="J23" s="12">
        <f>VLOOKUP($A23,'[1]MASTER CP-1 history'!$C$2474:$Q$2824,15,0)</f>
        <v>2763351.57</v>
      </c>
      <c r="K23" s="12">
        <f>VLOOKUP($A23,'[1]MASTER CP-1 history'!$C$2827:$Q$3177,15,0)</f>
        <v>2858585.84</v>
      </c>
      <c r="L23" s="12">
        <f>VLOOKUP($A23,'[1]MASTER CP-1 history'!$C$3180:$Q$3530,15,0)</f>
        <v>2948178</v>
      </c>
      <c r="M23" s="12">
        <f>VLOOKUP($A23,'[1]MASTER CP-1 history'!$C$3533:$Q$3883,15,0)</f>
        <v>3038502.35</v>
      </c>
      <c r="N23" s="12">
        <f>VLOOKUP($A23,'[1]MASTER CP-1 history'!$C$3886:$Q$4236,15,0)</f>
        <v>3130122.7199999997</v>
      </c>
      <c r="O23" s="12">
        <f>VLOOKUP($A23,'[1]MASTER CP-1 history'!$C$4239:$Q$4589,15,0)</f>
        <v>3242006.15</v>
      </c>
      <c r="P23" s="12">
        <f>VLOOKUP($A23,'[1]MASTER CP-1 history'!$C$4592:$Q$4942,15,0)</f>
        <v>3348602</v>
      </c>
      <c r="Q23" s="12">
        <f>VLOOKUP($A23,'[1]MASTER CP-1 history'!$C$4945:$Q$5295,15,0)</f>
        <v>3470509</v>
      </c>
      <c r="R23" s="12">
        <f>VLOOKUP($A23,'[1]MASTER CP-1 history'!$C$5298:$Q$5648,15,0)</f>
        <v>3596330.79</v>
      </c>
      <c r="S23" s="12">
        <f>VLOOKUP($A23,'[1]MASTER CP-1 history'!$C$5651:$Q$6001,15,0)</f>
        <v>3761504.98</v>
      </c>
      <c r="T23" s="12">
        <f>VLOOKUP($A23,'[1]MASTER CP-1 history'!$C$6004:$Q$6354,15,0)</f>
        <v>3830270.65</v>
      </c>
      <c r="U23" s="12">
        <f>VLOOKUP($A23,'[1]MASTER CP-1 history'!$C$6357:$Q$6707,15,0)</f>
        <v>3939742.29</v>
      </c>
      <c r="V23" s="12">
        <f>VLOOKUP($A23,'[1]MASTER CP-1 history'!$C$6710:$Q$7060,15,0)</f>
        <v>4065632.03</v>
      </c>
      <c r="W23" s="1"/>
      <c r="X23" s="23" t="str">
        <f t="shared" si="0"/>
        <v/>
      </c>
      <c r="Y23" s="23">
        <f t="shared" si="1"/>
        <v>3.5343085095936658E-2</v>
      </c>
      <c r="Z23" s="23">
        <f t="shared" si="2"/>
        <v>4.2907499346280659E-2</v>
      </c>
      <c r="AA23" s="23">
        <f t="shared" si="3"/>
        <v>3.1664798953387412E-2</v>
      </c>
      <c r="AB23" s="23">
        <f t="shared" si="4"/>
        <v>2.9679525779365678E-2</v>
      </c>
      <c r="AC23" s="23">
        <f t="shared" si="5"/>
        <v>2.6850095384872028E-2</v>
      </c>
      <c r="AD23" s="23">
        <f t="shared" si="11"/>
        <v>2.9642160102958507E-2</v>
      </c>
      <c r="AE23" s="23">
        <f t="shared" si="11"/>
        <v>3.4463320206483905E-2</v>
      </c>
      <c r="AF23" s="23">
        <f t="shared" si="11"/>
        <v>3.1341427200241134E-2</v>
      </c>
      <c r="AG23" s="23">
        <f t="shared" si="11"/>
        <v>3.0637346184660522E-2</v>
      </c>
      <c r="AH23" s="23">
        <f t="shared" si="11"/>
        <v>3.0153134487455518E-2</v>
      </c>
      <c r="AI23" s="23">
        <f t="shared" si="11"/>
        <v>3.5744103349404838E-2</v>
      </c>
      <c r="AJ23" s="23">
        <f t="shared" si="11"/>
        <v>3.287959524691219E-2</v>
      </c>
      <c r="AK23" s="23">
        <f t="shared" si="11"/>
        <v>3.6405341691846331E-2</v>
      </c>
      <c r="AL23" s="23">
        <f t="shared" si="11"/>
        <v>3.6254563811821273E-2</v>
      </c>
      <c r="AM23" s="23">
        <f t="shared" si="10"/>
        <v>4.5928530951403375E-2</v>
      </c>
      <c r="AN23" s="23">
        <f t="shared" si="7"/>
        <v>1.8281424686562537E-2</v>
      </c>
      <c r="AO23" s="23">
        <f t="shared" si="7"/>
        <v>2.8580653954571104E-2</v>
      </c>
      <c r="AP23" s="23">
        <f t="shared" si="7"/>
        <v>3.1953800714208586E-2</v>
      </c>
      <c r="AQ23" s="14"/>
      <c r="AR23" s="23">
        <f t="shared" si="8"/>
        <v>3.2706133730465131E-2</v>
      </c>
      <c r="AS23" s="1">
        <f t="shared" si="9"/>
        <v>4198603</v>
      </c>
    </row>
    <row r="24" spans="1:45" x14ac:dyDescent="0.25">
      <c r="A24" t="s">
        <v>20</v>
      </c>
      <c r="B24" s="5">
        <v>21</v>
      </c>
      <c r="C24" s="12">
        <f>VLOOKUP(A24,'[1]MASTER CP-1 history'!$C$3:$Q$353,15,0)</f>
        <v>0</v>
      </c>
      <c r="D24" s="12">
        <f>VLOOKUP($A24,'[1]MASTER CP-1 history'!$C$356:$Q$706,15,0)</f>
        <v>0</v>
      </c>
      <c r="E24" s="12">
        <f>VLOOKUP($A24,'[1]MASTER CP-1 history'!$C$709:$Q$1059,15,0)</f>
        <v>0</v>
      </c>
      <c r="F24" s="12">
        <f>VLOOKUP($A24,'[1]MASTER CP-1 history'!$C$1062:$Q$1412,15,0)</f>
        <v>0</v>
      </c>
      <c r="G24" s="12">
        <f>VLOOKUP($A24,'[1]MASTER CP-1 history'!$C$1415:$Q$1765,15,0)</f>
        <v>0</v>
      </c>
      <c r="H24" s="12">
        <f>VLOOKUP($A24,'[1]MASTER CP-1 history'!$C$1768:$Q$2118,15,0)</f>
        <v>0</v>
      </c>
      <c r="I24" s="12">
        <f>VLOOKUP($A24,'[1]MASTER CP-1 history'!$C$2121:$Q$2471,15,0)</f>
        <v>0</v>
      </c>
      <c r="J24" s="12">
        <f>VLOOKUP($A24,'[1]MASTER CP-1 history'!$C$2474:$Q$2824,15,0)</f>
        <v>0</v>
      </c>
      <c r="K24" s="12">
        <f>VLOOKUP($A24,'[1]MASTER CP-1 history'!$C$2827:$Q$3177,15,0)</f>
        <v>0</v>
      </c>
      <c r="L24" s="12">
        <f>VLOOKUP($A24,'[1]MASTER CP-1 history'!$C$3180:$Q$3530,15,0)</f>
        <v>0</v>
      </c>
      <c r="M24" s="12">
        <f>VLOOKUP($A24,'[1]MASTER CP-1 history'!$C$3533:$Q$3883,15,0)</f>
        <v>0</v>
      </c>
      <c r="N24" s="12">
        <f>VLOOKUP($A24,'[1]MASTER CP-1 history'!$C$3886:$Q$4236,15,0)</f>
        <v>0</v>
      </c>
      <c r="O24" s="12">
        <f>VLOOKUP($A24,'[1]MASTER CP-1 history'!$C$4239:$Q$4589,15,0)</f>
        <v>0</v>
      </c>
      <c r="P24" s="12">
        <f>VLOOKUP($A24,'[1]MASTER CP-1 history'!$C$4592:$Q$4942,15,0)</f>
        <v>0</v>
      </c>
      <c r="Q24" s="12">
        <f>VLOOKUP($A24,'[1]MASTER CP-1 history'!$C$4945:$Q$5295,15,0)</f>
        <v>0</v>
      </c>
      <c r="R24" s="12">
        <f>VLOOKUP($A24,'[1]MASTER CP-1 history'!$C$5298:$Q$5648,15,0)</f>
        <v>0</v>
      </c>
      <c r="S24" s="12">
        <f>VLOOKUP($A24,'[1]MASTER CP-1 history'!$C$5651:$Q$6001,15,0)</f>
        <v>0</v>
      </c>
      <c r="T24" s="12">
        <f>VLOOKUP($A24,'[1]MASTER CP-1 history'!$C$6004:$Q$6354,15,0)</f>
        <v>0</v>
      </c>
      <c r="U24" s="12">
        <f>VLOOKUP($A24,'[1]MASTER CP-1 history'!$C$6357:$Q$6707,15,0)</f>
        <v>0</v>
      </c>
      <c r="V24" s="12">
        <f>VLOOKUP($A24,'[1]MASTER CP-1 history'!$C$6710:$Q$7060,15,0)</f>
        <v>0</v>
      </c>
      <c r="W24" s="1"/>
      <c r="X24" s="23" t="str">
        <f t="shared" si="0"/>
        <v/>
      </c>
      <c r="Y24" s="23" t="str">
        <f t="shared" si="1"/>
        <v/>
      </c>
      <c r="Z24" s="23" t="str">
        <f t="shared" si="2"/>
        <v/>
      </c>
      <c r="AA24" s="23" t="str">
        <f t="shared" si="3"/>
        <v/>
      </c>
      <c r="AB24" s="23" t="str">
        <f t="shared" si="4"/>
        <v/>
      </c>
      <c r="AC24" s="23" t="str">
        <f t="shared" si="5"/>
        <v/>
      </c>
      <c r="AD24" s="23" t="str">
        <f t="shared" si="11"/>
        <v/>
      </c>
      <c r="AE24" s="23" t="str">
        <f t="shared" si="11"/>
        <v/>
      </c>
      <c r="AF24" s="23" t="str">
        <f t="shared" si="11"/>
        <v/>
      </c>
      <c r="AG24" s="23" t="str">
        <f t="shared" si="11"/>
        <v/>
      </c>
      <c r="AH24" s="23" t="str">
        <f t="shared" si="11"/>
        <v/>
      </c>
      <c r="AI24" s="23" t="str">
        <f t="shared" si="11"/>
        <v/>
      </c>
      <c r="AJ24" s="23" t="str">
        <f t="shared" si="11"/>
        <v/>
      </c>
      <c r="AK24" s="23" t="str">
        <f t="shared" si="11"/>
        <v/>
      </c>
      <c r="AL24" s="23" t="str">
        <f t="shared" si="11"/>
        <v/>
      </c>
      <c r="AM24" s="23" t="str">
        <f t="shared" si="10"/>
        <v/>
      </c>
      <c r="AN24" s="23" t="str">
        <f t="shared" si="7"/>
        <v/>
      </c>
      <c r="AO24" s="23" t="str">
        <f t="shared" si="7"/>
        <v/>
      </c>
      <c r="AP24" s="23" t="str">
        <f t="shared" si="7"/>
        <v/>
      </c>
      <c r="AQ24" s="14"/>
      <c r="AR24" s="23">
        <f t="shared" si="8"/>
        <v>0</v>
      </c>
      <c r="AS24" s="1">
        <f t="shared" si="9"/>
        <v>0</v>
      </c>
    </row>
    <row r="25" spans="1:45" x14ac:dyDescent="0.25">
      <c r="A25" t="s">
        <v>21</v>
      </c>
      <c r="B25" s="5">
        <v>22</v>
      </c>
      <c r="C25" s="12">
        <f>VLOOKUP(A25,'[1]MASTER CP-1 history'!$C$3:$Q$353,15,0)</f>
        <v>0</v>
      </c>
      <c r="D25" s="12">
        <f>VLOOKUP($A25,'[1]MASTER CP-1 history'!$C$356:$Q$706,15,0)</f>
        <v>0</v>
      </c>
      <c r="E25" s="12">
        <f>VLOOKUP($A25,'[1]MASTER CP-1 history'!$C$709:$Q$1059,15,0)</f>
        <v>0</v>
      </c>
      <c r="F25" s="12">
        <f>VLOOKUP($A25,'[1]MASTER CP-1 history'!$C$1062:$Q$1412,15,0)</f>
        <v>0</v>
      </c>
      <c r="G25" s="12">
        <f>VLOOKUP($A25,'[1]MASTER CP-1 history'!$C$1415:$Q$1765,15,0)</f>
        <v>0</v>
      </c>
      <c r="H25" s="12">
        <f>VLOOKUP($A25,'[1]MASTER CP-1 history'!$C$1768:$Q$2118,15,0)</f>
        <v>33833.659999999996</v>
      </c>
      <c r="I25" s="12">
        <f>VLOOKUP($A25,'[1]MASTER CP-1 history'!$C$2121:$Q$2471,15,0)</f>
        <v>35249.369999999995</v>
      </c>
      <c r="J25" s="12">
        <f>VLOOKUP($A25,'[1]MASTER CP-1 history'!$C$2474:$Q$2824,15,0)</f>
        <v>52381.95</v>
      </c>
      <c r="K25" s="12">
        <f>VLOOKUP($A25,'[1]MASTER CP-1 history'!$C$2827:$Q$3177,15,0)</f>
        <v>58016.57</v>
      </c>
      <c r="L25" s="12">
        <f>VLOOKUP($A25,'[1]MASTER CP-1 history'!$C$3180:$Q$3530,15,0)</f>
        <v>40348.1</v>
      </c>
      <c r="M25" s="12">
        <f>VLOOKUP($A25,'[1]MASTER CP-1 history'!$C$3533:$Q$3883,15,0)</f>
        <v>40607.760000000002</v>
      </c>
      <c r="N25" s="12">
        <f>VLOOKUP($A25,'[1]MASTER CP-1 history'!$C$3886:$Q$4236,15,0)</f>
        <v>40998.35</v>
      </c>
      <c r="O25" s="12">
        <f>VLOOKUP($A25,'[1]MASTER CP-1 history'!$C$4239:$Q$4589,15,0)</f>
        <v>41510.67</v>
      </c>
      <c r="P25" s="12">
        <f>VLOOKUP($A25,'[1]MASTER CP-1 history'!$C$4592:$Q$4942,15,0)</f>
        <v>41686.899999999994</v>
      </c>
      <c r="Q25" s="12">
        <f>VLOOKUP($A25,'[1]MASTER CP-1 history'!$C$4945:$Q$5295,15,0)</f>
        <v>43231.6</v>
      </c>
      <c r="R25" s="12">
        <f>VLOOKUP($A25,'[1]MASTER CP-1 history'!$C$5298:$Q$5648,15,0)</f>
        <v>44004.86</v>
      </c>
      <c r="S25" s="12">
        <f>VLOOKUP($A25,'[1]MASTER CP-1 history'!$C$5651:$Q$6001,15,0)</f>
        <v>47853.5</v>
      </c>
      <c r="T25" s="12">
        <f>VLOOKUP($A25,'[1]MASTER CP-1 history'!$C$6004:$Q$6354,15,0)</f>
        <v>49624.58</v>
      </c>
      <c r="U25" s="12">
        <f>VLOOKUP($A25,'[1]MASTER CP-1 history'!$C$6357:$Q$6707,15,0)</f>
        <v>54912.92</v>
      </c>
      <c r="V25" s="12">
        <f>VLOOKUP($A25,'[1]MASTER CP-1 history'!$C$6710:$Q$7060,15,0)</f>
        <v>64462.87</v>
      </c>
      <c r="W25" s="1"/>
      <c r="X25" s="23" t="str">
        <f t="shared" si="0"/>
        <v/>
      </c>
      <c r="Y25" s="23" t="str">
        <f t="shared" si="1"/>
        <v/>
      </c>
      <c r="Z25" s="23" t="str">
        <f t="shared" si="2"/>
        <v/>
      </c>
      <c r="AA25" s="23" t="str">
        <f t="shared" si="3"/>
        <v/>
      </c>
      <c r="AB25" s="23" t="str">
        <f t="shared" si="4"/>
        <v/>
      </c>
      <c r="AC25" s="23">
        <f t="shared" si="5"/>
        <v>4.1843241316487763E-2</v>
      </c>
      <c r="AD25" s="23">
        <f t="shared" si="11"/>
        <v>0.48603932495814828</v>
      </c>
      <c r="AE25" s="23">
        <f t="shared" si="11"/>
        <v>0.10756796950094456</v>
      </c>
      <c r="AF25" s="23">
        <f t="shared" si="11"/>
        <v>-0.30454178866485904</v>
      </c>
      <c r="AG25" s="23">
        <f t="shared" si="11"/>
        <v>6.4354951038587569E-3</v>
      </c>
      <c r="AH25" s="23">
        <f t="shared" si="11"/>
        <v>9.6186049168926445E-3</v>
      </c>
      <c r="AI25" s="23">
        <f t="shared" si="11"/>
        <v>1.2496112648435845E-2</v>
      </c>
      <c r="AJ25" s="23">
        <f t="shared" si="11"/>
        <v>4.2454144922256356E-3</v>
      </c>
      <c r="AK25" s="23">
        <f t="shared" si="11"/>
        <v>3.7054806186116132E-2</v>
      </c>
      <c r="AL25" s="23">
        <f t="shared" si="11"/>
        <v>1.7886453427585425E-2</v>
      </c>
      <c r="AM25" s="23">
        <f t="shared" si="10"/>
        <v>8.7459430617436329E-2</v>
      </c>
      <c r="AN25" s="23">
        <f t="shared" si="7"/>
        <v>3.7010459005088481E-2</v>
      </c>
      <c r="AO25" s="23">
        <f t="shared" si="7"/>
        <v>0.10656694726685841</v>
      </c>
      <c r="AP25" s="23">
        <f t="shared" si="7"/>
        <v>0.17391080277646873</v>
      </c>
      <c r="AQ25" s="14"/>
      <c r="AR25" s="23">
        <f t="shared" si="8"/>
        <v>5.8828090967977718E-2</v>
      </c>
      <c r="AS25" s="1">
        <f t="shared" si="9"/>
        <v>68255</v>
      </c>
    </row>
    <row r="26" spans="1:45" x14ac:dyDescent="0.25">
      <c r="A26" t="s">
        <v>22</v>
      </c>
      <c r="B26" s="5">
        <v>23</v>
      </c>
      <c r="C26" s="12">
        <f>VLOOKUP(A26,'[1]MASTER CP-1 history'!$C$3:$Q$353,15,0)</f>
        <v>870283.32000000007</v>
      </c>
      <c r="D26" s="12">
        <f>VLOOKUP($A26,'[1]MASTER CP-1 history'!$C$356:$Q$706,15,0)</f>
        <v>918041.37</v>
      </c>
      <c r="E26" s="12">
        <f>VLOOKUP($A26,'[1]MASTER CP-1 history'!$C$709:$Q$1059,15,0)</f>
        <v>963719.8899999999</v>
      </c>
      <c r="F26" s="12">
        <f>VLOOKUP($A26,'[1]MASTER CP-1 history'!$C$1062:$Q$1412,15,0)</f>
        <v>1010046.9600000001</v>
      </c>
      <c r="G26" s="12">
        <f>VLOOKUP($A26,'[1]MASTER CP-1 history'!$C$1415:$Q$1765,15,0)</f>
        <v>1075375.0999999999</v>
      </c>
      <c r="H26" s="12">
        <f>VLOOKUP($A26,'[1]MASTER CP-1 history'!$C$1768:$Q$2118,15,0)</f>
        <v>1138845</v>
      </c>
      <c r="I26" s="12">
        <f>VLOOKUP($A26,'[1]MASTER CP-1 history'!$C$2121:$Q$2471,15,0)</f>
        <v>1151340</v>
      </c>
      <c r="J26" s="12">
        <f>VLOOKUP($A26,'[1]MASTER CP-1 history'!$C$2474:$Q$2824,15,0)</f>
        <v>1207767</v>
      </c>
      <c r="K26" s="12">
        <f>VLOOKUP($A26,'[1]MASTER CP-1 history'!$C$2827:$Q$3177,15,0)</f>
        <v>1273322</v>
      </c>
      <c r="L26" s="12">
        <f>VLOOKUP($A26,'[1]MASTER CP-1 history'!$C$3180:$Q$3530,15,0)</f>
        <v>1306993.28</v>
      </c>
      <c r="M26" s="12">
        <f>VLOOKUP($A26,'[1]MASTER CP-1 history'!$C$3533:$Q$3883,15,0)</f>
        <v>1376866.36</v>
      </c>
      <c r="N26" s="12">
        <f>VLOOKUP($A26,'[1]MASTER CP-1 history'!$C$3886:$Q$4236,15,0)</f>
        <v>1428150.81</v>
      </c>
      <c r="O26" s="12">
        <f>VLOOKUP($A26,'[1]MASTER CP-1 history'!$C$4239:$Q$4589,15,0)</f>
        <v>1510768.4500000002</v>
      </c>
      <c r="P26" s="12">
        <f>VLOOKUP($A26,'[1]MASTER CP-1 history'!$C$4592:$Q$4942,15,0)</f>
        <v>1578162.6600000001</v>
      </c>
      <c r="Q26" s="12">
        <f>VLOOKUP($A26,'[1]MASTER CP-1 history'!$C$4945:$Q$5295,15,0)</f>
        <v>1624443</v>
      </c>
      <c r="R26" s="12">
        <f>VLOOKUP($A26,'[1]MASTER CP-1 history'!$C$5298:$Q$5648,15,0)</f>
        <v>1645643</v>
      </c>
      <c r="S26" s="12">
        <f>VLOOKUP($A26,'[1]MASTER CP-1 history'!$C$5651:$Q$6001,15,0)</f>
        <v>1721224.85</v>
      </c>
      <c r="T26" s="12">
        <f>VLOOKUP($A26,'[1]MASTER CP-1 history'!$C$6004:$Q$6354,15,0)</f>
        <v>1820006.77</v>
      </c>
      <c r="U26" s="12">
        <f>VLOOKUP($A26,'[1]MASTER CP-1 history'!$C$6357:$Q$6707,15,0)</f>
        <v>1903902.8699999999</v>
      </c>
      <c r="V26" s="12">
        <f>VLOOKUP($A26,'[1]MASTER CP-1 history'!$C$6710:$Q$7060,15,0)</f>
        <v>1962134.1600000001</v>
      </c>
      <c r="W26" s="1"/>
      <c r="X26" s="23">
        <f t="shared" si="0"/>
        <v>5.48764395484449E-2</v>
      </c>
      <c r="Y26" s="23">
        <f t="shared" si="1"/>
        <v>4.9756494089149714E-2</v>
      </c>
      <c r="Z26" s="23">
        <f t="shared" si="2"/>
        <v>4.8071094599905148E-2</v>
      </c>
      <c r="AA26" s="23">
        <f t="shared" si="3"/>
        <v>6.4678319511005486E-2</v>
      </c>
      <c r="AB26" s="23">
        <f t="shared" si="4"/>
        <v>5.9021173170180477E-2</v>
      </c>
      <c r="AC26" s="23">
        <f t="shared" si="5"/>
        <v>1.0971642321826061E-2</v>
      </c>
      <c r="AD26" s="23">
        <f t="shared" si="11"/>
        <v>4.900984939288134E-2</v>
      </c>
      <c r="AE26" s="23">
        <f t="shared" si="11"/>
        <v>5.4277853261432051E-2</v>
      </c>
      <c r="AF26" s="23">
        <f t="shared" si="11"/>
        <v>2.6443648974886186E-2</v>
      </c>
      <c r="AG26" s="23">
        <f t="shared" si="11"/>
        <v>5.3460932867229485E-2</v>
      </c>
      <c r="AH26" s="23">
        <f t="shared" si="11"/>
        <v>3.724722419683487E-2</v>
      </c>
      <c r="AI26" s="23">
        <f t="shared" si="11"/>
        <v>5.7849380766727382E-2</v>
      </c>
      <c r="AJ26" s="23">
        <f t="shared" si="11"/>
        <v>4.4609225192649447E-2</v>
      </c>
      <c r="AK26" s="23">
        <f t="shared" si="11"/>
        <v>2.9325456223884962E-2</v>
      </c>
      <c r="AL26" s="23">
        <f t="shared" si="11"/>
        <v>1.3050627199600109E-2</v>
      </c>
      <c r="AM26" s="23">
        <f t="shared" si="10"/>
        <v>4.5928460790098519E-2</v>
      </c>
      <c r="AN26" s="23">
        <f t="shared" si="7"/>
        <v>5.7390479808608341E-2</v>
      </c>
      <c r="AO26" s="23">
        <f t="shared" si="7"/>
        <v>4.609658677258649E-2</v>
      </c>
      <c r="AP26" s="23">
        <f t="shared" si="7"/>
        <v>3.0585220978211074E-2</v>
      </c>
      <c r="AQ26" s="14"/>
      <c r="AR26" s="23">
        <f t="shared" si="8"/>
        <v>4.3823689982428526E-2</v>
      </c>
      <c r="AS26" s="1">
        <f t="shared" si="9"/>
        <v>2048122</v>
      </c>
    </row>
    <row r="27" spans="1:45" x14ac:dyDescent="0.25">
      <c r="A27" t="s">
        <v>23</v>
      </c>
      <c r="B27" s="5">
        <v>24</v>
      </c>
      <c r="C27" s="12">
        <f>VLOOKUP(A27,'[1]MASTER CP-1 history'!$C$3:$Q$353,15,0)</f>
        <v>0</v>
      </c>
      <c r="D27" s="12">
        <f>VLOOKUP($A27,'[1]MASTER CP-1 history'!$C$356:$Q$706,15,0)</f>
        <v>0</v>
      </c>
      <c r="E27" s="12">
        <f>VLOOKUP($A27,'[1]MASTER CP-1 history'!$C$709:$Q$1059,15,0)</f>
        <v>144216.48000000001</v>
      </c>
      <c r="F27" s="12">
        <f>VLOOKUP($A27,'[1]MASTER CP-1 history'!$C$1062:$Q$1412,15,0)</f>
        <v>159174.9</v>
      </c>
      <c r="G27" s="12">
        <f>VLOOKUP($A27,'[1]MASTER CP-1 history'!$C$1415:$Q$1765,15,0)</f>
        <v>171291.26</v>
      </c>
      <c r="H27" s="12">
        <f>VLOOKUP($A27,'[1]MASTER CP-1 history'!$C$1768:$Q$2118,15,0)</f>
        <v>181499.1</v>
      </c>
      <c r="I27" s="12">
        <f>VLOOKUP($A27,'[1]MASTER CP-1 history'!$C$2121:$Q$2471,15,0)</f>
        <v>183322.17</v>
      </c>
      <c r="J27" s="12">
        <f>VLOOKUP($A27,'[1]MASTER CP-1 history'!$C$2474:$Q$2824,15,0)</f>
        <v>187660.44</v>
      </c>
      <c r="K27" s="12">
        <f>VLOOKUP($A27,'[1]MASTER CP-1 history'!$C$2827:$Q$3177,15,0)</f>
        <v>189781.85</v>
      </c>
      <c r="L27" s="12">
        <f>VLOOKUP($A27,'[1]MASTER CP-1 history'!$C$3180:$Q$3530,15,0)</f>
        <v>196117.1</v>
      </c>
      <c r="M27" s="12">
        <f>VLOOKUP($A27,'[1]MASTER CP-1 history'!$C$3533:$Q$3883,15,0)</f>
        <v>203200.23</v>
      </c>
      <c r="N27" s="12">
        <f>VLOOKUP($A27,'[1]MASTER CP-1 history'!$C$3886:$Q$4236,15,0)</f>
        <v>213162.28</v>
      </c>
      <c r="O27" s="12">
        <f>VLOOKUP($A27,'[1]MASTER CP-1 history'!$C$4239:$Q$4589,15,0)</f>
        <v>219346.69</v>
      </c>
      <c r="P27" s="12">
        <f>VLOOKUP($A27,'[1]MASTER CP-1 history'!$C$4592:$Q$4942,15,0)</f>
        <v>229187.34</v>
      </c>
      <c r="Q27" s="12">
        <f>VLOOKUP($A27,'[1]MASTER CP-1 history'!$C$4945:$Q$5295,15,0)</f>
        <v>242169.95</v>
      </c>
      <c r="R27" s="12">
        <f>VLOOKUP($A27,'[1]MASTER CP-1 history'!$C$5298:$Q$5648,15,0)</f>
        <v>256718.69</v>
      </c>
      <c r="S27" s="12">
        <f>VLOOKUP($A27,'[1]MASTER CP-1 history'!$C$5651:$Q$6001,15,0)</f>
        <v>271507.83999999997</v>
      </c>
      <c r="T27" s="12">
        <f>VLOOKUP($A27,'[1]MASTER CP-1 history'!$C$6004:$Q$6354,15,0)</f>
        <v>286901.09000000003</v>
      </c>
      <c r="U27" s="12">
        <f>VLOOKUP($A27,'[1]MASTER CP-1 history'!$C$6357:$Q$6707,15,0)</f>
        <v>304689.50999999995</v>
      </c>
      <c r="V27" s="12">
        <f>VLOOKUP($A27,'[1]MASTER CP-1 history'!$C$6710:$Q$7060,15,0)</f>
        <v>333168.36</v>
      </c>
      <c r="W27" s="1"/>
      <c r="X27" s="23" t="str">
        <f t="shared" si="0"/>
        <v/>
      </c>
      <c r="Y27" s="23" t="str">
        <f t="shared" si="1"/>
        <v/>
      </c>
      <c r="Z27" s="23">
        <f t="shared" si="2"/>
        <v>0.10372198794478954</v>
      </c>
      <c r="AA27" s="23">
        <f t="shared" si="3"/>
        <v>7.6119790243311072E-2</v>
      </c>
      <c r="AB27" s="23">
        <f t="shared" si="4"/>
        <v>5.9593466706941121E-2</v>
      </c>
      <c r="AC27" s="23">
        <f t="shared" si="5"/>
        <v>1.0044512617417976E-2</v>
      </c>
      <c r="AD27" s="23">
        <f t="shared" si="11"/>
        <v>2.3664731876128182E-2</v>
      </c>
      <c r="AE27" s="23">
        <f t="shared" si="11"/>
        <v>1.1304513620451937E-2</v>
      </c>
      <c r="AF27" s="23">
        <f t="shared" si="11"/>
        <v>3.3381748570793256E-2</v>
      </c>
      <c r="AG27" s="23">
        <f t="shared" si="11"/>
        <v>3.6116840397905151E-2</v>
      </c>
      <c r="AH27" s="23">
        <f t="shared" si="11"/>
        <v>4.9025781122393357E-2</v>
      </c>
      <c r="AI27" s="23">
        <f t="shared" si="11"/>
        <v>2.9012684608177412E-2</v>
      </c>
      <c r="AJ27" s="23">
        <f t="shared" si="11"/>
        <v>4.4863453376023106E-2</v>
      </c>
      <c r="AK27" s="23">
        <f t="shared" si="11"/>
        <v>5.664627897858588E-2</v>
      </c>
      <c r="AL27" s="23">
        <f t="shared" si="11"/>
        <v>6.0076570193783291E-2</v>
      </c>
      <c r="AM27" s="23">
        <f t="shared" si="10"/>
        <v>5.7608388388083333E-2</v>
      </c>
      <c r="AN27" s="23">
        <f t="shared" si="7"/>
        <v>5.669541623549456E-2</v>
      </c>
      <c r="AO27" s="23">
        <f t="shared" si="7"/>
        <v>6.2001925471945482E-2</v>
      </c>
      <c r="AP27" s="23">
        <f t="shared" si="7"/>
        <v>9.3468429549806428E-2</v>
      </c>
      <c r="AQ27" s="14"/>
      <c r="AR27" s="23">
        <f t="shared" si="8"/>
        <v>5.0785089406001828E-2</v>
      </c>
      <c r="AS27" s="1">
        <f t="shared" si="9"/>
        <v>350088</v>
      </c>
    </row>
    <row r="28" spans="1:45" x14ac:dyDescent="0.25">
      <c r="A28" t="s">
        <v>24</v>
      </c>
      <c r="B28" s="5">
        <v>25</v>
      </c>
      <c r="C28" s="12">
        <f>VLOOKUP(A28,'[1]MASTER CP-1 history'!$C$3:$Q$353,15,0)</f>
        <v>0</v>
      </c>
      <c r="D28" s="12">
        <f>VLOOKUP($A28,'[1]MASTER CP-1 history'!$C$356:$Q$706,15,0)</f>
        <v>0</v>
      </c>
      <c r="E28" s="12">
        <f>VLOOKUP($A28,'[1]MASTER CP-1 history'!$C$709:$Q$1059,15,0)</f>
        <v>0</v>
      </c>
      <c r="F28" s="12">
        <f>VLOOKUP($A28,'[1]MASTER CP-1 history'!$C$1062:$Q$1412,15,0)</f>
        <v>0</v>
      </c>
      <c r="G28" s="12">
        <f>VLOOKUP($A28,'[1]MASTER CP-1 history'!$C$1415:$Q$1765,15,0)</f>
        <v>0</v>
      </c>
      <c r="H28" s="12">
        <f>VLOOKUP($A28,'[1]MASTER CP-1 history'!$C$1768:$Q$2118,15,0)</f>
        <v>0</v>
      </c>
      <c r="I28" s="12">
        <f>VLOOKUP($A28,'[1]MASTER CP-1 history'!$C$2121:$Q$2471,15,0)</f>
        <v>0</v>
      </c>
      <c r="J28" s="12">
        <f>VLOOKUP($A28,'[1]MASTER CP-1 history'!$C$2474:$Q$2824,15,0)</f>
        <v>0</v>
      </c>
      <c r="K28" s="12">
        <f>VLOOKUP($A28,'[1]MASTER CP-1 history'!$C$2827:$Q$3177,15,0)</f>
        <v>0</v>
      </c>
      <c r="L28" s="12">
        <f>VLOOKUP($A28,'[1]MASTER CP-1 history'!$C$3180:$Q$3530,15,0)</f>
        <v>0</v>
      </c>
      <c r="M28" s="12">
        <f>VLOOKUP($A28,'[1]MASTER CP-1 history'!$C$3533:$Q$3883,15,0)</f>
        <v>0</v>
      </c>
      <c r="N28" s="12">
        <f>VLOOKUP($A28,'[1]MASTER CP-1 history'!$C$3886:$Q$4236,15,0)</f>
        <v>0</v>
      </c>
      <c r="O28" s="12">
        <f>VLOOKUP($A28,'[1]MASTER CP-1 history'!$C$4239:$Q$4589,15,0)</f>
        <v>0</v>
      </c>
      <c r="P28" s="12">
        <f>VLOOKUP($A28,'[1]MASTER CP-1 history'!$C$4592:$Q$4942,15,0)</f>
        <v>0</v>
      </c>
      <c r="Q28" s="12">
        <f>VLOOKUP($A28,'[1]MASTER CP-1 history'!$C$4945:$Q$5295,15,0)</f>
        <v>0</v>
      </c>
      <c r="R28" s="12">
        <f>VLOOKUP($A28,'[1]MASTER CP-1 history'!$C$5298:$Q$5648,15,0)</f>
        <v>0</v>
      </c>
      <c r="S28" s="12">
        <f>VLOOKUP($A28,'[1]MASTER CP-1 history'!$C$5651:$Q$6001,15,0)</f>
        <v>0</v>
      </c>
      <c r="T28" s="12">
        <f>VLOOKUP($A28,'[1]MASTER CP-1 history'!$C$6004:$Q$6354,15,0)</f>
        <v>0</v>
      </c>
      <c r="U28" s="12">
        <f>VLOOKUP($A28,'[1]MASTER CP-1 history'!$C$6357:$Q$6707,15,0)</f>
        <v>0</v>
      </c>
      <c r="V28" s="12">
        <f>VLOOKUP($A28,'[1]MASTER CP-1 history'!$C$6710:$Q$7060,15,0)</f>
        <v>0</v>
      </c>
      <c r="W28" s="1"/>
      <c r="X28" s="23" t="str">
        <f t="shared" si="0"/>
        <v/>
      </c>
      <c r="Y28" s="23" t="str">
        <f t="shared" si="1"/>
        <v/>
      </c>
      <c r="Z28" s="23" t="str">
        <f t="shared" si="2"/>
        <v/>
      </c>
      <c r="AA28" s="23" t="str">
        <f t="shared" si="3"/>
        <v/>
      </c>
      <c r="AB28" s="23" t="str">
        <f t="shared" si="4"/>
        <v/>
      </c>
      <c r="AC28" s="23" t="str">
        <f t="shared" si="5"/>
        <v/>
      </c>
      <c r="AD28" s="23" t="str">
        <f t="shared" si="11"/>
        <v/>
      </c>
      <c r="AE28" s="23" t="str">
        <f t="shared" si="11"/>
        <v/>
      </c>
      <c r="AF28" s="23" t="str">
        <f t="shared" si="11"/>
        <v/>
      </c>
      <c r="AG28" s="23" t="str">
        <f t="shared" si="11"/>
        <v/>
      </c>
      <c r="AH28" s="23" t="str">
        <f t="shared" si="11"/>
        <v/>
      </c>
      <c r="AI28" s="23" t="str">
        <f t="shared" si="11"/>
        <v/>
      </c>
      <c r="AJ28" s="23" t="str">
        <f t="shared" si="11"/>
        <v/>
      </c>
      <c r="AK28" s="23" t="str">
        <f t="shared" si="11"/>
        <v/>
      </c>
      <c r="AL28" s="23" t="str">
        <f t="shared" si="11"/>
        <v/>
      </c>
      <c r="AM28" s="23" t="str">
        <f t="shared" si="10"/>
        <v/>
      </c>
      <c r="AN28" s="23" t="str">
        <f t="shared" si="7"/>
        <v/>
      </c>
      <c r="AO28" s="23" t="str">
        <f t="shared" si="7"/>
        <v/>
      </c>
      <c r="AP28" s="23" t="str">
        <f t="shared" si="7"/>
        <v/>
      </c>
      <c r="AQ28" s="14"/>
      <c r="AR28" s="23">
        <f t="shared" si="8"/>
        <v>0</v>
      </c>
      <c r="AS28" s="1">
        <f t="shared" si="9"/>
        <v>0</v>
      </c>
    </row>
    <row r="29" spans="1:45" x14ac:dyDescent="0.25">
      <c r="A29" t="s">
        <v>25</v>
      </c>
      <c r="B29" s="5">
        <v>26</v>
      </c>
      <c r="C29" s="12">
        <f>VLOOKUP(A29,'[1]MASTER CP-1 history'!$C$3:$Q$353,15,0)</f>
        <v>0</v>
      </c>
      <c r="D29" s="12">
        <f>VLOOKUP($A29,'[1]MASTER CP-1 history'!$C$356:$Q$706,15,0)</f>
        <v>0</v>
      </c>
      <c r="E29" s="12">
        <f>VLOOKUP($A29,'[1]MASTER CP-1 history'!$C$709:$Q$1059,15,0)</f>
        <v>0</v>
      </c>
      <c r="F29" s="12">
        <f>VLOOKUP($A29,'[1]MASTER CP-1 history'!$C$1062:$Q$1412,15,0)</f>
        <v>0</v>
      </c>
      <c r="G29" s="12">
        <f>VLOOKUP($A29,'[1]MASTER CP-1 history'!$C$1415:$Q$1765,15,0)</f>
        <v>0</v>
      </c>
      <c r="H29" s="12">
        <f>VLOOKUP($A29,'[1]MASTER CP-1 history'!$C$1768:$Q$2118,15,0)</f>
        <v>0</v>
      </c>
      <c r="I29" s="12">
        <f>VLOOKUP($A29,'[1]MASTER CP-1 history'!$C$2121:$Q$2471,15,0)</f>
        <v>0</v>
      </c>
      <c r="J29" s="12">
        <f>VLOOKUP($A29,'[1]MASTER CP-1 history'!$C$2474:$Q$2824,15,0)</f>
        <v>0</v>
      </c>
      <c r="K29" s="12">
        <f>VLOOKUP($A29,'[1]MASTER CP-1 history'!$C$2827:$Q$3177,15,0)</f>
        <v>868071.72</v>
      </c>
      <c r="L29" s="12">
        <f>VLOOKUP($A29,'[1]MASTER CP-1 history'!$C$3180:$Q$3530,15,0)</f>
        <v>900770.19</v>
      </c>
      <c r="M29" s="12">
        <f>VLOOKUP($A29,'[1]MASTER CP-1 history'!$C$3533:$Q$3883,15,0)</f>
        <v>927089.22</v>
      </c>
      <c r="N29" s="12">
        <f>VLOOKUP($A29,'[1]MASTER CP-1 history'!$C$3886:$Q$4236,15,0)</f>
        <v>972652.29</v>
      </c>
      <c r="O29" s="12">
        <f>VLOOKUP($A29,'[1]MASTER CP-1 history'!$C$4239:$Q$4589,15,0)</f>
        <v>1068616.3399999999</v>
      </c>
      <c r="P29" s="12">
        <f>VLOOKUP($A29,'[1]MASTER CP-1 history'!$C$4592:$Q$4942,15,0)</f>
        <v>1105940.5899999999</v>
      </c>
      <c r="Q29" s="12">
        <f>VLOOKUP($A29,'[1]MASTER CP-1 history'!$C$4945:$Q$5295,15,0)</f>
        <v>1146361.8900000001</v>
      </c>
      <c r="R29" s="12">
        <f>VLOOKUP($A29,'[1]MASTER CP-1 history'!$C$5298:$Q$5648,15,0)</f>
        <v>1213445.47</v>
      </c>
      <c r="S29" s="12">
        <f>VLOOKUP($A29,'[1]MASTER CP-1 history'!$C$5651:$Q$6001,15,0)</f>
        <v>1354059.2599999998</v>
      </c>
      <c r="T29" s="12">
        <f>VLOOKUP($A29,'[1]MASTER CP-1 history'!$C$6004:$Q$6354,15,0)</f>
        <v>1464440.39</v>
      </c>
      <c r="U29" s="12">
        <f>VLOOKUP($A29,'[1]MASTER CP-1 history'!$C$6357:$Q$6707,15,0)</f>
        <v>1479377.5999999999</v>
      </c>
      <c r="V29" s="12">
        <f>VLOOKUP($A29,'[1]MASTER CP-1 history'!$C$6710:$Q$7060,15,0)</f>
        <v>1593533.24</v>
      </c>
      <c r="W29" s="1"/>
      <c r="X29" s="23" t="str">
        <f t="shared" si="0"/>
        <v/>
      </c>
      <c r="Y29" s="23" t="str">
        <f t="shared" si="1"/>
        <v/>
      </c>
      <c r="Z29" s="23" t="str">
        <f t="shared" si="2"/>
        <v/>
      </c>
      <c r="AA29" s="23" t="str">
        <f t="shared" si="3"/>
        <v/>
      </c>
      <c r="AB29" s="23" t="str">
        <f t="shared" si="4"/>
        <v/>
      </c>
      <c r="AC29" s="23" t="str">
        <f t="shared" si="5"/>
        <v/>
      </c>
      <c r="AD29" s="23" t="str">
        <f t="shared" si="11"/>
        <v/>
      </c>
      <c r="AE29" s="23" t="str">
        <f t="shared" si="11"/>
        <v/>
      </c>
      <c r="AF29" s="23">
        <f t="shared" si="11"/>
        <v>3.7667936008789656E-2</v>
      </c>
      <c r="AG29" s="23">
        <f t="shared" si="11"/>
        <v>2.9218362565928198E-2</v>
      </c>
      <c r="AH29" s="23">
        <f t="shared" si="11"/>
        <v>4.9146370184306606E-2</v>
      </c>
      <c r="AI29" s="23">
        <f t="shared" si="11"/>
        <v>9.8662236224211025E-2</v>
      </c>
      <c r="AJ29" s="23">
        <f t="shared" si="11"/>
        <v>3.4927642974278313E-2</v>
      </c>
      <c r="AK29" s="23">
        <f t="shared" si="11"/>
        <v>3.654925080559733E-2</v>
      </c>
      <c r="AL29" s="23">
        <f t="shared" si="11"/>
        <v>5.8518675982852007E-2</v>
      </c>
      <c r="AM29" s="23">
        <f t="shared" si="10"/>
        <v>0.11587977661657908</v>
      </c>
      <c r="AN29" s="23">
        <f t="shared" si="7"/>
        <v>8.1518684787843146E-2</v>
      </c>
      <c r="AO29" s="23">
        <f t="shared" si="7"/>
        <v>1.0199944020937556E-2</v>
      </c>
      <c r="AP29" s="23">
        <f t="shared" si="7"/>
        <v>7.7164640048625943E-2</v>
      </c>
      <c r="AQ29" s="14"/>
      <c r="AR29" s="23">
        <f t="shared" si="8"/>
        <v>5.722304729272263E-2</v>
      </c>
      <c r="AS29" s="1">
        <f t="shared" si="9"/>
        <v>1684720</v>
      </c>
    </row>
    <row r="30" spans="1:45" x14ac:dyDescent="0.25">
      <c r="A30" t="s">
        <v>26</v>
      </c>
      <c r="B30" s="5">
        <v>27</v>
      </c>
      <c r="C30" s="12">
        <f>VLOOKUP(A30,'[1]MASTER CP-1 history'!$C$3:$Q$353,15,0)</f>
        <v>0</v>
      </c>
      <c r="D30" s="12">
        <f>VLOOKUP($A30,'[1]MASTER CP-1 history'!$C$356:$Q$706,15,0)</f>
        <v>0</v>
      </c>
      <c r="E30" s="12">
        <f>VLOOKUP($A30,'[1]MASTER CP-1 history'!$C$709:$Q$1059,15,0)</f>
        <v>0</v>
      </c>
      <c r="F30" s="12">
        <f>VLOOKUP($A30,'[1]MASTER CP-1 history'!$C$1062:$Q$1412,15,0)</f>
        <v>0</v>
      </c>
      <c r="G30" s="12">
        <f>VLOOKUP($A30,'[1]MASTER CP-1 history'!$C$1415:$Q$1765,15,0)</f>
        <v>0</v>
      </c>
      <c r="H30" s="12">
        <f>VLOOKUP($A30,'[1]MASTER CP-1 history'!$C$1768:$Q$2118,15,0)</f>
        <v>0</v>
      </c>
      <c r="I30" s="12">
        <f>VLOOKUP($A30,'[1]MASTER CP-1 history'!$C$2121:$Q$2471,15,0)</f>
        <v>0</v>
      </c>
      <c r="J30" s="12">
        <f>VLOOKUP($A30,'[1]MASTER CP-1 history'!$C$2474:$Q$2824,15,0)</f>
        <v>0</v>
      </c>
      <c r="K30" s="12">
        <f>VLOOKUP($A30,'[1]MASTER CP-1 history'!$C$2827:$Q$3177,15,0)</f>
        <v>0</v>
      </c>
      <c r="L30" s="12">
        <f>VLOOKUP($A30,'[1]MASTER CP-1 history'!$C$3180:$Q$3530,15,0)</f>
        <v>0</v>
      </c>
      <c r="M30" s="12">
        <f>VLOOKUP($A30,'[1]MASTER CP-1 history'!$C$3533:$Q$3883,15,0)</f>
        <v>0</v>
      </c>
      <c r="N30" s="12">
        <f>VLOOKUP($A30,'[1]MASTER CP-1 history'!$C$3886:$Q$4236,15,0)</f>
        <v>0</v>
      </c>
      <c r="O30" s="12">
        <f>VLOOKUP($A30,'[1]MASTER CP-1 history'!$C$4239:$Q$4589,15,0)</f>
        <v>0</v>
      </c>
      <c r="P30" s="12">
        <f>VLOOKUP($A30,'[1]MASTER CP-1 history'!$C$4592:$Q$4942,15,0)</f>
        <v>0</v>
      </c>
      <c r="Q30" s="12">
        <f>VLOOKUP($A30,'[1]MASTER CP-1 history'!$C$4945:$Q$5295,15,0)</f>
        <v>0</v>
      </c>
      <c r="R30" s="12">
        <f>VLOOKUP($A30,'[1]MASTER CP-1 history'!$C$5298:$Q$5648,15,0)</f>
        <v>0</v>
      </c>
      <c r="S30" s="12">
        <f>VLOOKUP($A30,'[1]MASTER CP-1 history'!$C$5651:$Q$6001,15,0)</f>
        <v>0</v>
      </c>
      <c r="T30" s="12">
        <f>VLOOKUP($A30,'[1]MASTER CP-1 history'!$C$6004:$Q$6354,15,0)</f>
        <v>0</v>
      </c>
      <c r="U30" s="12">
        <f>VLOOKUP($A30,'[1]MASTER CP-1 history'!$C$6357:$Q$6707,15,0)</f>
        <v>0</v>
      </c>
      <c r="V30" s="12">
        <f>VLOOKUP($A30,'[1]MASTER CP-1 history'!$C$6710:$Q$7060,15,0)</f>
        <v>0</v>
      </c>
      <c r="W30" s="1"/>
      <c r="X30" s="23" t="str">
        <f t="shared" si="0"/>
        <v/>
      </c>
      <c r="Y30" s="23" t="str">
        <f t="shared" si="1"/>
        <v/>
      </c>
      <c r="Z30" s="23" t="str">
        <f t="shared" si="2"/>
        <v/>
      </c>
      <c r="AA30" s="23" t="str">
        <f t="shared" si="3"/>
        <v/>
      </c>
      <c r="AB30" s="23" t="str">
        <f t="shared" si="4"/>
        <v/>
      </c>
      <c r="AC30" s="23" t="str">
        <f t="shared" si="5"/>
        <v/>
      </c>
      <c r="AD30" s="23" t="str">
        <f t="shared" si="11"/>
        <v/>
      </c>
      <c r="AE30" s="23" t="str">
        <f t="shared" si="11"/>
        <v/>
      </c>
      <c r="AF30" s="23" t="str">
        <f t="shared" si="11"/>
        <v/>
      </c>
      <c r="AG30" s="23" t="str">
        <f t="shared" si="11"/>
        <v/>
      </c>
      <c r="AH30" s="23" t="str">
        <f t="shared" si="11"/>
        <v/>
      </c>
      <c r="AI30" s="23" t="str">
        <f t="shared" si="11"/>
        <v/>
      </c>
      <c r="AJ30" s="23" t="str">
        <f t="shared" si="11"/>
        <v/>
      </c>
      <c r="AK30" s="23" t="str">
        <f t="shared" si="11"/>
        <v/>
      </c>
      <c r="AL30" s="23" t="str">
        <f t="shared" si="11"/>
        <v/>
      </c>
      <c r="AM30" s="23" t="str">
        <f t="shared" si="10"/>
        <v/>
      </c>
      <c r="AN30" s="23" t="str">
        <f t="shared" si="7"/>
        <v/>
      </c>
      <c r="AO30" s="23" t="str">
        <f t="shared" si="7"/>
        <v/>
      </c>
      <c r="AP30" s="23" t="str">
        <f t="shared" si="7"/>
        <v/>
      </c>
      <c r="AQ30" s="14"/>
      <c r="AR30" s="23">
        <f t="shared" si="8"/>
        <v>0</v>
      </c>
      <c r="AS30" s="1">
        <f t="shared" si="9"/>
        <v>0</v>
      </c>
    </row>
    <row r="31" spans="1:45" x14ac:dyDescent="0.25">
      <c r="A31" t="s">
        <v>27</v>
      </c>
      <c r="B31" s="5">
        <v>28</v>
      </c>
      <c r="C31" s="12">
        <f>VLOOKUP(A31,'[1]MASTER CP-1 history'!$C$3:$Q$353,15,0)</f>
        <v>0</v>
      </c>
      <c r="D31" s="12">
        <f>VLOOKUP($A31,'[1]MASTER CP-1 history'!$C$356:$Q$706,15,0)</f>
        <v>0</v>
      </c>
      <c r="E31" s="12">
        <f>VLOOKUP($A31,'[1]MASTER CP-1 history'!$C$709:$Q$1059,15,0)</f>
        <v>0</v>
      </c>
      <c r="F31" s="12">
        <f>VLOOKUP($A31,'[1]MASTER CP-1 history'!$C$1062:$Q$1412,15,0)</f>
        <v>0</v>
      </c>
      <c r="G31" s="12">
        <f>VLOOKUP($A31,'[1]MASTER CP-1 history'!$C$1415:$Q$1765,15,0)</f>
        <v>0</v>
      </c>
      <c r="H31" s="12">
        <f>VLOOKUP($A31,'[1]MASTER CP-1 history'!$C$1768:$Q$2118,15,0)</f>
        <v>0</v>
      </c>
      <c r="I31" s="12">
        <f>VLOOKUP($A31,'[1]MASTER CP-1 history'!$C$2121:$Q$2471,15,0)</f>
        <v>0</v>
      </c>
      <c r="J31" s="12">
        <f>VLOOKUP($A31,'[1]MASTER CP-1 history'!$C$2474:$Q$2824,15,0)</f>
        <v>0</v>
      </c>
      <c r="K31" s="12">
        <f>VLOOKUP($A31,'[1]MASTER CP-1 history'!$C$2827:$Q$3177,15,0)</f>
        <v>0</v>
      </c>
      <c r="L31" s="12">
        <f>VLOOKUP($A31,'[1]MASTER CP-1 history'!$C$3180:$Q$3530,15,0)</f>
        <v>0</v>
      </c>
      <c r="M31" s="12">
        <f>VLOOKUP($A31,'[1]MASTER CP-1 history'!$C$3533:$Q$3883,15,0)</f>
        <v>0</v>
      </c>
      <c r="N31" s="12">
        <f>VLOOKUP($A31,'[1]MASTER CP-1 history'!$C$3886:$Q$4236,15,0)</f>
        <v>0</v>
      </c>
      <c r="O31" s="12">
        <f>VLOOKUP($A31,'[1]MASTER CP-1 history'!$C$4239:$Q$4589,15,0)</f>
        <v>0</v>
      </c>
      <c r="P31" s="12">
        <f>VLOOKUP($A31,'[1]MASTER CP-1 history'!$C$4592:$Q$4942,15,0)</f>
        <v>0</v>
      </c>
      <c r="Q31" s="12">
        <f>VLOOKUP($A31,'[1]MASTER CP-1 history'!$C$4945:$Q$5295,15,0)</f>
        <v>0</v>
      </c>
      <c r="R31" s="12">
        <f>VLOOKUP($A31,'[1]MASTER CP-1 history'!$C$5298:$Q$5648,15,0)</f>
        <v>0</v>
      </c>
      <c r="S31" s="12">
        <f>VLOOKUP($A31,'[1]MASTER CP-1 history'!$C$5651:$Q$6001,15,0)</f>
        <v>290392.11</v>
      </c>
      <c r="T31" s="12">
        <f>VLOOKUP($A31,'[1]MASTER CP-1 history'!$C$6004:$Q$6354,15,0)</f>
        <v>286186.32999999996</v>
      </c>
      <c r="U31" s="12">
        <f>VLOOKUP($A31,'[1]MASTER CP-1 history'!$C$6357:$Q$6707,15,0)</f>
        <v>305917.45999999996</v>
      </c>
      <c r="V31" s="12">
        <f>VLOOKUP($A31,'[1]MASTER CP-1 history'!$C$6710:$Q$7060,15,0)</f>
        <v>319659.44999999995</v>
      </c>
      <c r="W31" s="1"/>
      <c r="X31" s="23" t="str">
        <f t="shared" si="0"/>
        <v/>
      </c>
      <c r="Y31" s="23" t="str">
        <f t="shared" si="1"/>
        <v/>
      </c>
      <c r="Z31" s="23" t="str">
        <f t="shared" si="2"/>
        <v/>
      </c>
      <c r="AA31" s="23" t="str">
        <f t="shared" si="3"/>
        <v/>
      </c>
      <c r="AB31" s="23" t="str">
        <f t="shared" si="4"/>
        <v/>
      </c>
      <c r="AC31" s="23" t="str">
        <f t="shared" si="5"/>
        <v/>
      </c>
      <c r="AD31" s="23" t="str">
        <f t="shared" si="11"/>
        <v/>
      </c>
      <c r="AE31" s="23" t="str">
        <f t="shared" si="11"/>
        <v/>
      </c>
      <c r="AF31" s="23" t="str">
        <f t="shared" si="11"/>
        <v/>
      </c>
      <c r="AG31" s="23" t="str">
        <f t="shared" si="11"/>
        <v/>
      </c>
      <c r="AH31" s="23" t="str">
        <f t="shared" si="11"/>
        <v/>
      </c>
      <c r="AI31" s="23" t="str">
        <f t="shared" si="11"/>
        <v/>
      </c>
      <c r="AJ31" s="23" t="str">
        <f t="shared" si="11"/>
        <v/>
      </c>
      <c r="AK31" s="23" t="str">
        <f t="shared" si="11"/>
        <v/>
      </c>
      <c r="AL31" s="23" t="str">
        <f t="shared" si="11"/>
        <v/>
      </c>
      <c r="AM31" s="23" t="str">
        <f t="shared" si="10"/>
        <v/>
      </c>
      <c r="AN31" s="23">
        <f t="shared" si="7"/>
        <v>-1.4483106996261118E-2</v>
      </c>
      <c r="AO31" s="23">
        <f t="shared" si="7"/>
        <v>6.8945047095715598E-2</v>
      </c>
      <c r="AP31" s="23">
        <f t="shared" si="7"/>
        <v>4.4920580865178444E-2</v>
      </c>
      <c r="AQ31" s="14"/>
      <c r="AR31" s="23">
        <f t="shared" si="8"/>
        <v>3.3127506988210979E-2</v>
      </c>
      <c r="AS31" s="1">
        <f t="shared" si="9"/>
        <v>330249</v>
      </c>
    </row>
    <row r="32" spans="1:45" x14ac:dyDescent="0.25">
      <c r="A32" t="s">
        <v>28</v>
      </c>
      <c r="B32" s="5">
        <v>29</v>
      </c>
      <c r="C32" s="12">
        <f>VLOOKUP(A32,'[1]MASTER CP-1 history'!$C$3:$Q$353,15,0)</f>
        <v>0</v>
      </c>
      <c r="D32" s="12">
        <f>VLOOKUP($A32,'[1]MASTER CP-1 history'!$C$356:$Q$706,15,0)</f>
        <v>0</v>
      </c>
      <c r="E32" s="12">
        <f>VLOOKUP($A32,'[1]MASTER CP-1 history'!$C$709:$Q$1059,15,0)</f>
        <v>0</v>
      </c>
      <c r="F32" s="12">
        <f>VLOOKUP($A32,'[1]MASTER CP-1 history'!$C$1062:$Q$1412,15,0)</f>
        <v>0</v>
      </c>
      <c r="G32" s="12">
        <f>VLOOKUP($A32,'[1]MASTER CP-1 history'!$C$1415:$Q$1765,15,0)</f>
        <v>0</v>
      </c>
      <c r="H32" s="12">
        <f>VLOOKUP($A32,'[1]MASTER CP-1 history'!$C$1768:$Q$2118,15,0)</f>
        <v>0</v>
      </c>
      <c r="I32" s="12">
        <f>VLOOKUP($A32,'[1]MASTER CP-1 history'!$C$2121:$Q$2471,15,0)</f>
        <v>0</v>
      </c>
      <c r="J32" s="12">
        <f>VLOOKUP($A32,'[1]MASTER CP-1 history'!$C$2474:$Q$2824,15,0)</f>
        <v>0</v>
      </c>
      <c r="K32" s="12">
        <f>VLOOKUP($A32,'[1]MASTER CP-1 history'!$C$2827:$Q$3177,15,0)</f>
        <v>0</v>
      </c>
      <c r="L32" s="12">
        <f>VLOOKUP($A32,'[1]MASTER CP-1 history'!$C$3180:$Q$3530,15,0)</f>
        <v>0</v>
      </c>
      <c r="M32" s="12">
        <f>VLOOKUP($A32,'[1]MASTER CP-1 history'!$C$3533:$Q$3883,15,0)</f>
        <v>0</v>
      </c>
      <c r="N32" s="12">
        <f>VLOOKUP($A32,'[1]MASTER CP-1 history'!$C$3886:$Q$4236,15,0)</f>
        <v>0</v>
      </c>
      <c r="O32" s="12">
        <f>VLOOKUP($A32,'[1]MASTER CP-1 history'!$C$4239:$Q$4589,15,0)</f>
        <v>0</v>
      </c>
      <c r="P32" s="12">
        <f>VLOOKUP($A32,'[1]MASTER CP-1 history'!$C$4592:$Q$4942,15,0)</f>
        <v>0</v>
      </c>
      <c r="Q32" s="12">
        <f>VLOOKUP($A32,'[1]MASTER CP-1 history'!$C$4945:$Q$5295,15,0)</f>
        <v>0</v>
      </c>
      <c r="R32" s="12">
        <f>VLOOKUP($A32,'[1]MASTER CP-1 history'!$C$5298:$Q$5648,15,0)</f>
        <v>0</v>
      </c>
      <c r="S32" s="12">
        <f>VLOOKUP($A32,'[1]MASTER CP-1 history'!$C$5651:$Q$6001,15,0)</f>
        <v>0</v>
      </c>
      <c r="T32" s="12">
        <f>VLOOKUP($A32,'[1]MASTER CP-1 history'!$C$6004:$Q$6354,15,0)</f>
        <v>0</v>
      </c>
      <c r="U32" s="12">
        <f>VLOOKUP($A32,'[1]MASTER CP-1 history'!$C$6357:$Q$6707,15,0)</f>
        <v>0</v>
      </c>
      <c r="V32" s="12">
        <f>VLOOKUP($A32,'[1]MASTER CP-1 history'!$C$6710:$Q$7060,15,0)</f>
        <v>0</v>
      </c>
      <c r="W32" s="1"/>
      <c r="X32" s="23" t="str">
        <f t="shared" si="0"/>
        <v/>
      </c>
      <c r="Y32" s="23" t="str">
        <f t="shared" si="1"/>
        <v/>
      </c>
      <c r="Z32" s="23" t="str">
        <f t="shared" si="2"/>
        <v/>
      </c>
      <c r="AA32" s="23" t="str">
        <f t="shared" si="3"/>
        <v/>
      </c>
      <c r="AB32" s="23" t="str">
        <f t="shared" si="4"/>
        <v/>
      </c>
      <c r="AC32" s="23" t="str">
        <f t="shared" si="5"/>
        <v/>
      </c>
      <c r="AD32" s="23" t="str">
        <f t="shared" si="11"/>
        <v/>
      </c>
      <c r="AE32" s="23" t="str">
        <f t="shared" si="11"/>
        <v/>
      </c>
      <c r="AF32" s="23" t="str">
        <f t="shared" si="11"/>
        <v/>
      </c>
      <c r="AG32" s="23" t="str">
        <f t="shared" si="11"/>
        <v/>
      </c>
      <c r="AH32" s="23" t="str">
        <f t="shared" si="11"/>
        <v/>
      </c>
      <c r="AI32" s="23" t="str">
        <f t="shared" si="11"/>
        <v/>
      </c>
      <c r="AJ32" s="23" t="str">
        <f t="shared" si="11"/>
        <v/>
      </c>
      <c r="AK32" s="23" t="str">
        <f t="shared" si="11"/>
        <v/>
      </c>
      <c r="AL32" s="23" t="str">
        <f t="shared" si="11"/>
        <v/>
      </c>
      <c r="AM32" s="23" t="str">
        <f t="shared" si="10"/>
        <v/>
      </c>
      <c r="AN32" s="23" t="str">
        <f t="shared" si="7"/>
        <v/>
      </c>
      <c r="AO32" s="23" t="str">
        <f t="shared" si="7"/>
        <v/>
      </c>
      <c r="AP32" s="23" t="str">
        <f t="shared" si="7"/>
        <v/>
      </c>
      <c r="AQ32" s="14"/>
      <c r="AR32" s="23">
        <f t="shared" si="8"/>
        <v>0</v>
      </c>
      <c r="AS32" s="1">
        <f t="shared" si="9"/>
        <v>0</v>
      </c>
    </row>
    <row r="33" spans="1:45" x14ac:dyDescent="0.25">
      <c r="A33" t="s">
        <v>29</v>
      </c>
      <c r="B33" s="5">
        <v>30</v>
      </c>
      <c r="C33" s="12">
        <f>VLOOKUP(A33,'[1]MASTER CP-1 history'!$C$3:$Q$353,15,0)</f>
        <v>0</v>
      </c>
      <c r="D33" s="12">
        <f>VLOOKUP($A33,'[1]MASTER CP-1 history'!$C$356:$Q$706,15,0)</f>
        <v>0</v>
      </c>
      <c r="E33" s="12">
        <f>VLOOKUP($A33,'[1]MASTER CP-1 history'!$C$709:$Q$1059,15,0)</f>
        <v>0</v>
      </c>
      <c r="F33" s="12">
        <f>VLOOKUP($A33,'[1]MASTER CP-1 history'!$C$1062:$Q$1412,15,0)</f>
        <v>0</v>
      </c>
      <c r="G33" s="12">
        <f>VLOOKUP($A33,'[1]MASTER CP-1 history'!$C$1415:$Q$1765,15,0)</f>
        <v>0</v>
      </c>
      <c r="H33" s="12">
        <f>VLOOKUP($A33,'[1]MASTER CP-1 history'!$C$1768:$Q$2118,15,0)</f>
        <v>0</v>
      </c>
      <c r="I33" s="12">
        <f>VLOOKUP($A33,'[1]MASTER CP-1 history'!$C$2121:$Q$2471,15,0)</f>
        <v>0</v>
      </c>
      <c r="J33" s="12">
        <f>VLOOKUP($A33,'[1]MASTER CP-1 history'!$C$2474:$Q$2824,15,0)</f>
        <v>0</v>
      </c>
      <c r="K33" s="12">
        <f>VLOOKUP($A33,'[1]MASTER CP-1 history'!$C$2827:$Q$3177,15,0)</f>
        <v>0</v>
      </c>
      <c r="L33" s="12">
        <f>VLOOKUP($A33,'[1]MASTER CP-1 history'!$C$3180:$Q$3530,15,0)</f>
        <v>0</v>
      </c>
      <c r="M33" s="12">
        <f>VLOOKUP($A33,'[1]MASTER CP-1 history'!$C$3533:$Q$3883,15,0)</f>
        <v>637542.27</v>
      </c>
      <c r="N33" s="12">
        <f>VLOOKUP($A33,'[1]MASTER CP-1 history'!$C$3886:$Q$4236,15,0)</f>
        <v>672327.84000000008</v>
      </c>
      <c r="O33" s="12">
        <f>VLOOKUP($A33,'[1]MASTER CP-1 history'!$C$4239:$Q$4589,15,0)</f>
        <v>700134.18</v>
      </c>
      <c r="P33" s="12">
        <f>VLOOKUP($A33,'[1]MASTER CP-1 history'!$C$4592:$Q$4942,15,0)</f>
        <v>733391.4800000001</v>
      </c>
      <c r="Q33" s="12">
        <f>VLOOKUP($A33,'[1]MASTER CP-1 history'!$C$4945:$Q$5295,15,0)</f>
        <v>784959.67</v>
      </c>
      <c r="R33" s="12">
        <f>VLOOKUP($A33,'[1]MASTER CP-1 history'!$C$5298:$Q$5648,15,0)</f>
        <v>830582.0199999999</v>
      </c>
      <c r="S33" s="12">
        <f>VLOOKUP($A33,'[1]MASTER CP-1 history'!$C$5651:$Q$6001,15,0)</f>
        <v>870505.75</v>
      </c>
      <c r="T33" s="12">
        <f>VLOOKUP($A33,'[1]MASTER CP-1 history'!$C$6004:$Q$6354,15,0)</f>
        <v>912048.15999999992</v>
      </c>
      <c r="U33" s="12">
        <f>VLOOKUP($A33,'[1]MASTER CP-1 history'!$C$6357:$Q$6707,15,0)</f>
        <v>946589.04</v>
      </c>
      <c r="V33" s="12">
        <f>VLOOKUP($A33,'[1]MASTER CP-1 history'!$C$6710:$Q$7060,15,0)</f>
        <v>997234.2</v>
      </c>
      <c r="W33" s="1"/>
      <c r="X33" s="23" t="str">
        <f t="shared" si="0"/>
        <v/>
      </c>
      <c r="Y33" s="23" t="str">
        <f t="shared" si="1"/>
        <v/>
      </c>
      <c r="Z33" s="23" t="str">
        <f t="shared" si="2"/>
        <v/>
      </c>
      <c r="AA33" s="23" t="str">
        <f t="shared" si="3"/>
        <v/>
      </c>
      <c r="AB33" s="23" t="str">
        <f t="shared" si="4"/>
        <v/>
      </c>
      <c r="AC33" s="23" t="str">
        <f t="shared" si="5"/>
        <v/>
      </c>
      <c r="AD33" s="23" t="str">
        <f t="shared" si="11"/>
        <v/>
      </c>
      <c r="AE33" s="23" t="str">
        <f t="shared" si="11"/>
        <v/>
      </c>
      <c r="AF33" s="23" t="str">
        <f t="shared" si="11"/>
        <v/>
      </c>
      <c r="AG33" s="23" t="str">
        <f t="shared" si="11"/>
        <v/>
      </c>
      <c r="AH33" s="23">
        <f t="shared" si="11"/>
        <v>5.4561982219626104E-2</v>
      </c>
      <c r="AI33" s="23">
        <f t="shared" si="11"/>
        <v>4.1358305198249658E-2</v>
      </c>
      <c r="AJ33" s="23">
        <f t="shared" si="11"/>
        <v>4.7501323246352638E-2</v>
      </c>
      <c r="AK33" s="23">
        <f t="shared" si="11"/>
        <v>7.0314683775709985E-2</v>
      </c>
      <c r="AL33" s="23">
        <f t="shared" si="11"/>
        <v>5.8120629305706696E-2</v>
      </c>
      <c r="AM33" s="23">
        <f t="shared" si="10"/>
        <v>4.8067173426171811E-2</v>
      </c>
      <c r="AN33" s="23">
        <f t="shared" si="7"/>
        <v>4.7722154621034858E-2</v>
      </c>
      <c r="AO33" s="23">
        <f t="shared" si="7"/>
        <v>3.7871772034494454E-2</v>
      </c>
      <c r="AP33" s="23">
        <f t="shared" si="7"/>
        <v>5.3502795679949894E-2</v>
      </c>
      <c r="AQ33" s="14"/>
      <c r="AR33" s="23">
        <f t="shared" si="8"/>
        <v>5.1002313278588458E-2</v>
      </c>
      <c r="AS33" s="1">
        <f t="shared" si="9"/>
        <v>1048095</v>
      </c>
    </row>
    <row r="34" spans="1:45" x14ac:dyDescent="0.25">
      <c r="A34" t="s">
        <v>30</v>
      </c>
      <c r="B34" s="5">
        <v>31</v>
      </c>
      <c r="C34" s="12">
        <f>VLOOKUP(A34,'[1]MASTER CP-1 history'!$C$3:$Q$353,15,0)</f>
        <v>0</v>
      </c>
      <c r="D34" s="12">
        <f>VLOOKUP($A34,'[1]MASTER CP-1 history'!$C$356:$Q$706,15,0)</f>
        <v>0</v>
      </c>
      <c r="E34" s="12">
        <f>VLOOKUP($A34,'[1]MASTER CP-1 history'!$C$709:$Q$1059,15,0)</f>
        <v>0</v>
      </c>
      <c r="F34" s="12">
        <f>VLOOKUP($A34,'[1]MASTER CP-1 history'!$C$1062:$Q$1412,15,0)</f>
        <v>0</v>
      </c>
      <c r="G34" s="12">
        <f>VLOOKUP($A34,'[1]MASTER CP-1 history'!$C$1415:$Q$1765,15,0)</f>
        <v>0</v>
      </c>
      <c r="H34" s="12">
        <f>VLOOKUP($A34,'[1]MASTER CP-1 history'!$C$1768:$Q$2118,15,0)</f>
        <v>0</v>
      </c>
      <c r="I34" s="12">
        <f>VLOOKUP($A34,'[1]MASTER CP-1 history'!$C$2121:$Q$2471,15,0)</f>
        <v>0</v>
      </c>
      <c r="J34" s="12">
        <f>VLOOKUP($A34,'[1]MASTER CP-1 history'!$C$2474:$Q$2824,15,0)</f>
        <v>0</v>
      </c>
      <c r="K34" s="12">
        <f>VLOOKUP($A34,'[1]MASTER CP-1 history'!$C$2827:$Q$3177,15,0)</f>
        <v>0</v>
      </c>
      <c r="L34" s="12">
        <f>VLOOKUP($A34,'[1]MASTER CP-1 history'!$C$3180:$Q$3530,15,0)</f>
        <v>0</v>
      </c>
      <c r="M34" s="12">
        <f>VLOOKUP($A34,'[1]MASTER CP-1 history'!$C$3533:$Q$3883,15,0)</f>
        <v>0</v>
      </c>
      <c r="N34" s="12">
        <f>VLOOKUP($A34,'[1]MASTER CP-1 history'!$C$3886:$Q$4236,15,0)</f>
        <v>0</v>
      </c>
      <c r="O34" s="12">
        <f>VLOOKUP($A34,'[1]MASTER CP-1 history'!$C$4239:$Q$4589,15,0)</f>
        <v>0</v>
      </c>
      <c r="P34" s="12">
        <f>VLOOKUP($A34,'[1]MASTER CP-1 history'!$C$4592:$Q$4942,15,0)</f>
        <v>0</v>
      </c>
      <c r="Q34" s="12">
        <f>VLOOKUP($A34,'[1]MASTER CP-1 history'!$C$4945:$Q$5295,15,0)</f>
        <v>917726.48</v>
      </c>
      <c r="R34" s="12">
        <f>VLOOKUP($A34,'[1]MASTER CP-1 history'!$C$5298:$Q$5648,15,0)</f>
        <v>948353.26</v>
      </c>
      <c r="S34" s="12">
        <f>VLOOKUP($A34,'[1]MASTER CP-1 history'!$C$5651:$Q$6001,15,0)</f>
        <v>989995</v>
      </c>
      <c r="T34" s="12">
        <f>VLOOKUP($A34,'[1]MASTER CP-1 history'!$C$6004:$Q$6354,15,0)</f>
        <v>1022274</v>
      </c>
      <c r="U34" s="12">
        <f>VLOOKUP($A34,'[1]MASTER CP-1 history'!$C$6357:$Q$6707,15,0)</f>
        <v>1065196</v>
      </c>
      <c r="V34" s="12">
        <f>VLOOKUP($A34,'[1]MASTER CP-1 history'!$C$6710:$Q$7060,15,0)</f>
        <v>1154389</v>
      </c>
      <c r="W34" s="1"/>
      <c r="X34" s="23" t="str">
        <f t="shared" si="0"/>
        <v/>
      </c>
      <c r="Y34" s="23" t="str">
        <f t="shared" si="1"/>
        <v/>
      </c>
      <c r="Z34" s="23" t="str">
        <f t="shared" si="2"/>
        <v/>
      </c>
      <c r="AA34" s="23" t="str">
        <f t="shared" si="3"/>
        <v/>
      </c>
      <c r="AB34" s="23" t="str">
        <f t="shared" si="4"/>
        <v/>
      </c>
      <c r="AC34" s="23" t="str">
        <f t="shared" si="5"/>
        <v/>
      </c>
      <c r="AD34" s="23" t="str">
        <f t="shared" si="11"/>
        <v/>
      </c>
      <c r="AE34" s="23" t="str">
        <f t="shared" si="11"/>
        <v/>
      </c>
      <c r="AF34" s="23" t="str">
        <f t="shared" si="11"/>
        <v/>
      </c>
      <c r="AG34" s="23" t="str">
        <f t="shared" si="11"/>
        <v/>
      </c>
      <c r="AH34" s="23" t="str">
        <f t="shared" si="11"/>
        <v/>
      </c>
      <c r="AI34" s="23" t="str">
        <f t="shared" si="11"/>
        <v/>
      </c>
      <c r="AJ34" s="23" t="str">
        <f t="shared" si="11"/>
        <v/>
      </c>
      <c r="AK34" s="23" t="str">
        <f t="shared" si="11"/>
        <v/>
      </c>
      <c r="AL34" s="23">
        <f t="shared" si="11"/>
        <v>3.3372448836825573E-2</v>
      </c>
      <c r="AM34" s="23">
        <f t="shared" si="10"/>
        <v>4.3909523757001682E-2</v>
      </c>
      <c r="AN34" s="23">
        <f t="shared" si="7"/>
        <v>3.2605215177854432E-2</v>
      </c>
      <c r="AO34" s="23">
        <f t="shared" si="7"/>
        <v>4.1986786321475456E-2</v>
      </c>
      <c r="AP34" s="23">
        <f t="shared" si="7"/>
        <v>8.3733885594763774E-2</v>
      </c>
      <c r="AQ34" s="14"/>
      <c r="AR34" s="23">
        <f t="shared" si="8"/>
        <v>4.7121571937584185E-2</v>
      </c>
      <c r="AS34" s="1">
        <f t="shared" si="9"/>
        <v>1208786</v>
      </c>
    </row>
    <row r="35" spans="1:45" x14ac:dyDescent="0.25">
      <c r="A35" t="s">
        <v>31</v>
      </c>
      <c r="B35" s="5">
        <v>32</v>
      </c>
      <c r="C35" s="12">
        <f>VLOOKUP(A35,'[1]MASTER CP-1 history'!$C$3:$Q$353,15,0)</f>
        <v>0</v>
      </c>
      <c r="D35" s="12">
        <f>VLOOKUP($A35,'[1]MASTER CP-1 history'!$C$356:$Q$706,15,0)</f>
        <v>0</v>
      </c>
      <c r="E35" s="12">
        <f>VLOOKUP($A35,'[1]MASTER CP-1 history'!$C$709:$Q$1059,15,0)</f>
        <v>0</v>
      </c>
      <c r="F35" s="12">
        <f>VLOOKUP($A35,'[1]MASTER CP-1 history'!$C$1062:$Q$1412,15,0)</f>
        <v>0</v>
      </c>
      <c r="G35" s="12">
        <f>VLOOKUP($A35,'[1]MASTER CP-1 history'!$C$1415:$Q$1765,15,0)</f>
        <v>0</v>
      </c>
      <c r="H35" s="12">
        <f>VLOOKUP($A35,'[1]MASTER CP-1 history'!$C$1768:$Q$2118,15,0)</f>
        <v>0</v>
      </c>
      <c r="I35" s="12">
        <f>VLOOKUP($A35,'[1]MASTER CP-1 history'!$C$2121:$Q$2471,15,0)</f>
        <v>0</v>
      </c>
      <c r="J35" s="12">
        <f>VLOOKUP($A35,'[1]MASTER CP-1 history'!$C$2474:$Q$2824,15,0)</f>
        <v>0</v>
      </c>
      <c r="K35" s="12">
        <f>VLOOKUP($A35,'[1]MASTER CP-1 history'!$C$2827:$Q$3177,15,0)</f>
        <v>0</v>
      </c>
      <c r="L35" s="12">
        <f>VLOOKUP($A35,'[1]MASTER CP-1 history'!$C$3180:$Q$3530,15,0)</f>
        <v>0</v>
      </c>
      <c r="M35" s="12">
        <f>VLOOKUP($A35,'[1]MASTER CP-1 history'!$C$3533:$Q$3883,15,0)</f>
        <v>0</v>
      </c>
      <c r="N35" s="12">
        <f>VLOOKUP($A35,'[1]MASTER CP-1 history'!$C$3886:$Q$4236,15,0)</f>
        <v>0</v>
      </c>
      <c r="O35" s="12">
        <f>VLOOKUP($A35,'[1]MASTER CP-1 history'!$C$4239:$Q$4589,15,0)</f>
        <v>0</v>
      </c>
      <c r="P35" s="12">
        <f>VLOOKUP($A35,'[1]MASTER CP-1 history'!$C$4592:$Q$4942,15,0)</f>
        <v>0</v>
      </c>
      <c r="Q35" s="12">
        <f>VLOOKUP($A35,'[1]MASTER CP-1 history'!$C$4945:$Q$5295,15,0)</f>
        <v>0</v>
      </c>
      <c r="R35" s="12">
        <f>VLOOKUP($A35,'[1]MASTER CP-1 history'!$C$5298:$Q$5648,15,0)</f>
        <v>0</v>
      </c>
      <c r="S35" s="12">
        <f>VLOOKUP($A35,'[1]MASTER CP-1 history'!$C$5651:$Q$6001,15,0)</f>
        <v>0</v>
      </c>
      <c r="T35" s="12">
        <f>VLOOKUP($A35,'[1]MASTER CP-1 history'!$C$6004:$Q$6354,15,0)</f>
        <v>0</v>
      </c>
      <c r="U35" s="12">
        <f>VLOOKUP($A35,'[1]MASTER CP-1 history'!$C$6357:$Q$6707,15,0)</f>
        <v>0</v>
      </c>
      <c r="V35" s="12">
        <f>VLOOKUP($A35,'[1]MASTER CP-1 history'!$C$6710:$Q$7060,15,0)</f>
        <v>0</v>
      </c>
      <c r="W35" s="1"/>
      <c r="X35" s="23" t="str">
        <f t="shared" si="0"/>
        <v/>
      </c>
      <c r="Y35" s="23" t="str">
        <f t="shared" si="1"/>
        <v/>
      </c>
      <c r="Z35" s="23" t="str">
        <f t="shared" si="2"/>
        <v/>
      </c>
      <c r="AA35" s="23" t="str">
        <f t="shared" si="3"/>
        <v/>
      </c>
      <c r="AB35" s="23" t="str">
        <f t="shared" si="4"/>
        <v/>
      </c>
      <c r="AC35" s="23" t="str">
        <f t="shared" si="5"/>
        <v/>
      </c>
      <c r="AD35" s="23" t="str">
        <f t="shared" si="11"/>
        <v/>
      </c>
      <c r="AE35" s="23" t="str">
        <f t="shared" si="11"/>
        <v/>
      </c>
      <c r="AF35" s="23" t="str">
        <f t="shared" si="11"/>
        <v/>
      </c>
      <c r="AG35" s="23" t="str">
        <f t="shared" si="11"/>
        <v/>
      </c>
      <c r="AH35" s="23" t="str">
        <f t="shared" si="11"/>
        <v/>
      </c>
      <c r="AI35" s="23" t="str">
        <f t="shared" si="11"/>
        <v/>
      </c>
      <c r="AJ35" s="23" t="str">
        <f t="shared" si="11"/>
        <v/>
      </c>
      <c r="AK35" s="23" t="str">
        <f t="shared" si="11"/>
        <v/>
      </c>
      <c r="AL35" s="23" t="str">
        <f t="shared" si="11"/>
        <v/>
      </c>
      <c r="AM35" s="23" t="str">
        <f t="shared" si="10"/>
        <v/>
      </c>
      <c r="AN35" s="23" t="str">
        <f t="shared" si="7"/>
        <v/>
      </c>
      <c r="AO35" s="23" t="str">
        <f t="shared" si="7"/>
        <v/>
      </c>
      <c r="AP35" s="23" t="str">
        <f t="shared" si="7"/>
        <v/>
      </c>
      <c r="AQ35" s="14"/>
      <c r="AR35" s="23">
        <f t="shared" si="8"/>
        <v>0</v>
      </c>
      <c r="AS35" s="1">
        <f t="shared" si="9"/>
        <v>0</v>
      </c>
    </row>
    <row r="36" spans="1:45" x14ac:dyDescent="0.25">
      <c r="A36" t="s">
        <v>32</v>
      </c>
      <c r="B36" s="5">
        <v>33</v>
      </c>
      <c r="C36" s="12">
        <f>VLOOKUP(A36,'[1]MASTER CP-1 history'!$C$3:$Q$353,15,0)</f>
        <v>0</v>
      </c>
      <c r="D36" s="12">
        <f>VLOOKUP($A36,'[1]MASTER CP-1 history'!$C$356:$Q$706,15,0)</f>
        <v>0</v>
      </c>
      <c r="E36" s="12">
        <f>VLOOKUP($A36,'[1]MASTER CP-1 history'!$C$709:$Q$1059,15,0)</f>
        <v>0</v>
      </c>
      <c r="F36" s="12">
        <f>VLOOKUP($A36,'[1]MASTER CP-1 history'!$C$1062:$Q$1412,15,0)</f>
        <v>0</v>
      </c>
      <c r="G36" s="12">
        <f>VLOOKUP($A36,'[1]MASTER CP-1 history'!$C$1415:$Q$1765,15,0)</f>
        <v>0</v>
      </c>
      <c r="H36" s="12">
        <f>VLOOKUP($A36,'[1]MASTER CP-1 history'!$C$1768:$Q$2118,15,0)</f>
        <v>0</v>
      </c>
      <c r="I36" s="12">
        <f>VLOOKUP($A36,'[1]MASTER CP-1 history'!$C$2121:$Q$2471,15,0)</f>
        <v>0</v>
      </c>
      <c r="J36" s="12">
        <f>VLOOKUP($A36,'[1]MASTER CP-1 history'!$C$2474:$Q$2824,15,0)</f>
        <v>0</v>
      </c>
      <c r="K36" s="12">
        <f>VLOOKUP($A36,'[1]MASTER CP-1 history'!$C$2827:$Q$3177,15,0)</f>
        <v>0</v>
      </c>
      <c r="L36" s="12">
        <f>VLOOKUP($A36,'[1]MASTER CP-1 history'!$C$3180:$Q$3530,15,0)</f>
        <v>0</v>
      </c>
      <c r="M36" s="12">
        <f>VLOOKUP($A36,'[1]MASTER CP-1 history'!$C$3533:$Q$3883,15,0)</f>
        <v>0</v>
      </c>
      <c r="N36" s="12">
        <f>VLOOKUP($A36,'[1]MASTER CP-1 history'!$C$3886:$Q$4236,15,0)</f>
        <v>0</v>
      </c>
      <c r="O36" s="12">
        <f>VLOOKUP($A36,'[1]MASTER CP-1 history'!$C$4239:$Q$4589,15,0)</f>
        <v>0</v>
      </c>
      <c r="P36" s="12">
        <f>VLOOKUP($A36,'[1]MASTER CP-1 history'!$C$4592:$Q$4942,15,0)</f>
        <v>0</v>
      </c>
      <c r="Q36" s="12">
        <f>VLOOKUP($A36,'[1]MASTER CP-1 history'!$C$4945:$Q$5295,15,0)</f>
        <v>0</v>
      </c>
      <c r="R36" s="12">
        <f>VLOOKUP($A36,'[1]MASTER CP-1 history'!$C$5298:$Q$5648,15,0)</f>
        <v>0</v>
      </c>
      <c r="S36" s="12">
        <f>VLOOKUP($A36,'[1]MASTER CP-1 history'!$C$5651:$Q$6001,15,0)</f>
        <v>0</v>
      </c>
      <c r="T36" s="12">
        <f>VLOOKUP($A36,'[1]MASTER CP-1 history'!$C$6004:$Q$6354,15,0)</f>
        <v>0</v>
      </c>
      <c r="U36" s="12">
        <f>VLOOKUP($A36,'[1]MASTER CP-1 history'!$C$6357:$Q$6707,15,0)</f>
        <v>0</v>
      </c>
      <c r="V36" s="12">
        <f>VLOOKUP($A36,'[1]MASTER CP-1 history'!$C$6710:$Q$7060,15,0)</f>
        <v>0</v>
      </c>
      <c r="W36" s="1"/>
      <c r="X36" s="23" t="str">
        <f t="shared" si="0"/>
        <v/>
      </c>
      <c r="Y36" s="23" t="str">
        <f t="shared" si="1"/>
        <v/>
      </c>
      <c r="Z36" s="23" t="str">
        <f t="shared" si="2"/>
        <v/>
      </c>
      <c r="AA36" s="23" t="str">
        <f t="shared" si="3"/>
        <v/>
      </c>
      <c r="AB36" s="23" t="str">
        <f t="shared" si="4"/>
        <v/>
      </c>
      <c r="AC36" s="23" t="str">
        <f t="shared" si="5"/>
        <v/>
      </c>
      <c r="AD36" s="23" t="str">
        <f t="shared" si="11"/>
        <v/>
      </c>
      <c r="AE36" s="23" t="str">
        <f t="shared" si="11"/>
        <v/>
      </c>
      <c r="AF36" s="23" t="str">
        <f t="shared" si="11"/>
        <v/>
      </c>
      <c r="AG36" s="23" t="str">
        <f t="shared" si="11"/>
        <v/>
      </c>
      <c r="AH36" s="23" t="str">
        <f t="shared" si="11"/>
        <v/>
      </c>
      <c r="AI36" s="23" t="str">
        <f t="shared" si="11"/>
        <v/>
      </c>
      <c r="AJ36" s="23" t="str">
        <f t="shared" si="11"/>
        <v/>
      </c>
      <c r="AK36" s="23" t="str">
        <f t="shared" si="11"/>
        <v/>
      </c>
      <c r="AL36" s="23" t="str">
        <f t="shared" si="11"/>
        <v/>
      </c>
      <c r="AM36" s="23" t="str">
        <f t="shared" si="10"/>
        <v/>
      </c>
      <c r="AN36" s="23" t="str">
        <f t="shared" si="7"/>
        <v/>
      </c>
      <c r="AO36" s="23" t="str">
        <f t="shared" si="7"/>
        <v/>
      </c>
      <c r="AP36" s="23" t="str">
        <f t="shared" si="7"/>
        <v/>
      </c>
      <c r="AQ36" s="14"/>
      <c r="AR36" s="23">
        <f t="shared" si="8"/>
        <v>0</v>
      </c>
      <c r="AS36" s="1">
        <f t="shared" si="9"/>
        <v>0</v>
      </c>
    </row>
    <row r="37" spans="1:45" x14ac:dyDescent="0.25">
      <c r="A37" t="s">
        <v>33</v>
      </c>
      <c r="B37" s="5">
        <v>34</v>
      </c>
      <c r="C37" s="12">
        <f>VLOOKUP(A37,'[1]MASTER CP-1 history'!$C$3:$Q$353,15,0)</f>
        <v>0</v>
      </c>
      <c r="D37" s="12">
        <f>VLOOKUP($A37,'[1]MASTER CP-1 history'!$C$356:$Q$706,15,0)</f>
        <v>0</v>
      </c>
      <c r="E37" s="12">
        <f>VLOOKUP($A37,'[1]MASTER CP-1 history'!$C$709:$Q$1059,15,0)</f>
        <v>0</v>
      </c>
      <c r="F37" s="12">
        <f>VLOOKUP($A37,'[1]MASTER CP-1 history'!$C$1062:$Q$1412,15,0)</f>
        <v>0</v>
      </c>
      <c r="G37" s="12">
        <f>VLOOKUP($A37,'[1]MASTER CP-1 history'!$C$1415:$Q$1765,15,0)</f>
        <v>0</v>
      </c>
      <c r="H37" s="12">
        <f>VLOOKUP($A37,'[1]MASTER CP-1 history'!$C$1768:$Q$2118,15,0)</f>
        <v>0</v>
      </c>
      <c r="I37" s="12">
        <f>VLOOKUP($A37,'[1]MASTER CP-1 history'!$C$2121:$Q$2471,15,0)</f>
        <v>0</v>
      </c>
      <c r="J37" s="12">
        <f>VLOOKUP($A37,'[1]MASTER CP-1 history'!$C$2474:$Q$2824,15,0)</f>
        <v>0</v>
      </c>
      <c r="K37" s="12">
        <f>VLOOKUP($A37,'[1]MASTER CP-1 history'!$C$2827:$Q$3177,15,0)</f>
        <v>0</v>
      </c>
      <c r="L37" s="12">
        <f>VLOOKUP($A37,'[1]MASTER CP-1 history'!$C$3180:$Q$3530,15,0)</f>
        <v>0</v>
      </c>
      <c r="M37" s="12">
        <f>VLOOKUP($A37,'[1]MASTER CP-1 history'!$C$3533:$Q$3883,15,0)</f>
        <v>0</v>
      </c>
      <c r="N37" s="12">
        <f>VLOOKUP($A37,'[1]MASTER CP-1 history'!$C$3886:$Q$4236,15,0)</f>
        <v>0</v>
      </c>
      <c r="O37" s="12">
        <f>VLOOKUP($A37,'[1]MASTER CP-1 history'!$C$4239:$Q$4589,15,0)</f>
        <v>0</v>
      </c>
      <c r="P37" s="12">
        <f>VLOOKUP($A37,'[1]MASTER CP-1 history'!$C$4592:$Q$4942,15,0)</f>
        <v>0</v>
      </c>
      <c r="Q37" s="12">
        <f>VLOOKUP($A37,'[1]MASTER CP-1 history'!$C$4945:$Q$5295,15,0)</f>
        <v>0</v>
      </c>
      <c r="R37" s="12">
        <f>VLOOKUP($A37,'[1]MASTER CP-1 history'!$C$5298:$Q$5648,15,0)</f>
        <v>0</v>
      </c>
      <c r="S37" s="12">
        <f>VLOOKUP($A37,'[1]MASTER CP-1 history'!$C$5651:$Q$6001,15,0)</f>
        <v>0</v>
      </c>
      <c r="T37" s="12">
        <f>VLOOKUP($A37,'[1]MASTER CP-1 history'!$C$6004:$Q$6354,15,0)</f>
        <v>0</v>
      </c>
      <c r="U37" s="12">
        <f>VLOOKUP($A37,'[1]MASTER CP-1 history'!$C$6357:$Q$6707,15,0)</f>
        <v>0</v>
      </c>
      <c r="V37" s="12">
        <f>VLOOKUP($A37,'[1]MASTER CP-1 history'!$C$6710:$Q$7060,15,0)</f>
        <v>0</v>
      </c>
      <c r="W37" s="1"/>
      <c r="X37" s="23" t="str">
        <f t="shared" si="0"/>
        <v/>
      </c>
      <c r="Y37" s="23" t="str">
        <f t="shared" si="1"/>
        <v/>
      </c>
      <c r="Z37" s="23" t="str">
        <f t="shared" si="2"/>
        <v/>
      </c>
      <c r="AA37" s="23" t="str">
        <f t="shared" si="3"/>
        <v/>
      </c>
      <c r="AB37" s="23" t="str">
        <f t="shared" si="4"/>
        <v/>
      </c>
      <c r="AC37" s="23" t="str">
        <f t="shared" si="5"/>
        <v/>
      </c>
      <c r="AD37" s="23" t="str">
        <f t="shared" ref="AD37:AL53" si="12">IF(AND(I37&gt;0,J37&gt;0),((J37-I37)/I37),"")</f>
        <v/>
      </c>
      <c r="AE37" s="23" t="str">
        <f t="shared" si="12"/>
        <v/>
      </c>
      <c r="AF37" s="23" t="str">
        <f t="shared" si="12"/>
        <v/>
      </c>
      <c r="AG37" s="23" t="str">
        <f t="shared" si="12"/>
        <v/>
      </c>
      <c r="AH37" s="23" t="str">
        <f t="shared" si="12"/>
        <v/>
      </c>
      <c r="AI37" s="23" t="str">
        <f t="shared" si="12"/>
        <v/>
      </c>
      <c r="AJ37" s="23" t="str">
        <f t="shared" si="12"/>
        <v/>
      </c>
      <c r="AK37" s="23" t="str">
        <f t="shared" si="12"/>
        <v/>
      </c>
      <c r="AL37" s="23" t="str">
        <f t="shared" si="12"/>
        <v/>
      </c>
      <c r="AM37" s="23" t="str">
        <f t="shared" si="10"/>
        <v/>
      </c>
      <c r="AN37" s="23" t="str">
        <f t="shared" si="7"/>
        <v/>
      </c>
      <c r="AO37" s="23" t="str">
        <f t="shared" si="7"/>
        <v/>
      </c>
      <c r="AP37" s="23" t="str">
        <f t="shared" si="7"/>
        <v/>
      </c>
      <c r="AQ37" s="14"/>
      <c r="AR37" s="23">
        <f t="shared" si="8"/>
        <v>0</v>
      </c>
      <c r="AS37" s="1">
        <f t="shared" si="9"/>
        <v>0</v>
      </c>
    </row>
    <row r="38" spans="1:45" x14ac:dyDescent="0.25">
      <c r="A38" t="s">
        <v>34</v>
      </c>
      <c r="B38" s="5">
        <v>35</v>
      </c>
      <c r="C38" s="12">
        <f>VLOOKUP(A38,'[1]MASTER CP-1 history'!$C$3:$Q$353,15,0)</f>
        <v>0</v>
      </c>
      <c r="D38" s="12">
        <f>VLOOKUP($A38,'[1]MASTER CP-1 history'!$C$356:$Q$706,15,0)</f>
        <v>0</v>
      </c>
      <c r="E38" s="12">
        <f>VLOOKUP($A38,'[1]MASTER CP-1 history'!$C$709:$Q$1059,15,0)</f>
        <v>0</v>
      </c>
      <c r="F38" s="12">
        <f>VLOOKUP($A38,'[1]MASTER CP-1 history'!$C$1062:$Q$1412,15,0)</f>
        <v>0</v>
      </c>
      <c r="G38" s="12">
        <f>VLOOKUP($A38,'[1]MASTER CP-1 history'!$C$1415:$Q$1765,15,0)</f>
        <v>0</v>
      </c>
      <c r="H38" s="12">
        <f>VLOOKUP($A38,'[1]MASTER CP-1 history'!$C$1768:$Q$2118,15,0)</f>
        <v>0</v>
      </c>
      <c r="I38" s="12">
        <f>VLOOKUP($A38,'[1]MASTER CP-1 history'!$C$2121:$Q$2471,15,0)</f>
        <v>0</v>
      </c>
      <c r="J38" s="12">
        <f>VLOOKUP($A38,'[1]MASTER CP-1 history'!$C$2474:$Q$2824,15,0)</f>
        <v>0</v>
      </c>
      <c r="K38" s="12">
        <f>VLOOKUP($A38,'[1]MASTER CP-1 history'!$C$2827:$Q$3177,15,0)</f>
        <v>0</v>
      </c>
      <c r="L38" s="12">
        <f>VLOOKUP($A38,'[1]MASTER CP-1 history'!$C$3180:$Q$3530,15,0)</f>
        <v>0</v>
      </c>
      <c r="M38" s="12">
        <f>VLOOKUP($A38,'[1]MASTER CP-1 history'!$C$3533:$Q$3883,15,0)</f>
        <v>0</v>
      </c>
      <c r="N38" s="12">
        <f>VLOOKUP($A38,'[1]MASTER CP-1 history'!$C$3886:$Q$4236,15,0)</f>
        <v>0</v>
      </c>
      <c r="O38" s="12">
        <f>VLOOKUP($A38,'[1]MASTER CP-1 history'!$C$4239:$Q$4589,15,0)</f>
        <v>0</v>
      </c>
      <c r="P38" s="12">
        <f>VLOOKUP($A38,'[1]MASTER CP-1 history'!$C$4592:$Q$4942,15,0)</f>
        <v>0</v>
      </c>
      <c r="Q38" s="12">
        <f>VLOOKUP($A38,'[1]MASTER CP-1 history'!$C$4945:$Q$5295,15,0)</f>
        <v>19000181.530000001</v>
      </c>
      <c r="R38" s="12">
        <f>VLOOKUP($A38,'[1]MASTER CP-1 history'!$C$5298:$Q$5648,15,0)</f>
        <v>20224829.210000001</v>
      </c>
      <c r="S38" s="12">
        <f>VLOOKUP($A38,'[1]MASTER CP-1 history'!$C$5651:$Q$6001,15,0)</f>
        <v>21601138.73</v>
      </c>
      <c r="T38" s="12">
        <f>VLOOKUP($A38,'[1]MASTER CP-1 history'!$C$6004:$Q$6354,15,0)</f>
        <v>23141947.309999999</v>
      </c>
      <c r="U38" s="12">
        <f>VLOOKUP($A38,'[1]MASTER CP-1 history'!$C$6357:$Q$6707,15,0)</f>
        <v>24493323.829999998</v>
      </c>
      <c r="V38" s="12">
        <f>VLOOKUP($A38,'[1]MASTER CP-1 history'!$C$6710:$Q$7060,15,0)</f>
        <v>26031148.029999997</v>
      </c>
      <c r="W38" s="1"/>
      <c r="X38" s="23" t="str">
        <f t="shared" si="0"/>
        <v/>
      </c>
      <c r="Y38" s="23" t="str">
        <f t="shared" si="1"/>
        <v/>
      </c>
      <c r="Z38" s="23" t="str">
        <f t="shared" si="2"/>
        <v/>
      </c>
      <c r="AA38" s="23" t="str">
        <f t="shared" si="3"/>
        <v/>
      </c>
      <c r="AB38" s="23" t="str">
        <f t="shared" si="4"/>
        <v/>
      </c>
      <c r="AC38" s="23" t="str">
        <f t="shared" si="5"/>
        <v/>
      </c>
      <c r="AD38" s="23" t="str">
        <f t="shared" si="12"/>
        <v/>
      </c>
      <c r="AE38" s="23" t="str">
        <f t="shared" si="12"/>
        <v/>
      </c>
      <c r="AF38" s="23" t="str">
        <f t="shared" si="12"/>
        <v/>
      </c>
      <c r="AG38" s="23" t="str">
        <f t="shared" si="12"/>
        <v/>
      </c>
      <c r="AH38" s="23" t="str">
        <f t="shared" si="12"/>
        <v/>
      </c>
      <c r="AI38" s="23" t="str">
        <f t="shared" si="12"/>
        <v/>
      </c>
      <c r="AJ38" s="23" t="str">
        <f t="shared" si="12"/>
        <v/>
      </c>
      <c r="AK38" s="23" t="str">
        <f t="shared" si="12"/>
        <v/>
      </c>
      <c r="AL38" s="23">
        <f t="shared" si="12"/>
        <v>6.4454525240528041E-2</v>
      </c>
      <c r="AM38" s="23">
        <f t="shared" si="10"/>
        <v>6.8050489114612381E-2</v>
      </c>
      <c r="AN38" s="23">
        <f t="shared" si="7"/>
        <v>7.1329970112182048E-2</v>
      </c>
      <c r="AO38" s="23">
        <f t="shared" si="7"/>
        <v>5.8395108324183619E-2</v>
      </c>
      <c r="AP38" s="23">
        <f t="shared" si="7"/>
        <v>6.2785443522223636E-2</v>
      </c>
      <c r="AQ38" s="14"/>
      <c r="AR38" s="23">
        <f t="shared" si="8"/>
        <v>6.5003107262745941E-2</v>
      </c>
      <c r="AS38" s="1">
        <f t="shared" si="9"/>
        <v>27723254</v>
      </c>
    </row>
    <row r="39" spans="1:45" x14ac:dyDescent="0.25">
      <c r="A39" t="s">
        <v>35</v>
      </c>
      <c r="B39" s="5">
        <v>36</v>
      </c>
      <c r="C39" s="12">
        <f>VLOOKUP(A39,'[1]MASTER CP-1 history'!$C$3:$Q$353,15,0)</f>
        <v>0</v>
      </c>
      <c r="D39" s="12">
        <f>VLOOKUP($A39,'[1]MASTER CP-1 history'!$C$356:$Q$706,15,0)</f>
        <v>784861.09000000008</v>
      </c>
      <c r="E39" s="12">
        <f>VLOOKUP($A39,'[1]MASTER CP-1 history'!$C$709:$Q$1059,15,0)</f>
        <v>862766.34</v>
      </c>
      <c r="F39" s="12">
        <f>VLOOKUP($A39,'[1]MASTER CP-1 history'!$C$1062:$Q$1412,15,0)</f>
        <v>898816.18</v>
      </c>
      <c r="G39" s="12">
        <f>VLOOKUP($A39,'[1]MASTER CP-1 history'!$C$1415:$Q$1765,15,0)</f>
        <v>933981.62</v>
      </c>
      <c r="H39" s="12">
        <f>VLOOKUP($A39,'[1]MASTER CP-1 history'!$C$1768:$Q$2118,15,0)</f>
        <v>990584.82</v>
      </c>
      <c r="I39" s="12">
        <f>VLOOKUP($A39,'[1]MASTER CP-1 history'!$C$2121:$Q$2471,15,0)</f>
        <v>1013784.74</v>
      </c>
      <c r="J39" s="12">
        <f>VLOOKUP($A39,'[1]MASTER CP-1 history'!$C$2474:$Q$2824,15,0)</f>
        <v>1050269.7</v>
      </c>
      <c r="K39" s="12">
        <f>VLOOKUP($A39,'[1]MASTER CP-1 history'!$C$2827:$Q$3177,15,0)</f>
        <v>1082330.4200000002</v>
      </c>
      <c r="L39" s="12">
        <f>VLOOKUP($A39,'[1]MASTER CP-1 history'!$C$3180:$Q$3530,15,0)</f>
        <v>1122035.78</v>
      </c>
      <c r="M39" s="12">
        <f>VLOOKUP($A39,'[1]MASTER CP-1 history'!$C$3533:$Q$3883,15,0)</f>
        <v>1154935.97</v>
      </c>
      <c r="N39" s="12">
        <f>VLOOKUP($A39,'[1]MASTER CP-1 history'!$C$3886:$Q$4236,15,0)</f>
        <v>1193158.45</v>
      </c>
      <c r="O39" s="12">
        <f>VLOOKUP($A39,'[1]MASTER CP-1 history'!$C$4239:$Q$4589,15,0)</f>
        <v>1238707.9000000001</v>
      </c>
      <c r="P39" s="12">
        <f>VLOOKUP($A39,'[1]MASTER CP-1 history'!$C$4592:$Q$4942,15,0)</f>
        <v>1301709.5599999998</v>
      </c>
      <c r="Q39" s="12">
        <f>VLOOKUP($A39,'[1]MASTER CP-1 history'!$C$4945:$Q$5295,15,0)</f>
        <v>1360215.9100000001</v>
      </c>
      <c r="R39" s="12">
        <f>VLOOKUP($A39,'[1]MASTER CP-1 history'!$C$5298:$Q$5648,15,0)</f>
        <v>1446614</v>
      </c>
      <c r="S39" s="12">
        <f>VLOOKUP($A39,'[1]MASTER CP-1 history'!$C$5651:$Q$6001,15,0)</f>
        <v>1525032.35</v>
      </c>
      <c r="T39" s="12">
        <f>VLOOKUP($A39,'[1]MASTER CP-1 history'!$C$6004:$Q$6354,15,0)</f>
        <v>1584936.3299999998</v>
      </c>
      <c r="U39" s="12">
        <f>VLOOKUP($A39,'[1]MASTER CP-1 history'!$C$6357:$Q$6707,15,0)</f>
        <v>1628855.51</v>
      </c>
      <c r="V39" s="12">
        <f>VLOOKUP($A39,'[1]MASTER CP-1 history'!$C$6710:$Q$7060,15,0)</f>
        <v>1690353.96</v>
      </c>
      <c r="W39" s="1"/>
      <c r="X39" s="23" t="str">
        <f t="shared" si="0"/>
        <v/>
      </c>
      <c r="Y39" s="23">
        <f t="shared" si="1"/>
        <v>9.9259921268360848E-2</v>
      </c>
      <c r="Z39" s="23">
        <f t="shared" si="2"/>
        <v>4.1784013038802699E-2</v>
      </c>
      <c r="AA39" s="23">
        <f t="shared" si="3"/>
        <v>3.9124173309830652E-2</v>
      </c>
      <c r="AB39" s="23">
        <f t="shared" si="4"/>
        <v>6.0604190476467784E-2</v>
      </c>
      <c r="AC39" s="23">
        <f t="shared" si="5"/>
        <v>2.3420427540975283E-2</v>
      </c>
      <c r="AD39" s="23">
        <f t="shared" si="12"/>
        <v>3.5988862882272189E-2</v>
      </c>
      <c r="AE39" s="23">
        <f t="shared" si="12"/>
        <v>3.05261781807094E-2</v>
      </c>
      <c r="AF39" s="23">
        <f t="shared" si="12"/>
        <v>3.6685063328442589E-2</v>
      </c>
      <c r="AG39" s="23">
        <f t="shared" si="12"/>
        <v>2.9321872427276734E-2</v>
      </c>
      <c r="AH39" s="23">
        <f t="shared" si="12"/>
        <v>3.309489096611995E-2</v>
      </c>
      <c r="AI39" s="23">
        <f t="shared" si="12"/>
        <v>3.8175524801421126E-2</v>
      </c>
      <c r="AJ39" s="23">
        <f t="shared" si="12"/>
        <v>5.0860788084099308E-2</v>
      </c>
      <c r="AK39" s="23">
        <f t="shared" si="12"/>
        <v>4.4945778841787361E-2</v>
      </c>
      <c r="AL39" s="23">
        <f t="shared" si="12"/>
        <v>6.3517923415555289E-2</v>
      </c>
      <c r="AM39" s="23">
        <f t="shared" si="10"/>
        <v>5.420820619736854E-2</v>
      </c>
      <c r="AN39" s="23">
        <f t="shared" si="7"/>
        <v>3.9280465099641816E-2</v>
      </c>
      <c r="AO39" s="23">
        <f t="shared" si="7"/>
        <v>2.7710374965031037E-2</v>
      </c>
      <c r="AP39" s="23">
        <f t="shared" si="7"/>
        <v>3.7755620202309999E-2</v>
      </c>
      <c r="AQ39" s="14"/>
      <c r="AR39" s="23">
        <f t="shared" si="8"/>
        <v>4.3681348612581813E-2</v>
      </c>
      <c r="AS39" s="1">
        <f t="shared" si="9"/>
        <v>1764191</v>
      </c>
    </row>
    <row r="40" spans="1:45" x14ac:dyDescent="0.25">
      <c r="A40" t="s">
        <v>36</v>
      </c>
      <c r="B40" s="5">
        <v>37</v>
      </c>
      <c r="C40" s="12">
        <f>VLOOKUP(A40,'[1]MASTER CP-1 history'!$C$3:$Q$353,15,0)</f>
        <v>0</v>
      </c>
      <c r="D40" s="12">
        <f>VLOOKUP($A40,'[1]MASTER CP-1 history'!$C$356:$Q$706,15,0)</f>
        <v>0</v>
      </c>
      <c r="E40" s="12">
        <f>VLOOKUP($A40,'[1]MASTER CP-1 history'!$C$709:$Q$1059,15,0)</f>
        <v>0</v>
      </c>
      <c r="F40" s="12">
        <f>VLOOKUP($A40,'[1]MASTER CP-1 history'!$C$1062:$Q$1412,15,0)</f>
        <v>0</v>
      </c>
      <c r="G40" s="12">
        <f>VLOOKUP($A40,'[1]MASTER CP-1 history'!$C$1415:$Q$1765,15,0)</f>
        <v>0</v>
      </c>
      <c r="H40" s="12">
        <f>VLOOKUP($A40,'[1]MASTER CP-1 history'!$C$1768:$Q$2118,15,0)</f>
        <v>0</v>
      </c>
      <c r="I40" s="12">
        <f>VLOOKUP($A40,'[1]MASTER CP-1 history'!$C$2121:$Q$2471,15,0)</f>
        <v>0</v>
      </c>
      <c r="J40" s="12">
        <f>VLOOKUP($A40,'[1]MASTER CP-1 history'!$C$2474:$Q$2824,15,0)</f>
        <v>0</v>
      </c>
      <c r="K40" s="12">
        <f>VLOOKUP($A40,'[1]MASTER CP-1 history'!$C$2827:$Q$3177,15,0)</f>
        <v>0</v>
      </c>
      <c r="L40" s="12">
        <f>VLOOKUP($A40,'[1]MASTER CP-1 history'!$C$3180:$Q$3530,15,0)</f>
        <v>0</v>
      </c>
      <c r="M40" s="12">
        <f>VLOOKUP($A40,'[1]MASTER CP-1 history'!$C$3533:$Q$3883,15,0)</f>
        <v>0</v>
      </c>
      <c r="N40" s="12">
        <f>VLOOKUP($A40,'[1]MASTER CP-1 history'!$C$3886:$Q$4236,15,0)</f>
        <v>155528.40999999997</v>
      </c>
      <c r="O40" s="12">
        <f>VLOOKUP($A40,'[1]MASTER CP-1 history'!$C$4239:$Q$4589,15,0)</f>
        <v>159009</v>
      </c>
      <c r="P40" s="12">
        <f>VLOOKUP($A40,'[1]MASTER CP-1 history'!$C$4592:$Q$4942,15,0)</f>
        <v>169172.99</v>
      </c>
      <c r="Q40" s="12">
        <f>VLOOKUP($A40,'[1]MASTER CP-1 history'!$C$4945:$Q$5295,15,0)</f>
        <v>173935</v>
      </c>
      <c r="R40" s="12">
        <f>VLOOKUP($A40,'[1]MASTER CP-1 history'!$C$5298:$Q$5648,15,0)</f>
        <v>183908.59</v>
      </c>
      <c r="S40" s="12">
        <f>VLOOKUP($A40,'[1]MASTER CP-1 history'!$C$5651:$Q$6001,15,0)</f>
        <v>190417.91</v>
      </c>
      <c r="T40" s="12">
        <f>VLOOKUP($A40,'[1]MASTER CP-1 history'!$C$6004:$Q$6354,15,0)</f>
        <v>194733.42</v>
      </c>
      <c r="U40" s="12">
        <f>VLOOKUP($A40,'[1]MASTER CP-1 history'!$C$6357:$Q$6707,15,0)</f>
        <v>207609.69</v>
      </c>
      <c r="V40" s="12">
        <f>VLOOKUP($A40,'[1]MASTER CP-1 history'!$C$6710:$Q$7060,15,0)</f>
        <v>221856.66</v>
      </c>
      <c r="W40" s="1"/>
      <c r="X40" s="23" t="str">
        <f t="shared" si="0"/>
        <v/>
      </c>
      <c r="Y40" s="23" t="str">
        <f t="shared" si="1"/>
        <v/>
      </c>
      <c r="Z40" s="23" t="str">
        <f t="shared" si="2"/>
        <v/>
      </c>
      <c r="AA40" s="23" t="str">
        <f t="shared" si="3"/>
        <v/>
      </c>
      <c r="AB40" s="23" t="str">
        <f t="shared" si="4"/>
        <v/>
      </c>
      <c r="AC40" s="23" t="str">
        <f t="shared" si="5"/>
        <v/>
      </c>
      <c r="AD40" s="23" t="str">
        <f t="shared" si="12"/>
        <v/>
      </c>
      <c r="AE40" s="23" t="str">
        <f t="shared" si="12"/>
        <v/>
      </c>
      <c r="AF40" s="23" t="str">
        <f t="shared" si="12"/>
        <v/>
      </c>
      <c r="AG40" s="23" t="str">
        <f t="shared" si="12"/>
        <v/>
      </c>
      <c r="AH40" s="23" t="str">
        <f t="shared" si="12"/>
        <v/>
      </c>
      <c r="AI40" s="23">
        <f t="shared" si="12"/>
        <v>2.2379126746039688E-2</v>
      </c>
      <c r="AJ40" s="23">
        <f t="shared" si="12"/>
        <v>6.3920847247640009E-2</v>
      </c>
      <c r="AK40" s="23">
        <f t="shared" si="12"/>
        <v>2.8148760626622544E-2</v>
      </c>
      <c r="AL40" s="23">
        <f t="shared" si="12"/>
        <v>5.7340903210969595E-2</v>
      </c>
      <c r="AM40" s="23">
        <f t="shared" si="10"/>
        <v>3.539432279916891E-2</v>
      </c>
      <c r="AN40" s="23">
        <f t="shared" si="7"/>
        <v>2.2663361865488438E-2</v>
      </c>
      <c r="AO40" s="23">
        <f t="shared" si="7"/>
        <v>6.6122548456243352E-2</v>
      </c>
      <c r="AP40" s="23">
        <f t="shared" si="7"/>
        <v>6.8623820015337442E-2</v>
      </c>
      <c r="AQ40" s="14"/>
      <c r="AR40" s="23">
        <f t="shared" si="8"/>
        <v>4.5574211370938748E-2</v>
      </c>
      <c r="AS40" s="1">
        <f t="shared" si="9"/>
        <v>231968</v>
      </c>
    </row>
    <row r="41" spans="1:45" x14ac:dyDescent="0.25">
      <c r="A41" t="s">
        <v>37</v>
      </c>
      <c r="B41" s="5">
        <v>38</v>
      </c>
      <c r="C41" s="12">
        <f>VLOOKUP(A41,'[1]MASTER CP-1 history'!$C$3:$Q$353,15,0)</f>
        <v>403714.16000000003</v>
      </c>
      <c r="D41" s="12">
        <f>VLOOKUP($A41,'[1]MASTER CP-1 history'!$C$356:$Q$706,15,0)</f>
        <v>425502.96</v>
      </c>
      <c r="E41" s="12">
        <f>VLOOKUP($A41,'[1]MASTER CP-1 history'!$C$709:$Q$1059,15,0)</f>
        <v>464893.92</v>
      </c>
      <c r="F41" s="12">
        <f>VLOOKUP($A41,'[1]MASTER CP-1 history'!$C$1062:$Q$1412,15,0)</f>
        <v>483256.49000000005</v>
      </c>
      <c r="G41" s="12">
        <f>VLOOKUP($A41,'[1]MASTER CP-1 history'!$C$1415:$Q$1765,15,0)</f>
        <v>511254.75</v>
      </c>
      <c r="H41" s="12">
        <f>VLOOKUP($A41,'[1]MASTER CP-1 history'!$C$1768:$Q$2118,15,0)</f>
        <v>519113.30000000005</v>
      </c>
      <c r="I41" s="12">
        <f>VLOOKUP($A41,'[1]MASTER CP-1 history'!$C$2121:$Q$2471,15,0)</f>
        <v>516750.47</v>
      </c>
      <c r="J41" s="12">
        <f>VLOOKUP($A41,'[1]MASTER CP-1 history'!$C$2474:$Q$2824,15,0)</f>
        <v>525003.10000000009</v>
      </c>
      <c r="K41" s="12">
        <f>VLOOKUP($A41,'[1]MASTER CP-1 history'!$C$2827:$Q$3177,15,0)</f>
        <v>535565.23</v>
      </c>
      <c r="L41" s="12">
        <f>VLOOKUP($A41,'[1]MASTER CP-1 history'!$C$3180:$Q$3530,15,0)</f>
        <v>553639.72</v>
      </c>
      <c r="M41" s="12">
        <f>VLOOKUP($A41,'[1]MASTER CP-1 history'!$C$3533:$Q$3883,15,0)</f>
        <v>567199.52</v>
      </c>
      <c r="N41" s="12">
        <f>VLOOKUP($A41,'[1]MASTER CP-1 history'!$C$3886:$Q$4236,15,0)</f>
        <v>619679.63</v>
      </c>
      <c r="O41" s="12">
        <f>VLOOKUP($A41,'[1]MASTER CP-1 history'!$C$4239:$Q$4589,15,0)</f>
        <v>658929.77</v>
      </c>
      <c r="P41" s="12">
        <f>VLOOKUP($A41,'[1]MASTER CP-1 history'!$C$4592:$Q$4942,15,0)</f>
        <v>676993.16</v>
      </c>
      <c r="Q41" s="12">
        <f>VLOOKUP($A41,'[1]MASTER CP-1 history'!$C$4945:$Q$5295,15,0)</f>
        <v>696355</v>
      </c>
      <c r="R41" s="12">
        <f>VLOOKUP($A41,'[1]MASTER CP-1 history'!$C$5298:$Q$5648,15,0)</f>
        <v>723905</v>
      </c>
      <c r="S41" s="12">
        <f>VLOOKUP($A41,'[1]MASTER CP-1 history'!$C$5651:$Q$6001,15,0)</f>
        <v>752587</v>
      </c>
      <c r="T41" s="12">
        <f>VLOOKUP($A41,'[1]MASTER CP-1 history'!$C$6004:$Q$6354,15,0)</f>
        <v>765457.38</v>
      </c>
      <c r="U41" s="12">
        <f>VLOOKUP($A41,'[1]MASTER CP-1 history'!$C$6357:$Q$6707,15,0)</f>
        <v>798919</v>
      </c>
      <c r="V41" s="12">
        <f>VLOOKUP($A41,'[1]MASTER CP-1 history'!$C$6710:$Q$7060,15,0)</f>
        <v>839837</v>
      </c>
      <c r="W41" s="1"/>
      <c r="X41" s="23">
        <f t="shared" si="0"/>
        <v>5.3970858985971627E-2</v>
      </c>
      <c r="Y41" s="23">
        <f t="shared" si="1"/>
        <v>9.2575055177054374E-2</v>
      </c>
      <c r="Z41" s="23">
        <f t="shared" si="2"/>
        <v>3.9498408583188323E-2</v>
      </c>
      <c r="AA41" s="23">
        <f t="shared" si="3"/>
        <v>5.7936645610284401E-2</v>
      </c>
      <c r="AB41" s="23">
        <f t="shared" si="4"/>
        <v>1.5371104131550947E-2</v>
      </c>
      <c r="AC41" s="23">
        <f t="shared" si="5"/>
        <v>-4.5516653108292051E-3</v>
      </c>
      <c r="AD41" s="23">
        <f t="shared" si="12"/>
        <v>1.5970241884831031E-2</v>
      </c>
      <c r="AE41" s="23">
        <f t="shared" si="12"/>
        <v>2.0118224063819596E-2</v>
      </c>
      <c r="AF41" s="23">
        <f t="shared" si="12"/>
        <v>3.374843807541425E-2</v>
      </c>
      <c r="AG41" s="23">
        <f t="shared" si="12"/>
        <v>2.449210110864164E-2</v>
      </c>
      <c r="AH41" s="23">
        <f t="shared" si="12"/>
        <v>9.2524954887126823E-2</v>
      </c>
      <c r="AI41" s="23">
        <f t="shared" si="12"/>
        <v>6.3339406525271799E-2</v>
      </c>
      <c r="AJ41" s="23">
        <f t="shared" si="12"/>
        <v>2.7413224932909031E-2</v>
      </c>
      <c r="AK41" s="23">
        <f t="shared" si="12"/>
        <v>2.8599757196955972E-2</v>
      </c>
      <c r="AL41" s="23">
        <f t="shared" si="12"/>
        <v>3.9563153851124785E-2</v>
      </c>
      <c r="AM41" s="23">
        <f t="shared" si="10"/>
        <v>3.9621221016569855E-2</v>
      </c>
      <c r="AN41" s="23">
        <f t="shared" si="7"/>
        <v>1.7101517831161053E-2</v>
      </c>
      <c r="AO41" s="23">
        <f t="shared" si="7"/>
        <v>4.3714543584386104E-2</v>
      </c>
      <c r="AP41" s="23">
        <f t="shared" si="7"/>
        <v>5.1216706574759144E-2</v>
      </c>
      <c r="AQ41" s="14"/>
      <c r="AR41" s="23">
        <f t="shared" si="8"/>
        <v>3.959073151106271E-2</v>
      </c>
      <c r="AS41" s="1">
        <f t="shared" si="9"/>
        <v>873087</v>
      </c>
    </row>
    <row r="42" spans="1:45" x14ac:dyDescent="0.25">
      <c r="A42" t="s">
        <v>38</v>
      </c>
      <c r="B42" s="5">
        <v>39</v>
      </c>
      <c r="C42" s="12">
        <f>VLOOKUP(A42,'[1]MASTER CP-1 history'!$C$3:$Q$353,15,0)</f>
        <v>0</v>
      </c>
      <c r="D42" s="12">
        <f>VLOOKUP($A42,'[1]MASTER CP-1 history'!$C$356:$Q$706,15,0)</f>
        <v>0</v>
      </c>
      <c r="E42" s="12">
        <f>VLOOKUP($A42,'[1]MASTER CP-1 history'!$C$709:$Q$1059,15,0)</f>
        <v>0</v>
      </c>
      <c r="F42" s="12">
        <f>VLOOKUP($A42,'[1]MASTER CP-1 history'!$C$1062:$Q$1412,15,0)</f>
        <v>0</v>
      </c>
      <c r="G42" s="12">
        <f>VLOOKUP($A42,'[1]MASTER CP-1 history'!$C$1415:$Q$1765,15,0)</f>
        <v>0</v>
      </c>
      <c r="H42" s="12">
        <f>VLOOKUP($A42,'[1]MASTER CP-1 history'!$C$1768:$Q$2118,15,0)</f>
        <v>0</v>
      </c>
      <c r="I42" s="12">
        <f>VLOOKUP($A42,'[1]MASTER CP-1 history'!$C$2121:$Q$2471,15,0)</f>
        <v>0</v>
      </c>
      <c r="J42" s="12">
        <f>VLOOKUP($A42,'[1]MASTER CP-1 history'!$C$2474:$Q$2824,15,0)</f>
        <v>0</v>
      </c>
      <c r="K42" s="12">
        <f>VLOOKUP($A42,'[1]MASTER CP-1 history'!$C$2827:$Q$3177,15,0)</f>
        <v>0</v>
      </c>
      <c r="L42" s="12">
        <f>VLOOKUP($A42,'[1]MASTER CP-1 history'!$C$3180:$Q$3530,15,0)</f>
        <v>0</v>
      </c>
      <c r="M42" s="12">
        <f>VLOOKUP($A42,'[1]MASTER CP-1 history'!$C$3533:$Q$3883,15,0)</f>
        <v>0</v>
      </c>
      <c r="N42" s="12">
        <f>VLOOKUP($A42,'[1]MASTER CP-1 history'!$C$3886:$Q$4236,15,0)</f>
        <v>0</v>
      </c>
      <c r="O42" s="12">
        <f>VLOOKUP($A42,'[1]MASTER CP-1 history'!$C$4239:$Q$4589,15,0)</f>
        <v>0</v>
      </c>
      <c r="P42" s="12">
        <f>VLOOKUP($A42,'[1]MASTER CP-1 history'!$C$4592:$Q$4942,15,0)</f>
        <v>0</v>
      </c>
      <c r="Q42" s="12">
        <f>VLOOKUP($A42,'[1]MASTER CP-1 history'!$C$4945:$Q$5295,15,0)</f>
        <v>0</v>
      </c>
      <c r="R42" s="12">
        <f>VLOOKUP($A42,'[1]MASTER CP-1 history'!$C$5298:$Q$5648,15,0)</f>
        <v>0</v>
      </c>
      <c r="S42" s="12">
        <f>VLOOKUP($A42,'[1]MASTER CP-1 history'!$C$5651:$Q$6001,15,0)</f>
        <v>0</v>
      </c>
      <c r="T42" s="12">
        <f>VLOOKUP($A42,'[1]MASTER CP-1 history'!$C$6004:$Q$6354,15,0)</f>
        <v>0</v>
      </c>
      <c r="U42" s="12">
        <f>VLOOKUP($A42,'[1]MASTER CP-1 history'!$C$6357:$Q$6707,15,0)</f>
        <v>0</v>
      </c>
      <c r="V42" s="12">
        <f>VLOOKUP($A42,'[1]MASTER CP-1 history'!$C$6710:$Q$7060,15,0)</f>
        <v>0</v>
      </c>
      <c r="W42" s="1"/>
      <c r="X42" s="23" t="str">
        <f t="shared" si="0"/>
        <v/>
      </c>
      <c r="Y42" s="23" t="str">
        <f t="shared" si="1"/>
        <v/>
      </c>
      <c r="Z42" s="23" t="str">
        <f t="shared" si="2"/>
        <v/>
      </c>
      <c r="AA42" s="23" t="str">
        <f t="shared" si="3"/>
        <v/>
      </c>
      <c r="AB42" s="23" t="str">
        <f t="shared" si="4"/>
        <v/>
      </c>
      <c r="AC42" s="23" t="str">
        <f t="shared" si="5"/>
        <v/>
      </c>
      <c r="AD42" s="23" t="str">
        <f t="shared" si="12"/>
        <v/>
      </c>
      <c r="AE42" s="23" t="str">
        <f t="shared" si="12"/>
        <v/>
      </c>
      <c r="AF42" s="23" t="str">
        <f t="shared" si="12"/>
        <v/>
      </c>
      <c r="AG42" s="23" t="str">
        <f t="shared" si="12"/>
        <v/>
      </c>
      <c r="AH42" s="23" t="str">
        <f t="shared" si="12"/>
        <v/>
      </c>
      <c r="AI42" s="23" t="str">
        <f t="shared" si="12"/>
        <v/>
      </c>
      <c r="AJ42" s="23" t="str">
        <f t="shared" si="12"/>
        <v/>
      </c>
      <c r="AK42" s="23" t="str">
        <f t="shared" si="12"/>
        <v/>
      </c>
      <c r="AL42" s="23" t="str">
        <f t="shared" si="12"/>
        <v/>
      </c>
      <c r="AM42" s="23" t="str">
        <f t="shared" si="10"/>
        <v/>
      </c>
      <c r="AN42" s="23" t="str">
        <f t="shared" si="7"/>
        <v/>
      </c>
      <c r="AO42" s="23" t="str">
        <f t="shared" si="7"/>
        <v/>
      </c>
      <c r="AP42" s="23" t="str">
        <f t="shared" si="7"/>
        <v/>
      </c>
      <c r="AQ42" s="14"/>
      <c r="AR42" s="23">
        <f t="shared" si="8"/>
        <v>0</v>
      </c>
      <c r="AS42" s="1">
        <f t="shared" si="9"/>
        <v>0</v>
      </c>
    </row>
    <row r="43" spans="1:45" x14ac:dyDescent="0.25">
      <c r="A43" t="s">
        <v>39</v>
      </c>
      <c r="B43" s="5">
        <v>40</v>
      </c>
      <c r="C43" s="12">
        <f>VLOOKUP(A43,'[1]MASTER CP-1 history'!$C$3:$Q$353,15,0)</f>
        <v>406555.91</v>
      </c>
      <c r="D43" s="12">
        <f>VLOOKUP($A43,'[1]MASTER CP-1 history'!$C$356:$Q$706,15,0)</f>
        <v>436040.14999999997</v>
      </c>
      <c r="E43" s="12">
        <f>VLOOKUP($A43,'[1]MASTER CP-1 history'!$C$709:$Q$1059,15,0)</f>
        <v>463959.48</v>
      </c>
      <c r="F43" s="12">
        <f>VLOOKUP($A43,'[1]MASTER CP-1 history'!$C$1062:$Q$1412,15,0)</f>
        <v>478397.23</v>
      </c>
      <c r="G43" s="12">
        <f>VLOOKUP($A43,'[1]MASTER CP-1 history'!$C$1415:$Q$1765,15,0)</f>
        <v>495333.05000000005</v>
      </c>
      <c r="H43" s="12">
        <f>VLOOKUP($A43,'[1]MASTER CP-1 history'!$C$1768:$Q$2118,15,0)</f>
        <v>509726</v>
      </c>
      <c r="I43" s="12">
        <f>VLOOKUP($A43,'[1]MASTER CP-1 history'!$C$2121:$Q$2471,15,0)</f>
        <v>530776</v>
      </c>
      <c r="J43" s="12">
        <f>VLOOKUP($A43,'[1]MASTER CP-1 history'!$C$2474:$Q$2824,15,0)</f>
        <v>552470.05000000005</v>
      </c>
      <c r="K43" s="12">
        <f>VLOOKUP($A43,'[1]MASTER CP-1 history'!$C$2827:$Q$3177,15,0)</f>
        <v>566661.63</v>
      </c>
      <c r="L43" s="12">
        <f>VLOOKUP($A43,'[1]MASTER CP-1 history'!$C$3180:$Q$3530,15,0)</f>
        <v>590680.43000000005</v>
      </c>
      <c r="M43" s="12">
        <f>VLOOKUP($A43,'[1]MASTER CP-1 history'!$C$3533:$Q$3883,15,0)</f>
        <v>613806</v>
      </c>
      <c r="N43" s="12">
        <f>VLOOKUP($A43,'[1]MASTER CP-1 history'!$C$3886:$Q$4236,15,0)</f>
        <v>648840</v>
      </c>
      <c r="O43" s="12">
        <f>VLOOKUP($A43,'[1]MASTER CP-1 history'!$C$4239:$Q$4589,15,0)</f>
        <v>677639</v>
      </c>
      <c r="P43" s="12">
        <f>VLOOKUP($A43,'[1]MASTER CP-1 history'!$C$4592:$Q$4942,15,0)</f>
        <v>696840</v>
      </c>
      <c r="Q43" s="12">
        <f>VLOOKUP($A43,'[1]MASTER CP-1 history'!$C$4945:$Q$5295,15,0)</f>
        <v>735335.73</v>
      </c>
      <c r="R43" s="12">
        <f>VLOOKUP($A43,'[1]MASTER CP-1 history'!$C$5298:$Q$5648,15,0)</f>
        <v>767291.88</v>
      </c>
      <c r="S43" s="12">
        <f>VLOOKUP($A43,'[1]MASTER CP-1 history'!$C$5651:$Q$6001,15,0)</f>
        <v>818263.29</v>
      </c>
      <c r="T43" s="12">
        <f>VLOOKUP($A43,'[1]MASTER CP-1 history'!$C$6004:$Q$6354,15,0)</f>
        <v>848243.39</v>
      </c>
      <c r="U43" s="12">
        <f>VLOOKUP($A43,'[1]MASTER CP-1 history'!$C$6357:$Q$6707,15,0)</f>
        <v>908165.24</v>
      </c>
      <c r="V43" s="12">
        <f>VLOOKUP($A43,'[1]MASTER CP-1 history'!$C$6710:$Q$7060,15,0)</f>
        <v>927965.98</v>
      </c>
      <c r="W43" s="1"/>
      <c r="X43" s="23">
        <f t="shared" si="0"/>
        <v>7.2521981048067882E-2</v>
      </c>
      <c r="Y43" s="23">
        <f t="shared" si="1"/>
        <v>6.4029264277613004E-2</v>
      </c>
      <c r="Z43" s="23">
        <f t="shared" si="2"/>
        <v>3.1118558025800012E-2</v>
      </c>
      <c r="AA43" s="23">
        <f t="shared" si="3"/>
        <v>3.5401166515951744E-2</v>
      </c>
      <c r="AB43" s="23">
        <f t="shared" si="4"/>
        <v>2.9057116217058306E-2</v>
      </c>
      <c r="AC43" s="23">
        <f t="shared" si="5"/>
        <v>4.1296696656635136E-2</v>
      </c>
      <c r="AD43" s="23">
        <f t="shared" si="12"/>
        <v>4.0872326555835316E-2</v>
      </c>
      <c r="AE43" s="23">
        <f t="shared" si="12"/>
        <v>2.5687510119326754E-2</v>
      </c>
      <c r="AF43" s="23">
        <f t="shared" si="12"/>
        <v>4.2386494388194321E-2</v>
      </c>
      <c r="AG43" s="23">
        <f t="shared" si="12"/>
        <v>3.9150729947155939E-2</v>
      </c>
      <c r="AH43" s="23">
        <f t="shared" si="12"/>
        <v>5.707666591724421E-2</v>
      </c>
      <c r="AI43" s="23">
        <f t="shared" si="12"/>
        <v>4.4385364650761358E-2</v>
      </c>
      <c r="AJ43" s="23">
        <f t="shared" si="12"/>
        <v>2.8335145999566141E-2</v>
      </c>
      <c r="AK43" s="23">
        <f t="shared" si="12"/>
        <v>5.5243283967625255E-2</v>
      </c>
      <c r="AL43" s="23">
        <f t="shared" si="12"/>
        <v>4.3457904595496838E-2</v>
      </c>
      <c r="AM43" s="23">
        <f t="shared" si="10"/>
        <v>6.643027422628274E-2</v>
      </c>
      <c r="AN43" s="23">
        <f t="shared" si="7"/>
        <v>3.6638696085217234E-2</v>
      </c>
      <c r="AO43" s="23">
        <f t="shared" si="7"/>
        <v>7.0642283460646799E-2</v>
      </c>
      <c r="AP43" s="23">
        <f t="shared" si="7"/>
        <v>2.1803014614388886E-2</v>
      </c>
      <c r="AQ43" s="14"/>
      <c r="AR43" s="23">
        <f t="shared" si="8"/>
        <v>4.4501814593098307E-2</v>
      </c>
      <c r="AS43" s="1">
        <f t="shared" si="9"/>
        <v>969262</v>
      </c>
    </row>
    <row r="44" spans="1:45" x14ac:dyDescent="0.25">
      <c r="A44" t="s">
        <v>40</v>
      </c>
      <c r="B44" s="5">
        <v>41</v>
      </c>
      <c r="C44" s="12">
        <f>VLOOKUP(A44,'[1]MASTER CP-1 history'!$C$3:$Q$353,15,0)</f>
        <v>0</v>
      </c>
      <c r="D44" s="12">
        <f>VLOOKUP($A44,'[1]MASTER CP-1 history'!$C$356:$Q$706,15,0)</f>
        <v>571315.29</v>
      </c>
      <c r="E44" s="12">
        <f>VLOOKUP($A44,'[1]MASTER CP-1 history'!$C$709:$Q$1059,15,0)</f>
        <v>597364.37</v>
      </c>
      <c r="F44" s="12">
        <f>VLOOKUP($A44,'[1]MASTER CP-1 history'!$C$1062:$Q$1412,15,0)</f>
        <v>623560.93999999994</v>
      </c>
      <c r="G44" s="12">
        <f>VLOOKUP($A44,'[1]MASTER CP-1 history'!$C$1415:$Q$1765,15,0)</f>
        <v>633391.73</v>
      </c>
      <c r="H44" s="12">
        <f>VLOOKUP($A44,'[1]MASTER CP-1 history'!$C$1768:$Q$2118,15,0)</f>
        <v>664059.47000000009</v>
      </c>
      <c r="I44" s="12">
        <f>VLOOKUP($A44,'[1]MASTER CP-1 history'!$C$2121:$Q$2471,15,0)</f>
        <v>685309.71000000008</v>
      </c>
      <c r="J44" s="12">
        <f>VLOOKUP($A44,'[1]MASTER CP-1 history'!$C$2474:$Q$2824,15,0)</f>
        <v>701158.57000000007</v>
      </c>
      <c r="K44" s="12">
        <f>VLOOKUP($A44,'[1]MASTER CP-1 history'!$C$2827:$Q$3177,15,0)</f>
        <v>734513.46</v>
      </c>
      <c r="L44" s="12">
        <f>VLOOKUP($A44,'[1]MASTER CP-1 history'!$C$3180:$Q$3530,15,0)</f>
        <v>759933.16999999993</v>
      </c>
      <c r="M44" s="12">
        <f>VLOOKUP($A44,'[1]MASTER CP-1 history'!$C$3533:$Q$3883,15,0)</f>
        <v>799457.82</v>
      </c>
      <c r="N44" s="12">
        <f>VLOOKUP($A44,'[1]MASTER CP-1 history'!$C$3886:$Q$4236,15,0)</f>
        <v>823076.80999999994</v>
      </c>
      <c r="O44" s="12">
        <f>VLOOKUP($A44,'[1]MASTER CP-1 history'!$C$4239:$Q$4589,15,0)</f>
        <v>862090.64</v>
      </c>
      <c r="P44" s="12">
        <f>VLOOKUP($A44,'[1]MASTER CP-1 history'!$C$4592:$Q$4942,15,0)</f>
        <v>897758.16</v>
      </c>
      <c r="Q44" s="12">
        <f>VLOOKUP($A44,'[1]MASTER CP-1 history'!$C$4945:$Q$5295,15,0)</f>
        <v>929913.27</v>
      </c>
      <c r="R44" s="12">
        <f>VLOOKUP($A44,'[1]MASTER CP-1 history'!$C$5298:$Q$5648,15,0)</f>
        <v>997502.03</v>
      </c>
      <c r="S44" s="12">
        <f>VLOOKUP($A44,'[1]MASTER CP-1 history'!$C$5651:$Q$6001,15,0)</f>
        <v>1047219.88</v>
      </c>
      <c r="T44" s="12">
        <f>VLOOKUP($A44,'[1]MASTER CP-1 history'!$C$6004:$Q$6354,15,0)</f>
        <v>1067427.54</v>
      </c>
      <c r="U44" s="12">
        <f>VLOOKUP($A44,'[1]MASTER CP-1 history'!$C$6357:$Q$6707,15,0)</f>
        <v>1111265.17</v>
      </c>
      <c r="V44" s="12">
        <f>VLOOKUP($A44,'[1]MASTER CP-1 history'!$C$6710:$Q$7060,15,0)</f>
        <v>1189577.27</v>
      </c>
      <c r="W44" s="1"/>
      <c r="X44" s="23" t="str">
        <f t="shared" si="0"/>
        <v/>
      </c>
      <c r="Y44" s="23">
        <f t="shared" si="1"/>
        <v>4.5594928852683E-2</v>
      </c>
      <c r="Z44" s="23">
        <f t="shared" si="2"/>
        <v>4.3853586379783496E-2</v>
      </c>
      <c r="AA44" s="23">
        <f t="shared" si="3"/>
        <v>1.576556414838947E-2</v>
      </c>
      <c r="AB44" s="23">
        <f t="shared" si="4"/>
        <v>4.8418282947900355E-2</v>
      </c>
      <c r="AC44" s="23">
        <f t="shared" si="5"/>
        <v>3.2000507424432917E-2</v>
      </c>
      <c r="AD44" s="23">
        <f t="shared" si="12"/>
        <v>2.3126565651608796E-2</v>
      </c>
      <c r="AE44" s="23">
        <f t="shared" si="12"/>
        <v>4.7571107916430225E-2</v>
      </c>
      <c r="AF44" s="23">
        <f t="shared" si="12"/>
        <v>3.4607548240164265E-2</v>
      </c>
      <c r="AG44" s="23">
        <f t="shared" si="12"/>
        <v>5.2010691940187356E-2</v>
      </c>
      <c r="AH44" s="23">
        <f t="shared" si="12"/>
        <v>2.9543760044776338E-2</v>
      </c>
      <c r="AI44" s="23">
        <f t="shared" si="12"/>
        <v>4.7399986885792687E-2</v>
      </c>
      <c r="AJ44" s="23">
        <f t="shared" si="12"/>
        <v>4.1373282976370114E-2</v>
      </c>
      <c r="AK44" s="23">
        <f t="shared" si="12"/>
        <v>3.5817118053262792E-2</v>
      </c>
      <c r="AL44" s="23">
        <f t="shared" si="12"/>
        <v>7.2682864284752069E-2</v>
      </c>
      <c r="AM44" s="23">
        <f t="shared" si="10"/>
        <v>4.9842354706786884E-2</v>
      </c>
      <c r="AN44" s="23">
        <f t="shared" si="7"/>
        <v>1.9296482415899163E-2</v>
      </c>
      <c r="AO44" s="23">
        <f t="shared" si="7"/>
        <v>4.1068483205895068E-2</v>
      </c>
      <c r="AP44" s="23">
        <f t="shared" si="7"/>
        <v>7.0471118967941823E-2</v>
      </c>
      <c r="AQ44" s="14"/>
      <c r="AR44" s="23">
        <f t="shared" si="8"/>
        <v>4.1691346391280935E-2</v>
      </c>
      <c r="AS44" s="1">
        <f t="shared" si="9"/>
        <v>1239172</v>
      </c>
    </row>
    <row r="45" spans="1:45" x14ac:dyDescent="0.25">
      <c r="A45" t="s">
        <v>41</v>
      </c>
      <c r="B45" s="5">
        <v>42</v>
      </c>
      <c r="C45" s="12">
        <f>VLOOKUP(A45,'[1]MASTER CP-1 history'!$C$3:$Q$353,15,0)</f>
        <v>0</v>
      </c>
      <c r="D45" s="12">
        <f>VLOOKUP($A45,'[1]MASTER CP-1 history'!$C$356:$Q$706,15,0)</f>
        <v>0</v>
      </c>
      <c r="E45" s="12">
        <f>VLOOKUP($A45,'[1]MASTER CP-1 history'!$C$709:$Q$1059,15,0)</f>
        <v>359733.63</v>
      </c>
      <c r="F45" s="12">
        <f>VLOOKUP($A45,'[1]MASTER CP-1 history'!$C$1062:$Q$1412,15,0)</f>
        <v>384874.23</v>
      </c>
      <c r="G45" s="12">
        <f>VLOOKUP($A45,'[1]MASTER CP-1 history'!$C$1415:$Q$1765,15,0)</f>
        <v>401330.06</v>
      </c>
      <c r="H45" s="12">
        <f>VLOOKUP($A45,'[1]MASTER CP-1 history'!$C$1768:$Q$2118,15,0)</f>
        <v>414822.56000000006</v>
      </c>
      <c r="I45" s="12">
        <f>VLOOKUP($A45,'[1]MASTER CP-1 history'!$C$2121:$Q$2471,15,0)</f>
        <v>409418.93</v>
      </c>
      <c r="J45" s="12">
        <f>VLOOKUP($A45,'[1]MASTER CP-1 history'!$C$2474:$Q$2824,15,0)</f>
        <v>453060</v>
      </c>
      <c r="K45" s="12">
        <f>VLOOKUP($A45,'[1]MASTER CP-1 history'!$C$2827:$Q$3177,15,0)</f>
        <v>462926.74</v>
      </c>
      <c r="L45" s="12">
        <f>VLOOKUP($A45,'[1]MASTER CP-1 history'!$C$3180:$Q$3530,15,0)</f>
        <v>474787.39999999997</v>
      </c>
      <c r="M45" s="12">
        <f>VLOOKUP($A45,'[1]MASTER CP-1 history'!$C$3533:$Q$3883,15,0)</f>
        <v>489032.14</v>
      </c>
      <c r="N45" s="12">
        <f>VLOOKUP($A45,'[1]MASTER CP-1 history'!$C$3886:$Q$4236,15,0)</f>
        <v>509695.68</v>
      </c>
      <c r="O45" s="12">
        <f>VLOOKUP($A45,'[1]MASTER CP-1 history'!$C$4239:$Q$4589,15,0)</f>
        <v>528659.74</v>
      </c>
      <c r="P45" s="12">
        <f>VLOOKUP($A45,'[1]MASTER CP-1 history'!$C$4592:$Q$4942,15,0)</f>
        <v>571795.73</v>
      </c>
      <c r="Q45" s="12">
        <f>VLOOKUP($A45,'[1]MASTER CP-1 history'!$C$4945:$Q$5295,15,0)</f>
        <v>616495.59</v>
      </c>
      <c r="R45" s="12">
        <f>VLOOKUP($A45,'[1]MASTER CP-1 history'!$C$5298:$Q$5648,15,0)</f>
        <v>658333.57000000007</v>
      </c>
      <c r="S45" s="12">
        <f>VLOOKUP($A45,'[1]MASTER CP-1 history'!$C$5651:$Q$6001,15,0)</f>
        <v>689851.6</v>
      </c>
      <c r="T45" s="12">
        <f>VLOOKUP($A45,'[1]MASTER CP-1 history'!$C$6004:$Q$6354,15,0)</f>
        <v>721457.4</v>
      </c>
      <c r="U45" s="12">
        <f>VLOOKUP($A45,'[1]MASTER CP-1 history'!$C$6357:$Q$6707,15,0)</f>
        <v>823429.96</v>
      </c>
      <c r="V45" s="12">
        <f>VLOOKUP($A45,'[1]MASTER CP-1 history'!$C$6710:$Q$7060,15,0)</f>
        <v>885002.03</v>
      </c>
      <c r="W45" s="1"/>
      <c r="X45" s="23" t="str">
        <f t="shared" si="0"/>
        <v/>
      </c>
      <c r="Y45" s="23" t="str">
        <f t="shared" si="1"/>
        <v/>
      </c>
      <c r="Z45" s="23">
        <f t="shared" si="2"/>
        <v>6.9886710341760305E-2</v>
      </c>
      <c r="AA45" s="23">
        <f t="shared" si="3"/>
        <v>4.2756383039727071E-2</v>
      </c>
      <c r="AB45" s="23">
        <f t="shared" si="4"/>
        <v>3.361946025174406E-2</v>
      </c>
      <c r="AC45" s="23">
        <f t="shared" si="5"/>
        <v>-1.302636481487425E-2</v>
      </c>
      <c r="AD45" s="23">
        <f t="shared" si="12"/>
        <v>0.10659270200330016</v>
      </c>
      <c r="AE45" s="23">
        <f t="shared" si="12"/>
        <v>2.1777998499095022E-2</v>
      </c>
      <c r="AF45" s="23">
        <f t="shared" si="12"/>
        <v>2.5621030230398821E-2</v>
      </c>
      <c r="AG45" s="23">
        <f t="shared" si="12"/>
        <v>3.0002354738141852E-2</v>
      </c>
      <c r="AH45" s="23">
        <f t="shared" si="12"/>
        <v>4.2253950834397057E-2</v>
      </c>
      <c r="AI45" s="23">
        <f t="shared" si="12"/>
        <v>3.7206632789196878E-2</v>
      </c>
      <c r="AJ45" s="23">
        <f t="shared" si="12"/>
        <v>8.1594997190442359E-2</v>
      </c>
      <c r="AK45" s="23">
        <f t="shared" si="12"/>
        <v>7.8174525717427071E-2</v>
      </c>
      <c r="AL45" s="23">
        <f t="shared" si="12"/>
        <v>6.7864199969378688E-2</v>
      </c>
      <c r="AM45" s="23">
        <f t="shared" si="10"/>
        <v>4.7875471396665842E-2</v>
      </c>
      <c r="AN45" s="23">
        <f t="shared" si="7"/>
        <v>4.5815360868917382E-2</v>
      </c>
      <c r="AO45" s="23">
        <f t="shared" si="7"/>
        <v>0.14134245486982314</v>
      </c>
      <c r="AP45" s="23">
        <f t="shared" si="7"/>
        <v>7.47751150565375E-2</v>
      </c>
      <c r="AQ45" s="14"/>
      <c r="AR45" s="23">
        <f t="shared" si="8"/>
        <v>5.4948998998945814E-2</v>
      </c>
      <c r="AS45" s="1">
        <f t="shared" si="9"/>
        <v>933632</v>
      </c>
    </row>
    <row r="46" spans="1:45" x14ac:dyDescent="0.25">
      <c r="A46" t="s">
        <v>42</v>
      </c>
      <c r="B46" s="5">
        <v>43</v>
      </c>
      <c r="C46" s="12">
        <f>VLOOKUP(A46,'[1]MASTER CP-1 history'!$C$3:$Q$353,15,0)</f>
        <v>0</v>
      </c>
      <c r="D46" s="12">
        <f>VLOOKUP($A46,'[1]MASTER CP-1 history'!$C$356:$Q$706,15,0)</f>
        <v>0</v>
      </c>
      <c r="E46" s="12">
        <f>VLOOKUP($A46,'[1]MASTER CP-1 history'!$C$709:$Q$1059,15,0)</f>
        <v>0</v>
      </c>
      <c r="F46" s="12">
        <f>VLOOKUP($A46,'[1]MASTER CP-1 history'!$C$1062:$Q$1412,15,0)</f>
        <v>0</v>
      </c>
      <c r="G46" s="12">
        <f>VLOOKUP($A46,'[1]MASTER CP-1 history'!$C$1415:$Q$1765,15,0)</f>
        <v>0</v>
      </c>
      <c r="H46" s="12">
        <f>VLOOKUP($A46,'[1]MASTER CP-1 history'!$C$1768:$Q$2118,15,0)</f>
        <v>0</v>
      </c>
      <c r="I46" s="12">
        <f>VLOOKUP($A46,'[1]MASTER CP-1 history'!$C$2121:$Q$2471,15,0)</f>
        <v>0</v>
      </c>
      <c r="J46" s="12">
        <f>VLOOKUP($A46,'[1]MASTER CP-1 history'!$C$2474:$Q$2824,15,0)</f>
        <v>0</v>
      </c>
      <c r="K46" s="12">
        <f>VLOOKUP($A46,'[1]MASTER CP-1 history'!$C$2827:$Q$3177,15,0)</f>
        <v>0</v>
      </c>
      <c r="L46" s="12">
        <f>VLOOKUP($A46,'[1]MASTER CP-1 history'!$C$3180:$Q$3530,15,0)</f>
        <v>0</v>
      </c>
      <c r="M46" s="12">
        <f>VLOOKUP($A46,'[1]MASTER CP-1 history'!$C$3533:$Q$3883,15,0)</f>
        <v>0</v>
      </c>
      <c r="N46" s="12">
        <f>VLOOKUP($A46,'[1]MASTER CP-1 history'!$C$3886:$Q$4236,15,0)</f>
        <v>0</v>
      </c>
      <c r="O46" s="12">
        <f>VLOOKUP($A46,'[1]MASTER CP-1 history'!$C$4239:$Q$4589,15,0)</f>
        <v>0</v>
      </c>
      <c r="P46" s="12">
        <f>VLOOKUP($A46,'[1]MASTER CP-1 history'!$C$4592:$Q$4942,15,0)</f>
        <v>0</v>
      </c>
      <c r="Q46" s="12">
        <f>VLOOKUP($A46,'[1]MASTER CP-1 history'!$C$4945:$Q$5295,15,0)</f>
        <v>0</v>
      </c>
      <c r="R46" s="12">
        <f>VLOOKUP($A46,'[1]MASTER CP-1 history'!$C$5298:$Q$5648,15,0)</f>
        <v>0</v>
      </c>
      <c r="S46" s="12">
        <f>VLOOKUP($A46,'[1]MASTER CP-1 history'!$C$5651:$Q$6001,15,0)</f>
        <v>0</v>
      </c>
      <c r="T46" s="12">
        <f>VLOOKUP($A46,'[1]MASTER CP-1 history'!$C$6004:$Q$6354,15,0)</f>
        <v>0</v>
      </c>
      <c r="U46" s="12">
        <f>VLOOKUP($A46,'[1]MASTER CP-1 history'!$C$6357:$Q$6707,15,0)</f>
        <v>0</v>
      </c>
      <c r="V46" s="12">
        <f>VLOOKUP($A46,'[1]MASTER CP-1 history'!$C$6710:$Q$7060,15,0)</f>
        <v>0</v>
      </c>
      <c r="W46" s="1"/>
      <c r="X46" s="23" t="str">
        <f t="shared" si="0"/>
        <v/>
      </c>
      <c r="Y46" s="23" t="str">
        <f t="shared" si="1"/>
        <v/>
      </c>
      <c r="Z46" s="23" t="str">
        <f t="shared" si="2"/>
        <v/>
      </c>
      <c r="AA46" s="23" t="str">
        <f t="shared" si="3"/>
        <v/>
      </c>
      <c r="AB46" s="23" t="str">
        <f t="shared" si="4"/>
        <v/>
      </c>
      <c r="AC46" s="23" t="str">
        <f t="shared" si="5"/>
        <v/>
      </c>
      <c r="AD46" s="23" t="str">
        <f t="shared" si="12"/>
        <v/>
      </c>
      <c r="AE46" s="23" t="str">
        <f t="shared" si="12"/>
        <v/>
      </c>
      <c r="AF46" s="23" t="str">
        <f t="shared" si="12"/>
        <v/>
      </c>
      <c r="AG46" s="23" t="str">
        <f t="shared" si="12"/>
        <v/>
      </c>
      <c r="AH46" s="23" t="str">
        <f t="shared" si="12"/>
        <v/>
      </c>
      <c r="AI46" s="23" t="str">
        <f t="shared" si="12"/>
        <v/>
      </c>
      <c r="AJ46" s="23" t="str">
        <f t="shared" si="12"/>
        <v/>
      </c>
      <c r="AK46" s="23" t="str">
        <f t="shared" si="12"/>
        <v/>
      </c>
      <c r="AL46" s="23" t="str">
        <f t="shared" si="12"/>
        <v/>
      </c>
      <c r="AM46" s="23" t="str">
        <f t="shared" si="10"/>
        <v/>
      </c>
      <c r="AN46" s="23" t="str">
        <f t="shared" si="7"/>
        <v/>
      </c>
      <c r="AO46" s="23" t="str">
        <f t="shared" si="7"/>
        <v/>
      </c>
      <c r="AP46" s="23" t="str">
        <f t="shared" si="7"/>
        <v/>
      </c>
      <c r="AQ46" s="14"/>
      <c r="AR46" s="23">
        <f t="shared" si="8"/>
        <v>0</v>
      </c>
      <c r="AS46" s="1">
        <f t="shared" si="9"/>
        <v>0</v>
      </c>
    </row>
    <row r="47" spans="1:45" x14ac:dyDescent="0.25">
      <c r="A47" t="s">
        <v>43</v>
      </c>
      <c r="B47" s="5">
        <v>44</v>
      </c>
      <c r="C47" s="12">
        <f>VLOOKUP(A47,'[1]MASTER CP-1 history'!$C$3:$Q$353,15,0)</f>
        <v>0</v>
      </c>
      <c r="D47" s="12">
        <f>VLOOKUP($A47,'[1]MASTER CP-1 history'!$C$356:$Q$706,15,0)</f>
        <v>0</v>
      </c>
      <c r="E47" s="12">
        <f>VLOOKUP($A47,'[1]MASTER CP-1 history'!$C$709:$Q$1059,15,0)</f>
        <v>0</v>
      </c>
      <c r="F47" s="12">
        <f>VLOOKUP($A47,'[1]MASTER CP-1 history'!$C$1062:$Q$1412,15,0)</f>
        <v>0</v>
      </c>
      <c r="G47" s="12">
        <f>VLOOKUP($A47,'[1]MASTER CP-1 history'!$C$1415:$Q$1765,15,0)</f>
        <v>0</v>
      </c>
      <c r="H47" s="12">
        <f>VLOOKUP($A47,'[1]MASTER CP-1 history'!$C$1768:$Q$2118,15,0)</f>
        <v>0</v>
      </c>
      <c r="I47" s="12">
        <f>VLOOKUP($A47,'[1]MASTER CP-1 history'!$C$2121:$Q$2471,15,0)</f>
        <v>0</v>
      </c>
      <c r="J47" s="12">
        <f>VLOOKUP($A47,'[1]MASTER CP-1 history'!$C$2474:$Q$2824,15,0)</f>
        <v>0</v>
      </c>
      <c r="K47" s="12">
        <f>VLOOKUP($A47,'[1]MASTER CP-1 history'!$C$2827:$Q$3177,15,0)</f>
        <v>0</v>
      </c>
      <c r="L47" s="12">
        <f>VLOOKUP($A47,'[1]MASTER CP-1 history'!$C$3180:$Q$3530,15,0)</f>
        <v>0</v>
      </c>
      <c r="M47" s="12">
        <f>VLOOKUP($A47,'[1]MASTER CP-1 history'!$C$3533:$Q$3883,15,0)</f>
        <v>0</v>
      </c>
      <c r="N47" s="12">
        <f>VLOOKUP($A47,'[1]MASTER CP-1 history'!$C$3886:$Q$4236,15,0)</f>
        <v>0</v>
      </c>
      <c r="O47" s="12">
        <f>VLOOKUP($A47,'[1]MASTER CP-1 history'!$C$4239:$Q$4589,15,0)</f>
        <v>0</v>
      </c>
      <c r="P47" s="12">
        <f>VLOOKUP($A47,'[1]MASTER CP-1 history'!$C$4592:$Q$4942,15,0)</f>
        <v>0</v>
      </c>
      <c r="Q47" s="12">
        <f>VLOOKUP($A47,'[1]MASTER CP-1 history'!$C$4945:$Q$5295,15,0)</f>
        <v>0</v>
      </c>
      <c r="R47" s="12">
        <f>VLOOKUP($A47,'[1]MASTER CP-1 history'!$C$5298:$Q$5648,15,0)</f>
        <v>0</v>
      </c>
      <c r="S47" s="12">
        <f>VLOOKUP($A47,'[1]MASTER CP-1 history'!$C$5651:$Q$6001,15,0)</f>
        <v>0</v>
      </c>
      <c r="T47" s="12">
        <f>VLOOKUP($A47,'[1]MASTER CP-1 history'!$C$6004:$Q$6354,15,0)</f>
        <v>0</v>
      </c>
      <c r="U47" s="12">
        <f>VLOOKUP($A47,'[1]MASTER CP-1 history'!$C$6357:$Q$6707,15,0)</f>
        <v>0</v>
      </c>
      <c r="V47" s="12">
        <f>VLOOKUP($A47,'[1]MASTER CP-1 history'!$C$6710:$Q$7060,15,0)</f>
        <v>0</v>
      </c>
      <c r="W47" s="1"/>
      <c r="X47" s="23" t="str">
        <f t="shared" si="0"/>
        <v/>
      </c>
      <c r="Y47" s="23" t="str">
        <f t="shared" si="1"/>
        <v/>
      </c>
      <c r="Z47" s="23" t="str">
        <f t="shared" si="2"/>
        <v/>
      </c>
      <c r="AA47" s="23" t="str">
        <f t="shared" si="3"/>
        <v/>
      </c>
      <c r="AB47" s="23" t="str">
        <f t="shared" si="4"/>
        <v/>
      </c>
      <c r="AC47" s="23" t="str">
        <f t="shared" si="5"/>
        <v/>
      </c>
      <c r="AD47" s="23" t="str">
        <f t="shared" si="12"/>
        <v/>
      </c>
      <c r="AE47" s="23" t="str">
        <f t="shared" si="12"/>
        <v/>
      </c>
      <c r="AF47" s="23" t="str">
        <f t="shared" si="12"/>
        <v/>
      </c>
      <c r="AG47" s="23" t="str">
        <f t="shared" si="12"/>
        <v/>
      </c>
      <c r="AH47" s="23" t="str">
        <f t="shared" si="12"/>
        <v/>
      </c>
      <c r="AI47" s="23" t="str">
        <f t="shared" si="12"/>
        <v/>
      </c>
      <c r="AJ47" s="23" t="str">
        <f t="shared" si="12"/>
        <v/>
      </c>
      <c r="AK47" s="23" t="str">
        <f t="shared" si="12"/>
        <v/>
      </c>
      <c r="AL47" s="23" t="str">
        <f t="shared" si="12"/>
        <v/>
      </c>
      <c r="AM47" s="23" t="str">
        <f t="shared" si="10"/>
        <v/>
      </c>
      <c r="AN47" s="23" t="str">
        <f t="shared" si="7"/>
        <v/>
      </c>
      <c r="AO47" s="23" t="str">
        <f t="shared" si="7"/>
        <v/>
      </c>
      <c r="AP47" s="23" t="str">
        <f t="shared" si="7"/>
        <v/>
      </c>
      <c r="AQ47" s="14"/>
      <c r="AR47" s="23">
        <f t="shared" si="8"/>
        <v>0</v>
      </c>
      <c r="AS47" s="1">
        <f t="shared" si="9"/>
        <v>0</v>
      </c>
    </row>
    <row r="48" spans="1:45" x14ac:dyDescent="0.25">
      <c r="A48" t="s">
        <v>44</v>
      </c>
      <c r="B48" s="5">
        <v>45</v>
      </c>
      <c r="C48" s="12">
        <f>VLOOKUP(A48,'[1]MASTER CP-1 history'!$C$3:$Q$353,15,0)</f>
        <v>0</v>
      </c>
      <c r="D48" s="12">
        <f>VLOOKUP($A48,'[1]MASTER CP-1 history'!$C$356:$Q$706,15,0)</f>
        <v>0</v>
      </c>
      <c r="E48" s="12">
        <f>VLOOKUP($A48,'[1]MASTER CP-1 history'!$C$709:$Q$1059,15,0)</f>
        <v>0</v>
      </c>
      <c r="F48" s="12">
        <f>VLOOKUP($A48,'[1]MASTER CP-1 history'!$C$1062:$Q$1412,15,0)</f>
        <v>0</v>
      </c>
      <c r="G48" s="12">
        <f>VLOOKUP($A48,'[1]MASTER CP-1 history'!$C$1415:$Q$1765,15,0)</f>
        <v>0</v>
      </c>
      <c r="H48" s="12">
        <f>VLOOKUP($A48,'[1]MASTER CP-1 history'!$C$1768:$Q$2118,15,0)</f>
        <v>0</v>
      </c>
      <c r="I48" s="12">
        <f>VLOOKUP($A48,'[1]MASTER CP-1 history'!$C$2121:$Q$2471,15,0)</f>
        <v>0</v>
      </c>
      <c r="J48" s="12">
        <f>VLOOKUP($A48,'[1]MASTER CP-1 history'!$C$2474:$Q$2824,15,0)</f>
        <v>0</v>
      </c>
      <c r="K48" s="12">
        <f>VLOOKUP($A48,'[1]MASTER CP-1 history'!$C$2827:$Q$3177,15,0)</f>
        <v>0</v>
      </c>
      <c r="L48" s="12">
        <f>VLOOKUP($A48,'[1]MASTER CP-1 history'!$C$3180:$Q$3530,15,0)</f>
        <v>0</v>
      </c>
      <c r="M48" s="12">
        <f>VLOOKUP($A48,'[1]MASTER CP-1 history'!$C$3533:$Q$3883,15,0)</f>
        <v>0</v>
      </c>
      <c r="N48" s="12">
        <f>VLOOKUP($A48,'[1]MASTER CP-1 history'!$C$3886:$Q$4236,15,0)</f>
        <v>0</v>
      </c>
      <c r="O48" s="12">
        <f>VLOOKUP($A48,'[1]MASTER CP-1 history'!$C$4239:$Q$4589,15,0)</f>
        <v>0</v>
      </c>
      <c r="P48" s="12">
        <f>VLOOKUP($A48,'[1]MASTER CP-1 history'!$C$4592:$Q$4942,15,0)</f>
        <v>0</v>
      </c>
      <c r="Q48" s="12">
        <f>VLOOKUP($A48,'[1]MASTER CP-1 history'!$C$4945:$Q$5295,15,0)</f>
        <v>0</v>
      </c>
      <c r="R48" s="12">
        <f>VLOOKUP($A48,'[1]MASTER CP-1 history'!$C$5298:$Q$5648,15,0)</f>
        <v>0</v>
      </c>
      <c r="S48" s="12">
        <f>VLOOKUP($A48,'[1]MASTER CP-1 history'!$C$5651:$Q$6001,15,0)</f>
        <v>0</v>
      </c>
      <c r="T48" s="12">
        <f>VLOOKUP($A48,'[1]MASTER CP-1 history'!$C$6004:$Q$6354,15,0)</f>
        <v>0</v>
      </c>
      <c r="U48" s="12">
        <f>VLOOKUP($A48,'[1]MASTER CP-1 history'!$C$6357:$Q$6707,15,0)</f>
        <v>0</v>
      </c>
      <c r="V48" s="12">
        <f>VLOOKUP($A48,'[1]MASTER CP-1 history'!$C$6710:$Q$7060,15,0)</f>
        <v>0</v>
      </c>
      <c r="W48" s="1"/>
      <c r="X48" s="23" t="str">
        <f t="shared" si="0"/>
        <v/>
      </c>
      <c r="Y48" s="23" t="str">
        <f t="shared" si="1"/>
        <v/>
      </c>
      <c r="Z48" s="23" t="str">
        <f t="shared" si="2"/>
        <v/>
      </c>
      <c r="AA48" s="23" t="str">
        <f t="shared" si="3"/>
        <v/>
      </c>
      <c r="AB48" s="23" t="str">
        <f t="shared" si="4"/>
        <v/>
      </c>
      <c r="AC48" s="23" t="str">
        <f t="shared" si="5"/>
        <v/>
      </c>
      <c r="AD48" s="23" t="str">
        <f t="shared" si="12"/>
        <v/>
      </c>
      <c r="AE48" s="23" t="str">
        <f t="shared" si="12"/>
        <v/>
      </c>
      <c r="AF48" s="23" t="str">
        <f t="shared" si="12"/>
        <v/>
      </c>
      <c r="AG48" s="23" t="str">
        <f t="shared" si="12"/>
        <v/>
      </c>
      <c r="AH48" s="23" t="str">
        <f t="shared" si="12"/>
        <v/>
      </c>
      <c r="AI48" s="23" t="str">
        <f t="shared" si="12"/>
        <v/>
      </c>
      <c r="AJ48" s="23" t="str">
        <f t="shared" si="12"/>
        <v/>
      </c>
      <c r="AK48" s="23" t="str">
        <f t="shared" si="12"/>
        <v/>
      </c>
      <c r="AL48" s="23" t="str">
        <f t="shared" si="12"/>
        <v/>
      </c>
      <c r="AM48" s="23" t="str">
        <f t="shared" si="10"/>
        <v/>
      </c>
      <c r="AN48" s="23" t="str">
        <f t="shared" si="7"/>
        <v/>
      </c>
      <c r="AO48" s="23" t="str">
        <f t="shared" si="7"/>
        <v/>
      </c>
      <c r="AP48" s="23" t="str">
        <f t="shared" si="7"/>
        <v/>
      </c>
      <c r="AQ48" s="14"/>
      <c r="AR48" s="23">
        <f t="shared" si="8"/>
        <v>0</v>
      </c>
      <c r="AS48" s="1">
        <f t="shared" si="9"/>
        <v>0</v>
      </c>
    </row>
    <row r="49" spans="1:45" x14ac:dyDescent="0.25">
      <c r="A49" t="s">
        <v>45</v>
      </c>
      <c r="B49" s="5">
        <v>46</v>
      </c>
      <c r="C49" s="12">
        <f>VLOOKUP(A49,'[1]MASTER CP-1 history'!$C$3:$Q$353,15,0)</f>
        <v>0</v>
      </c>
      <c r="D49" s="12">
        <f>VLOOKUP($A49,'[1]MASTER CP-1 history'!$C$356:$Q$706,15,0)</f>
        <v>0</v>
      </c>
      <c r="E49" s="12">
        <f>VLOOKUP($A49,'[1]MASTER CP-1 history'!$C$709:$Q$1059,15,0)</f>
        <v>0</v>
      </c>
      <c r="F49" s="12">
        <f>VLOOKUP($A49,'[1]MASTER CP-1 history'!$C$1062:$Q$1412,15,0)</f>
        <v>0</v>
      </c>
      <c r="G49" s="12">
        <f>VLOOKUP($A49,'[1]MASTER CP-1 history'!$C$1415:$Q$1765,15,0)</f>
        <v>0</v>
      </c>
      <c r="H49" s="12">
        <f>VLOOKUP($A49,'[1]MASTER CP-1 history'!$C$1768:$Q$2118,15,0)</f>
        <v>0</v>
      </c>
      <c r="I49" s="12">
        <f>VLOOKUP($A49,'[1]MASTER CP-1 history'!$C$2121:$Q$2471,15,0)</f>
        <v>0</v>
      </c>
      <c r="J49" s="12">
        <f>VLOOKUP($A49,'[1]MASTER CP-1 history'!$C$2474:$Q$2824,15,0)</f>
        <v>0</v>
      </c>
      <c r="K49" s="12">
        <f>VLOOKUP($A49,'[1]MASTER CP-1 history'!$C$2827:$Q$3177,15,0)</f>
        <v>0</v>
      </c>
      <c r="L49" s="12">
        <f>VLOOKUP($A49,'[1]MASTER CP-1 history'!$C$3180:$Q$3530,15,0)</f>
        <v>0</v>
      </c>
      <c r="M49" s="12">
        <f>VLOOKUP($A49,'[1]MASTER CP-1 history'!$C$3533:$Q$3883,15,0)</f>
        <v>0</v>
      </c>
      <c r="N49" s="12">
        <f>VLOOKUP($A49,'[1]MASTER CP-1 history'!$C$3886:$Q$4236,15,0)</f>
        <v>0</v>
      </c>
      <c r="O49" s="12">
        <f>VLOOKUP($A49,'[1]MASTER CP-1 history'!$C$4239:$Q$4589,15,0)</f>
        <v>0</v>
      </c>
      <c r="P49" s="12">
        <f>VLOOKUP($A49,'[1]MASTER CP-1 history'!$C$4592:$Q$4942,15,0)</f>
        <v>0</v>
      </c>
      <c r="Q49" s="12">
        <f>VLOOKUP($A49,'[1]MASTER CP-1 history'!$C$4945:$Q$5295,15,0)</f>
        <v>0</v>
      </c>
      <c r="R49" s="12">
        <f>VLOOKUP($A49,'[1]MASTER CP-1 history'!$C$5298:$Q$5648,15,0)</f>
        <v>0</v>
      </c>
      <c r="S49" s="12">
        <f>VLOOKUP($A49,'[1]MASTER CP-1 history'!$C$5651:$Q$6001,15,0)</f>
        <v>0</v>
      </c>
      <c r="T49" s="12">
        <f>VLOOKUP($A49,'[1]MASTER CP-1 history'!$C$6004:$Q$6354,15,0)</f>
        <v>0</v>
      </c>
      <c r="U49" s="12">
        <f>VLOOKUP($A49,'[1]MASTER CP-1 history'!$C$6357:$Q$6707,15,0)</f>
        <v>2666367.4900000002</v>
      </c>
      <c r="V49" s="12">
        <f>VLOOKUP($A49,'[1]MASTER CP-1 history'!$C$6710:$Q$7060,15,0)</f>
        <v>2751824.71</v>
      </c>
      <c r="W49" s="1"/>
      <c r="X49" s="23" t="str">
        <f t="shared" si="0"/>
        <v/>
      </c>
      <c r="Y49" s="23" t="str">
        <f t="shared" si="1"/>
        <v/>
      </c>
      <c r="Z49" s="23" t="str">
        <f t="shared" si="2"/>
        <v/>
      </c>
      <c r="AA49" s="23" t="str">
        <f t="shared" si="3"/>
        <v/>
      </c>
      <c r="AB49" s="23" t="str">
        <f t="shared" si="4"/>
        <v/>
      </c>
      <c r="AC49" s="23" t="str">
        <f t="shared" si="5"/>
        <v/>
      </c>
      <c r="AD49" s="23" t="str">
        <f t="shared" si="12"/>
        <v/>
      </c>
      <c r="AE49" s="23" t="str">
        <f t="shared" si="12"/>
        <v/>
      </c>
      <c r="AF49" s="23" t="str">
        <f t="shared" si="12"/>
        <v/>
      </c>
      <c r="AG49" s="23" t="str">
        <f t="shared" si="12"/>
        <v/>
      </c>
      <c r="AH49" s="23" t="str">
        <f t="shared" si="12"/>
        <v/>
      </c>
      <c r="AI49" s="23" t="str">
        <f t="shared" si="12"/>
        <v/>
      </c>
      <c r="AJ49" s="23" t="str">
        <f t="shared" si="12"/>
        <v/>
      </c>
      <c r="AK49" s="23" t="str">
        <f t="shared" si="12"/>
        <v/>
      </c>
      <c r="AL49" s="23" t="str">
        <f t="shared" si="12"/>
        <v/>
      </c>
      <c r="AM49" s="23" t="str">
        <f t="shared" si="10"/>
        <v/>
      </c>
      <c r="AN49" s="23" t="str">
        <f t="shared" si="7"/>
        <v/>
      </c>
      <c r="AO49" s="23" t="str">
        <f t="shared" si="7"/>
        <v/>
      </c>
      <c r="AP49" s="23">
        <f t="shared" si="7"/>
        <v>3.2050053235534962E-2</v>
      </c>
      <c r="AQ49" s="14"/>
      <c r="AR49" s="23">
        <f t="shared" si="8"/>
        <v>3.2050053235534962E-2</v>
      </c>
      <c r="AS49" s="1">
        <f t="shared" si="9"/>
        <v>2840021</v>
      </c>
    </row>
    <row r="50" spans="1:45" x14ac:dyDescent="0.25">
      <c r="A50" t="s">
        <v>46</v>
      </c>
      <c r="B50" s="5">
        <v>47</v>
      </c>
      <c r="C50" s="12">
        <f>VLOOKUP(A50,'[1]MASTER CP-1 history'!$C$3:$Q$353,15,0)</f>
        <v>0</v>
      </c>
      <c r="D50" s="12">
        <f>VLOOKUP($A50,'[1]MASTER CP-1 history'!$C$356:$Q$706,15,0)</f>
        <v>0</v>
      </c>
      <c r="E50" s="12">
        <f>VLOOKUP($A50,'[1]MASTER CP-1 history'!$C$709:$Q$1059,15,0)</f>
        <v>0</v>
      </c>
      <c r="F50" s="12">
        <f>VLOOKUP($A50,'[1]MASTER CP-1 history'!$C$1062:$Q$1412,15,0)</f>
        <v>0</v>
      </c>
      <c r="G50" s="12">
        <f>VLOOKUP($A50,'[1]MASTER CP-1 history'!$C$1415:$Q$1765,15,0)</f>
        <v>0</v>
      </c>
      <c r="H50" s="12">
        <f>VLOOKUP($A50,'[1]MASTER CP-1 history'!$C$1768:$Q$2118,15,0)</f>
        <v>0</v>
      </c>
      <c r="I50" s="12">
        <f>VLOOKUP($A50,'[1]MASTER CP-1 history'!$C$2121:$Q$2471,15,0)</f>
        <v>0</v>
      </c>
      <c r="J50" s="12">
        <f>VLOOKUP($A50,'[1]MASTER CP-1 history'!$C$2474:$Q$2824,15,0)</f>
        <v>0</v>
      </c>
      <c r="K50" s="12">
        <f>VLOOKUP($A50,'[1]MASTER CP-1 history'!$C$2827:$Q$3177,15,0)</f>
        <v>0</v>
      </c>
      <c r="L50" s="12">
        <f>VLOOKUP($A50,'[1]MASTER CP-1 history'!$C$3180:$Q$3530,15,0)</f>
        <v>0</v>
      </c>
      <c r="M50" s="12">
        <f>VLOOKUP($A50,'[1]MASTER CP-1 history'!$C$3533:$Q$3883,15,0)</f>
        <v>0</v>
      </c>
      <c r="N50" s="12">
        <f>VLOOKUP($A50,'[1]MASTER CP-1 history'!$C$3886:$Q$4236,15,0)</f>
        <v>0</v>
      </c>
      <c r="O50" s="12">
        <f>VLOOKUP($A50,'[1]MASTER CP-1 history'!$C$4239:$Q$4589,15,0)</f>
        <v>0</v>
      </c>
      <c r="P50" s="12">
        <f>VLOOKUP($A50,'[1]MASTER CP-1 history'!$C$4592:$Q$4942,15,0)</f>
        <v>0</v>
      </c>
      <c r="Q50" s="12">
        <f>VLOOKUP($A50,'[1]MASTER CP-1 history'!$C$4945:$Q$5295,15,0)</f>
        <v>0</v>
      </c>
      <c r="R50" s="12">
        <f>VLOOKUP($A50,'[1]MASTER CP-1 history'!$C$5298:$Q$5648,15,0)</f>
        <v>0</v>
      </c>
      <c r="S50" s="12">
        <f>VLOOKUP($A50,'[1]MASTER CP-1 history'!$C$5651:$Q$6001,15,0)</f>
        <v>0</v>
      </c>
      <c r="T50" s="12">
        <f>VLOOKUP($A50,'[1]MASTER CP-1 history'!$C$6004:$Q$6354,15,0)</f>
        <v>0</v>
      </c>
      <c r="U50" s="12">
        <f>VLOOKUP($A50,'[1]MASTER CP-1 history'!$C$6357:$Q$6707,15,0)</f>
        <v>0</v>
      </c>
      <c r="V50" s="12">
        <f>VLOOKUP($A50,'[1]MASTER CP-1 history'!$C$6710:$Q$7060,15,0)</f>
        <v>0</v>
      </c>
      <c r="W50" s="1"/>
      <c r="X50" s="23" t="str">
        <f t="shared" si="0"/>
        <v/>
      </c>
      <c r="Y50" s="23" t="str">
        <f t="shared" si="1"/>
        <v/>
      </c>
      <c r="Z50" s="23" t="str">
        <f t="shared" si="2"/>
        <v/>
      </c>
      <c r="AA50" s="23" t="str">
        <f t="shared" si="3"/>
        <v/>
      </c>
      <c r="AB50" s="23" t="str">
        <f t="shared" si="4"/>
        <v/>
      </c>
      <c r="AC50" s="23" t="str">
        <f t="shared" si="5"/>
        <v/>
      </c>
      <c r="AD50" s="23" t="str">
        <f t="shared" si="12"/>
        <v/>
      </c>
      <c r="AE50" s="23" t="str">
        <f t="shared" si="12"/>
        <v/>
      </c>
      <c r="AF50" s="23" t="str">
        <f t="shared" si="12"/>
        <v/>
      </c>
      <c r="AG50" s="23" t="str">
        <f t="shared" si="12"/>
        <v/>
      </c>
      <c r="AH50" s="23" t="str">
        <f t="shared" si="12"/>
        <v/>
      </c>
      <c r="AI50" s="23" t="str">
        <f t="shared" si="12"/>
        <v/>
      </c>
      <c r="AJ50" s="23" t="str">
        <f t="shared" si="12"/>
        <v/>
      </c>
      <c r="AK50" s="23" t="str">
        <f t="shared" si="12"/>
        <v/>
      </c>
      <c r="AL50" s="23" t="str">
        <f t="shared" si="12"/>
        <v/>
      </c>
      <c r="AM50" s="23" t="str">
        <f t="shared" si="10"/>
        <v/>
      </c>
      <c r="AN50" s="23" t="str">
        <f t="shared" si="7"/>
        <v/>
      </c>
      <c r="AO50" s="23" t="str">
        <f t="shared" si="7"/>
        <v/>
      </c>
      <c r="AP50" s="23" t="str">
        <f t="shared" si="7"/>
        <v/>
      </c>
      <c r="AQ50" s="14"/>
      <c r="AR50" s="23">
        <f t="shared" si="8"/>
        <v>0</v>
      </c>
      <c r="AS50" s="1">
        <f t="shared" si="9"/>
        <v>0</v>
      </c>
    </row>
    <row r="51" spans="1:45" x14ac:dyDescent="0.25">
      <c r="A51" t="s">
        <v>47</v>
      </c>
      <c r="B51" s="5">
        <v>48</v>
      </c>
      <c r="C51" s="12">
        <f>VLOOKUP(A51,'[1]MASTER CP-1 history'!$C$3:$Q$353,15,0)</f>
        <v>0</v>
      </c>
      <c r="D51" s="12">
        <f>VLOOKUP($A51,'[1]MASTER CP-1 history'!$C$356:$Q$706,15,0)</f>
        <v>0</v>
      </c>
      <c r="E51" s="12">
        <f>VLOOKUP($A51,'[1]MASTER CP-1 history'!$C$709:$Q$1059,15,0)</f>
        <v>0</v>
      </c>
      <c r="F51" s="12">
        <f>VLOOKUP($A51,'[1]MASTER CP-1 history'!$C$1062:$Q$1412,15,0)</f>
        <v>0</v>
      </c>
      <c r="G51" s="12">
        <f>VLOOKUP($A51,'[1]MASTER CP-1 history'!$C$1415:$Q$1765,15,0)</f>
        <v>0</v>
      </c>
      <c r="H51" s="12">
        <f>VLOOKUP($A51,'[1]MASTER CP-1 history'!$C$1768:$Q$2118,15,0)</f>
        <v>0</v>
      </c>
      <c r="I51" s="12">
        <f>VLOOKUP($A51,'[1]MASTER CP-1 history'!$C$2121:$Q$2471,15,0)</f>
        <v>0</v>
      </c>
      <c r="J51" s="12">
        <f>VLOOKUP($A51,'[1]MASTER CP-1 history'!$C$2474:$Q$2824,15,0)</f>
        <v>0</v>
      </c>
      <c r="K51" s="12">
        <f>VLOOKUP($A51,'[1]MASTER CP-1 history'!$C$2827:$Q$3177,15,0)</f>
        <v>0</v>
      </c>
      <c r="L51" s="12">
        <f>VLOOKUP($A51,'[1]MASTER CP-1 history'!$C$3180:$Q$3530,15,0)</f>
        <v>0</v>
      </c>
      <c r="M51" s="12">
        <f>VLOOKUP($A51,'[1]MASTER CP-1 history'!$C$3533:$Q$3883,15,0)</f>
        <v>0</v>
      </c>
      <c r="N51" s="12">
        <f>VLOOKUP($A51,'[1]MASTER CP-1 history'!$C$3886:$Q$4236,15,0)</f>
        <v>0</v>
      </c>
      <c r="O51" s="12">
        <f>VLOOKUP($A51,'[1]MASTER CP-1 history'!$C$4239:$Q$4589,15,0)</f>
        <v>0</v>
      </c>
      <c r="P51" s="12">
        <f>VLOOKUP($A51,'[1]MASTER CP-1 history'!$C$4592:$Q$4942,15,0)</f>
        <v>0</v>
      </c>
      <c r="Q51" s="12">
        <f>VLOOKUP($A51,'[1]MASTER CP-1 history'!$C$4945:$Q$5295,15,0)</f>
        <v>0</v>
      </c>
      <c r="R51" s="12">
        <f>VLOOKUP($A51,'[1]MASTER CP-1 history'!$C$5298:$Q$5648,15,0)</f>
        <v>0</v>
      </c>
      <c r="S51" s="12">
        <f>VLOOKUP($A51,'[1]MASTER CP-1 history'!$C$5651:$Q$6001,15,0)</f>
        <v>0</v>
      </c>
      <c r="T51" s="12">
        <f>VLOOKUP($A51,'[1]MASTER CP-1 history'!$C$6004:$Q$6354,15,0)</f>
        <v>0</v>
      </c>
      <c r="U51" s="12">
        <f>VLOOKUP($A51,'[1]MASTER CP-1 history'!$C$6357:$Q$6707,15,0)</f>
        <v>0</v>
      </c>
      <c r="V51" s="12">
        <f>VLOOKUP($A51,'[1]MASTER CP-1 history'!$C$6710:$Q$7060,15,0)</f>
        <v>0</v>
      </c>
      <c r="W51" s="1"/>
      <c r="X51" s="23" t="str">
        <f t="shared" si="0"/>
        <v/>
      </c>
      <c r="Y51" s="23" t="str">
        <f t="shared" si="1"/>
        <v/>
      </c>
      <c r="Z51" s="23" t="str">
        <f t="shared" si="2"/>
        <v/>
      </c>
      <c r="AA51" s="23" t="str">
        <f t="shared" si="3"/>
        <v/>
      </c>
      <c r="AB51" s="23" t="str">
        <f t="shared" si="4"/>
        <v/>
      </c>
      <c r="AC51" s="23" t="str">
        <f t="shared" si="5"/>
        <v/>
      </c>
      <c r="AD51" s="23" t="str">
        <f t="shared" si="12"/>
        <v/>
      </c>
      <c r="AE51" s="23" t="str">
        <f t="shared" si="12"/>
        <v/>
      </c>
      <c r="AF51" s="23" t="str">
        <f t="shared" si="12"/>
        <v/>
      </c>
      <c r="AG51" s="23" t="str">
        <f t="shared" si="12"/>
        <v/>
      </c>
      <c r="AH51" s="23" t="str">
        <f t="shared" si="12"/>
        <v/>
      </c>
      <c r="AI51" s="23" t="str">
        <f t="shared" si="12"/>
        <v/>
      </c>
      <c r="AJ51" s="23" t="str">
        <f t="shared" si="12"/>
        <v/>
      </c>
      <c r="AK51" s="23" t="str">
        <f t="shared" si="12"/>
        <v/>
      </c>
      <c r="AL51" s="23" t="str">
        <f t="shared" si="12"/>
        <v/>
      </c>
      <c r="AM51" s="23" t="str">
        <f t="shared" si="10"/>
        <v/>
      </c>
      <c r="AN51" s="23" t="str">
        <f t="shared" si="7"/>
        <v/>
      </c>
      <c r="AO51" s="23" t="str">
        <f t="shared" si="7"/>
        <v/>
      </c>
      <c r="AP51" s="23" t="str">
        <f t="shared" si="7"/>
        <v/>
      </c>
      <c r="AQ51" s="14"/>
      <c r="AR51" s="23">
        <f t="shared" si="8"/>
        <v>0</v>
      </c>
      <c r="AS51" s="1">
        <f t="shared" si="9"/>
        <v>0</v>
      </c>
    </row>
    <row r="52" spans="1:45" x14ac:dyDescent="0.25">
      <c r="A52" t="s">
        <v>48</v>
      </c>
      <c r="B52" s="5">
        <v>49</v>
      </c>
      <c r="C52" s="12">
        <f>VLOOKUP(A52,'[1]MASTER CP-1 history'!$C$3:$Q$353,15,0)</f>
        <v>5563415.0899999999</v>
      </c>
      <c r="D52" s="12">
        <f>VLOOKUP($A52,'[1]MASTER CP-1 history'!$C$356:$Q$706,15,0)</f>
        <v>5905823.1100000003</v>
      </c>
      <c r="E52" s="12">
        <f>VLOOKUP($A52,'[1]MASTER CP-1 history'!$C$709:$Q$1059,15,0)</f>
        <v>5949783</v>
      </c>
      <c r="F52" s="12">
        <f>VLOOKUP($A52,'[1]MASTER CP-1 history'!$C$1062:$Q$1412,15,0)</f>
        <v>6156041</v>
      </c>
      <c r="G52" s="12">
        <f>VLOOKUP($A52,'[1]MASTER CP-1 history'!$C$1415:$Q$1765,15,0)</f>
        <v>6420804</v>
      </c>
      <c r="H52" s="12">
        <f>VLOOKUP($A52,'[1]MASTER CP-1 history'!$C$1768:$Q$2118,15,0)</f>
        <v>6726669</v>
      </c>
      <c r="I52" s="12">
        <f>VLOOKUP($A52,'[1]MASTER CP-1 history'!$C$2121:$Q$2471,15,0)</f>
        <v>6985238</v>
      </c>
      <c r="J52" s="12">
        <f>VLOOKUP($A52,'[1]MASTER CP-1 history'!$C$2474:$Q$2824,15,0)</f>
        <v>7407539</v>
      </c>
      <c r="K52" s="12">
        <f>VLOOKUP($A52,'[1]MASTER CP-1 history'!$C$2827:$Q$3177,15,0)</f>
        <v>7790092</v>
      </c>
      <c r="L52" s="12">
        <f>VLOOKUP($A52,'[1]MASTER CP-1 history'!$C$3180:$Q$3530,15,0)</f>
        <v>8227375</v>
      </c>
      <c r="M52" s="12">
        <f>VLOOKUP($A52,'[1]MASTER CP-1 history'!$C$3533:$Q$3883,15,0)</f>
        <v>8618334</v>
      </c>
      <c r="N52" s="12">
        <f>VLOOKUP($A52,'[1]MASTER CP-1 history'!$C$3886:$Q$4236,15,0)</f>
        <v>9081474</v>
      </c>
      <c r="O52" s="12">
        <f>VLOOKUP($A52,'[1]MASTER CP-1 history'!$C$4239:$Q$4589,15,0)</f>
        <v>9521662</v>
      </c>
      <c r="P52" s="12">
        <f>VLOOKUP($A52,'[1]MASTER CP-1 history'!$C$4592:$Q$4942,15,0)</f>
        <v>10105408</v>
      </c>
      <c r="Q52" s="12">
        <f>VLOOKUP($A52,'[1]MASTER CP-1 history'!$C$4945:$Q$5295,15,0)</f>
        <v>11489464</v>
      </c>
      <c r="R52" s="12">
        <f>VLOOKUP($A52,'[1]MASTER CP-1 history'!$C$5298:$Q$5648,15,0)</f>
        <v>11319727</v>
      </c>
      <c r="S52" s="12">
        <f>VLOOKUP($A52,'[1]MASTER CP-1 history'!$C$5651:$Q$6001,15,0)</f>
        <v>12173687</v>
      </c>
      <c r="T52" s="12">
        <f>VLOOKUP($A52,'[1]MASTER CP-1 history'!$C$6004:$Q$6354,15,0)</f>
        <v>13191883</v>
      </c>
      <c r="U52" s="12">
        <f>VLOOKUP($A52,'[1]MASTER CP-1 history'!$C$6357:$Q$6707,15,0)</f>
        <v>13857531.529999999</v>
      </c>
      <c r="V52" s="12">
        <f>VLOOKUP($A52,'[1]MASTER CP-1 history'!$C$6710:$Q$7060,15,0)</f>
        <v>14911091.460000001</v>
      </c>
      <c r="W52" s="1"/>
      <c r="X52" s="23">
        <f t="shared" si="0"/>
        <v>6.1546372949137701E-2</v>
      </c>
      <c r="Y52" s="23">
        <f t="shared" si="1"/>
        <v>7.4434823361988001E-3</v>
      </c>
      <c r="Z52" s="23">
        <f t="shared" si="2"/>
        <v>3.4666474390746688E-2</v>
      </c>
      <c r="AA52" s="23">
        <f t="shared" si="3"/>
        <v>4.3008647928108344E-2</v>
      </c>
      <c r="AB52" s="23">
        <f t="shared" si="4"/>
        <v>4.763655766474105E-2</v>
      </c>
      <c r="AC52" s="23">
        <f t="shared" si="5"/>
        <v>3.8439382107251001E-2</v>
      </c>
      <c r="AD52" s="23">
        <f t="shared" si="12"/>
        <v>6.0456207791345119E-2</v>
      </c>
      <c r="AE52" s="23">
        <f t="shared" si="12"/>
        <v>5.1643737549002443E-2</v>
      </c>
      <c r="AF52" s="23">
        <f t="shared" si="12"/>
        <v>5.6133226667926389E-2</v>
      </c>
      <c r="AG52" s="23">
        <f t="shared" si="12"/>
        <v>4.7519287743660647E-2</v>
      </c>
      <c r="AH52" s="23">
        <f t="shared" si="12"/>
        <v>5.3738924483548674E-2</v>
      </c>
      <c r="AI52" s="23">
        <f t="shared" si="12"/>
        <v>4.8470986097631286E-2</v>
      </c>
      <c r="AJ52" s="23">
        <f t="shared" si="12"/>
        <v>6.1307154150189329E-2</v>
      </c>
      <c r="AK52" s="23">
        <f t="shared" si="12"/>
        <v>0.13696191187926307</v>
      </c>
      <c r="AL52" s="23">
        <f t="shared" si="12"/>
        <v>-1.4773274018700959E-2</v>
      </c>
      <c r="AM52" s="23">
        <f t="shared" si="10"/>
        <v>7.5439981900623579E-2</v>
      </c>
      <c r="AN52" s="23">
        <f t="shared" si="7"/>
        <v>8.3639081569946719E-2</v>
      </c>
      <c r="AO52" s="23">
        <f t="shared" si="7"/>
        <v>5.0458947369378532E-2</v>
      </c>
      <c r="AP52" s="23">
        <f t="shared" si="7"/>
        <v>7.602796556653417E-2</v>
      </c>
      <c r="AQ52" s="14"/>
      <c r="AR52" s="23">
        <f t="shared" si="8"/>
        <v>5.3671845059291186E-2</v>
      </c>
      <c r="AS52" s="1">
        <f t="shared" si="9"/>
        <v>15711397</v>
      </c>
    </row>
    <row r="53" spans="1:45" x14ac:dyDescent="0.25">
      <c r="A53" t="s">
        <v>49</v>
      </c>
      <c r="B53" s="5">
        <v>50</v>
      </c>
      <c r="C53" s="12">
        <f>VLOOKUP(A53,'[1]MASTER CP-1 history'!$C$3:$Q$353,15,0)</f>
        <v>0</v>
      </c>
      <c r="D53" s="12">
        <f>VLOOKUP($A53,'[1]MASTER CP-1 history'!$C$356:$Q$706,15,0)</f>
        <v>0</v>
      </c>
      <c r="E53" s="12">
        <f>VLOOKUP($A53,'[1]MASTER CP-1 history'!$C$709:$Q$1059,15,0)</f>
        <v>0</v>
      </c>
      <c r="F53" s="12">
        <f>VLOOKUP($A53,'[1]MASTER CP-1 history'!$C$1062:$Q$1412,15,0)</f>
        <v>0</v>
      </c>
      <c r="G53" s="12">
        <f>VLOOKUP($A53,'[1]MASTER CP-1 history'!$C$1415:$Q$1765,15,0)</f>
        <v>0</v>
      </c>
      <c r="H53" s="12">
        <f>VLOOKUP($A53,'[1]MASTER CP-1 history'!$C$1768:$Q$2118,15,0)</f>
        <v>0</v>
      </c>
      <c r="I53" s="12">
        <f>VLOOKUP($A53,'[1]MASTER CP-1 history'!$C$2121:$Q$2471,15,0)</f>
        <v>0</v>
      </c>
      <c r="J53" s="12">
        <f>VLOOKUP($A53,'[1]MASTER CP-1 history'!$C$2474:$Q$2824,15,0)</f>
        <v>0</v>
      </c>
      <c r="K53" s="12">
        <f>VLOOKUP($A53,'[1]MASTER CP-1 history'!$C$2827:$Q$3177,15,0)</f>
        <v>0</v>
      </c>
      <c r="L53" s="12">
        <f>VLOOKUP($A53,'[1]MASTER CP-1 history'!$C$3180:$Q$3530,15,0)</f>
        <v>0</v>
      </c>
      <c r="M53" s="12">
        <f>VLOOKUP($A53,'[1]MASTER CP-1 history'!$C$3533:$Q$3883,15,0)</f>
        <v>488867.36</v>
      </c>
      <c r="N53" s="12">
        <f>VLOOKUP($A53,'[1]MASTER CP-1 history'!$C$3886:$Q$4236,15,0)</f>
        <v>493318.67</v>
      </c>
      <c r="O53" s="12">
        <f>VLOOKUP($A53,'[1]MASTER CP-1 history'!$C$4239:$Q$4589,15,0)</f>
        <v>525757.40999999992</v>
      </c>
      <c r="P53" s="12">
        <f>VLOOKUP($A53,'[1]MASTER CP-1 history'!$C$4592:$Q$4942,15,0)</f>
        <v>550414.54999999993</v>
      </c>
      <c r="Q53" s="12">
        <f>VLOOKUP($A53,'[1]MASTER CP-1 history'!$C$4945:$Q$5295,15,0)</f>
        <v>581054.07000000007</v>
      </c>
      <c r="R53" s="12">
        <f>VLOOKUP($A53,'[1]MASTER CP-1 history'!$C$5298:$Q$5648,15,0)</f>
        <v>616340.33000000007</v>
      </c>
      <c r="S53" s="12">
        <f>VLOOKUP($A53,'[1]MASTER CP-1 history'!$C$5651:$Q$6001,15,0)</f>
        <v>633684.9</v>
      </c>
      <c r="T53" s="12">
        <f>VLOOKUP($A53,'[1]MASTER CP-1 history'!$C$6004:$Q$6354,15,0)</f>
        <v>688115.8</v>
      </c>
      <c r="U53" s="12">
        <f>VLOOKUP($A53,'[1]MASTER CP-1 history'!$C$6357:$Q$6707,15,0)</f>
        <v>714089.77</v>
      </c>
      <c r="V53" s="12">
        <f>VLOOKUP($A53,'[1]MASTER CP-1 history'!$C$6710:$Q$7060,15,0)</f>
        <v>756901.21</v>
      </c>
      <c r="W53" s="1"/>
      <c r="X53" s="23" t="str">
        <f t="shared" si="0"/>
        <v/>
      </c>
      <c r="Y53" s="23" t="str">
        <f t="shared" si="1"/>
        <v/>
      </c>
      <c r="Z53" s="23" t="str">
        <f t="shared" si="2"/>
        <v/>
      </c>
      <c r="AA53" s="23" t="str">
        <f t="shared" si="3"/>
        <v/>
      </c>
      <c r="AB53" s="23" t="str">
        <f t="shared" si="4"/>
        <v/>
      </c>
      <c r="AC53" s="23" t="str">
        <f t="shared" si="5"/>
        <v/>
      </c>
      <c r="AD53" s="23" t="str">
        <f t="shared" si="12"/>
        <v/>
      </c>
      <c r="AE53" s="23" t="str">
        <f t="shared" si="12"/>
        <v/>
      </c>
      <c r="AF53" s="23" t="str">
        <f t="shared" si="12"/>
        <v/>
      </c>
      <c r="AG53" s="23" t="str">
        <f t="shared" si="12"/>
        <v/>
      </c>
      <c r="AH53" s="23">
        <f t="shared" si="12"/>
        <v>9.105353239373554E-3</v>
      </c>
      <c r="AI53" s="23">
        <f t="shared" si="12"/>
        <v>6.5756157171184978E-2</v>
      </c>
      <c r="AJ53" s="23">
        <f t="shared" si="12"/>
        <v>4.6898321414052951E-2</v>
      </c>
      <c r="AK53" s="23">
        <f t="shared" si="12"/>
        <v>5.5666261002729922E-2</v>
      </c>
      <c r="AL53" s="23">
        <f t="shared" si="12"/>
        <v>6.0728014520232181E-2</v>
      </c>
      <c r="AM53" s="23">
        <f t="shared" si="10"/>
        <v>2.8141221912250894E-2</v>
      </c>
      <c r="AN53" s="23">
        <f t="shared" si="7"/>
        <v>8.5895845080102146E-2</v>
      </c>
      <c r="AO53" s="23">
        <f t="shared" si="7"/>
        <v>3.7746510107746357E-2</v>
      </c>
      <c r="AP53" s="23">
        <f t="shared" si="7"/>
        <v>5.995246227935732E-2</v>
      </c>
      <c r="AQ53" s="14"/>
      <c r="AR53" s="23">
        <f t="shared" si="8"/>
        <v>4.9987794080781148E-2</v>
      </c>
      <c r="AS53" s="1">
        <f t="shared" si="9"/>
        <v>794737</v>
      </c>
    </row>
    <row r="54" spans="1:45" x14ac:dyDescent="0.25">
      <c r="A54" t="s">
        <v>50</v>
      </c>
      <c r="B54" s="5">
        <v>51</v>
      </c>
      <c r="C54" s="12">
        <f>VLOOKUP(A54,'[1]MASTER CP-1 history'!$C$3:$Q$353,15,0)</f>
        <v>262654.98000000004</v>
      </c>
      <c r="D54" s="12">
        <f>VLOOKUP($A54,'[1]MASTER CP-1 history'!$C$356:$Q$706,15,0)</f>
        <v>270722.59000000003</v>
      </c>
      <c r="E54" s="12">
        <f>VLOOKUP($A54,'[1]MASTER CP-1 history'!$C$709:$Q$1059,15,0)</f>
        <v>282734.7</v>
      </c>
      <c r="F54" s="12">
        <f>VLOOKUP($A54,'[1]MASTER CP-1 history'!$C$1062:$Q$1412,15,0)</f>
        <v>297470.69</v>
      </c>
      <c r="G54" s="12">
        <f>VLOOKUP($A54,'[1]MASTER CP-1 history'!$C$1415:$Q$1765,15,0)</f>
        <v>370160.43</v>
      </c>
      <c r="H54" s="12">
        <f>VLOOKUP($A54,'[1]MASTER CP-1 history'!$C$1768:$Q$2118,15,0)</f>
        <v>329698.08</v>
      </c>
      <c r="I54" s="12">
        <f>VLOOKUP($A54,'[1]MASTER CP-1 history'!$C$2121:$Q$2471,15,0)</f>
        <v>342176.52999999997</v>
      </c>
      <c r="J54" s="12">
        <f>VLOOKUP($A54,'[1]MASTER CP-1 history'!$C$2474:$Q$2824,15,0)</f>
        <v>351402.3</v>
      </c>
      <c r="K54" s="12">
        <f>VLOOKUP($A54,'[1]MASTER CP-1 history'!$C$2827:$Q$3177,15,0)</f>
        <v>358206.36</v>
      </c>
      <c r="L54" s="12">
        <f>VLOOKUP($A54,'[1]MASTER CP-1 history'!$C$3180:$Q$3530,15,0)</f>
        <v>358879.17</v>
      </c>
      <c r="M54" s="12">
        <f>VLOOKUP($A54,'[1]MASTER CP-1 history'!$C$3533:$Q$3883,15,0)</f>
        <v>383693.95999999996</v>
      </c>
      <c r="N54" s="12">
        <f>VLOOKUP($A54,'[1]MASTER CP-1 history'!$C$3886:$Q$4236,15,0)</f>
        <v>399400.55</v>
      </c>
      <c r="O54" s="12">
        <f>VLOOKUP($A54,'[1]MASTER CP-1 history'!$C$4239:$Q$4589,15,0)</f>
        <v>420846.78</v>
      </c>
      <c r="P54" s="12">
        <f>VLOOKUP($A54,'[1]MASTER CP-1 history'!$C$4592:$Q$4942,15,0)</f>
        <v>437829.7</v>
      </c>
      <c r="Q54" s="12">
        <f>VLOOKUP($A54,'[1]MASTER CP-1 history'!$C$4945:$Q$5295,15,0)</f>
        <v>459252.57</v>
      </c>
      <c r="R54" s="12">
        <f>VLOOKUP($A54,'[1]MASTER CP-1 history'!$C$5298:$Q$5648,15,0)</f>
        <v>472318.4</v>
      </c>
      <c r="S54" s="12">
        <f>VLOOKUP($A54,'[1]MASTER CP-1 history'!$C$5651:$Q$6001,15,0)</f>
        <v>492793.35</v>
      </c>
      <c r="T54" s="12">
        <f>VLOOKUP($A54,'[1]MASTER CP-1 history'!$C$6004:$Q$6354,15,0)</f>
        <v>488109.68000000005</v>
      </c>
      <c r="U54" s="12">
        <f>VLOOKUP($A54,'[1]MASTER CP-1 history'!$C$6357:$Q$6707,15,0)</f>
        <v>502502.17</v>
      </c>
      <c r="V54" s="12">
        <f>VLOOKUP($A54,'[1]MASTER CP-1 history'!$C$6710:$Q$7060,15,0)</f>
        <v>527677.4</v>
      </c>
      <c r="W54" s="1"/>
      <c r="X54" s="23">
        <f t="shared" si="0"/>
        <v>3.0715617880155879E-2</v>
      </c>
      <c r="Y54" s="23">
        <f t="shared" si="1"/>
        <v>4.4370549203152886E-2</v>
      </c>
      <c r="Z54" s="23">
        <f t="shared" si="2"/>
        <v>5.2119495767587037E-2</v>
      </c>
      <c r="AA54" s="23">
        <f t="shared" si="3"/>
        <v>0.24435933503230181</v>
      </c>
      <c r="AB54" s="23">
        <f t="shared" si="4"/>
        <v>-0.10931030634473808</v>
      </c>
      <c r="AC54" s="23">
        <f t="shared" si="5"/>
        <v>3.7848112430621229E-2</v>
      </c>
      <c r="AD54" s="23">
        <f t="shared" ref="AD54:AL70" si="13">IF(AND(I54&gt;0,J54&gt;0),((J54-I54)/I54),"")</f>
        <v>2.6962018698360228E-2</v>
      </c>
      <c r="AE54" s="23">
        <f t="shared" si="13"/>
        <v>1.9362593813415558E-2</v>
      </c>
      <c r="AF54" s="23">
        <f t="shared" si="13"/>
        <v>1.8782748581013405E-3</v>
      </c>
      <c r="AG54" s="23">
        <f t="shared" si="13"/>
        <v>6.9145250196605113E-2</v>
      </c>
      <c r="AH54" s="23">
        <f t="shared" si="13"/>
        <v>4.0935202628678405E-2</v>
      </c>
      <c r="AI54" s="23">
        <f t="shared" si="13"/>
        <v>5.3696045235791585E-2</v>
      </c>
      <c r="AJ54" s="23">
        <f t="shared" si="13"/>
        <v>4.0354164049918553E-2</v>
      </c>
      <c r="AK54" s="23">
        <f t="shared" si="13"/>
        <v>4.8929686588187131E-2</v>
      </c>
      <c r="AL54" s="23">
        <f t="shared" si="13"/>
        <v>2.845020551545311E-2</v>
      </c>
      <c r="AM54" s="23">
        <f t="shared" si="10"/>
        <v>4.334988854975786E-2</v>
      </c>
      <c r="AN54" s="23">
        <f t="shared" si="7"/>
        <v>-9.504328741448978E-3</v>
      </c>
      <c r="AO54" s="23">
        <f t="shared" si="7"/>
        <v>2.9486180237195729E-2</v>
      </c>
      <c r="AP54" s="23">
        <f t="shared" si="7"/>
        <v>5.009974384787242E-2</v>
      </c>
      <c r="AQ54" s="14"/>
      <c r="AR54" s="23">
        <f t="shared" si="8"/>
        <v>3.9118301549840459E-2</v>
      </c>
      <c r="AS54" s="1">
        <f t="shared" si="9"/>
        <v>548319</v>
      </c>
    </row>
    <row r="55" spans="1:45" x14ac:dyDescent="0.25">
      <c r="A55" t="s">
        <v>51</v>
      </c>
      <c r="B55" s="5">
        <v>52</v>
      </c>
      <c r="C55" s="12">
        <f>VLOOKUP(A55,'[1]MASTER CP-1 history'!$C$3:$Q$353,15,0)</f>
        <v>0</v>
      </c>
      <c r="D55" s="12">
        <f>VLOOKUP($A55,'[1]MASTER CP-1 history'!$C$356:$Q$706,15,0)</f>
        <v>0</v>
      </c>
      <c r="E55" s="12">
        <f>VLOOKUP($A55,'[1]MASTER CP-1 history'!$C$709:$Q$1059,15,0)</f>
        <v>0</v>
      </c>
      <c r="F55" s="12">
        <f>VLOOKUP($A55,'[1]MASTER CP-1 history'!$C$1062:$Q$1412,15,0)</f>
        <v>326142.3</v>
      </c>
      <c r="G55" s="12">
        <f>VLOOKUP($A55,'[1]MASTER CP-1 history'!$C$1415:$Q$1765,15,0)</f>
        <v>321477.27</v>
      </c>
      <c r="H55" s="12">
        <f>VLOOKUP($A55,'[1]MASTER CP-1 history'!$C$1768:$Q$2118,15,0)</f>
        <v>323236.28000000003</v>
      </c>
      <c r="I55" s="12">
        <f>VLOOKUP($A55,'[1]MASTER CP-1 history'!$C$2121:$Q$2471,15,0)</f>
        <v>327252.96999999997</v>
      </c>
      <c r="J55" s="12">
        <f>VLOOKUP($A55,'[1]MASTER CP-1 history'!$C$2474:$Q$2824,15,0)</f>
        <v>333097.7</v>
      </c>
      <c r="K55" s="12">
        <f>VLOOKUP($A55,'[1]MASTER CP-1 history'!$C$2827:$Q$3177,15,0)</f>
        <v>341733.25</v>
      </c>
      <c r="L55" s="12">
        <f>VLOOKUP($A55,'[1]MASTER CP-1 history'!$C$3180:$Q$3530,15,0)</f>
        <v>344840.76999999996</v>
      </c>
      <c r="M55" s="12">
        <f>VLOOKUP($A55,'[1]MASTER CP-1 history'!$C$3533:$Q$3883,15,0)</f>
        <v>359717.4</v>
      </c>
      <c r="N55" s="12">
        <f>VLOOKUP($A55,'[1]MASTER CP-1 history'!$C$3886:$Q$4236,15,0)</f>
        <v>376558.39</v>
      </c>
      <c r="O55" s="12">
        <f>VLOOKUP($A55,'[1]MASTER CP-1 history'!$C$4239:$Q$4589,15,0)</f>
        <v>394866.03</v>
      </c>
      <c r="P55" s="12">
        <f>VLOOKUP($A55,'[1]MASTER CP-1 history'!$C$4592:$Q$4942,15,0)</f>
        <v>439484.53</v>
      </c>
      <c r="Q55" s="12">
        <f>VLOOKUP($A55,'[1]MASTER CP-1 history'!$C$4945:$Q$5295,15,0)</f>
        <v>466754.64999999997</v>
      </c>
      <c r="R55" s="12">
        <f>VLOOKUP($A55,'[1]MASTER CP-1 history'!$C$5298:$Q$5648,15,0)</f>
        <v>500227.32</v>
      </c>
      <c r="S55" s="12">
        <f>VLOOKUP($A55,'[1]MASTER CP-1 history'!$C$5651:$Q$6001,15,0)</f>
        <v>528937.33000000007</v>
      </c>
      <c r="T55" s="12">
        <f>VLOOKUP($A55,'[1]MASTER CP-1 history'!$C$6004:$Q$6354,15,0)</f>
        <v>558275.96</v>
      </c>
      <c r="U55" s="12">
        <f>VLOOKUP($A55,'[1]MASTER CP-1 history'!$C$6357:$Q$6707,15,0)</f>
        <v>591695.30000000005</v>
      </c>
      <c r="V55" s="12">
        <f>VLOOKUP($A55,'[1]MASTER CP-1 history'!$C$6710:$Q$7060,15,0)</f>
        <v>647263.39</v>
      </c>
      <c r="W55" s="1"/>
      <c r="X55" s="23" t="str">
        <f t="shared" si="0"/>
        <v/>
      </c>
      <c r="Y55" s="23" t="str">
        <f t="shared" si="1"/>
        <v/>
      </c>
      <c r="Z55" s="23" t="str">
        <f t="shared" si="2"/>
        <v/>
      </c>
      <c r="AA55" s="23">
        <f t="shared" si="3"/>
        <v>-1.430366438208098E-2</v>
      </c>
      <c r="AB55" s="23">
        <f t="shared" si="4"/>
        <v>5.4716465646234003E-3</v>
      </c>
      <c r="AC55" s="23">
        <f t="shared" si="5"/>
        <v>1.2426482571820044E-2</v>
      </c>
      <c r="AD55" s="23">
        <f t="shared" si="13"/>
        <v>1.7859975419016183E-2</v>
      </c>
      <c r="AE55" s="23">
        <f t="shared" si="13"/>
        <v>2.5924976365792943E-2</v>
      </c>
      <c r="AF55" s="23">
        <f t="shared" si="13"/>
        <v>9.0934083821224906E-3</v>
      </c>
      <c r="AG55" s="23">
        <f t="shared" si="13"/>
        <v>4.3140577606296568E-2</v>
      </c>
      <c r="AH55" s="23">
        <f t="shared" si="13"/>
        <v>4.6817279342061265E-2</v>
      </c>
      <c r="AI55" s="23">
        <f t="shared" si="13"/>
        <v>4.8618329815994843E-2</v>
      </c>
      <c r="AJ55" s="23">
        <f t="shared" si="13"/>
        <v>0.1129965522736914</v>
      </c>
      <c r="AK55" s="23">
        <f t="shared" si="13"/>
        <v>6.2050238719437829E-2</v>
      </c>
      <c r="AL55" s="23">
        <f t="shared" si="13"/>
        <v>7.1713629419653438E-2</v>
      </c>
      <c r="AM55" s="23">
        <f t="shared" si="10"/>
        <v>5.7393926425290141E-2</v>
      </c>
      <c r="AN55" s="23">
        <f t="shared" si="7"/>
        <v>5.5467119327728076E-2</v>
      </c>
      <c r="AO55" s="23">
        <f t="shared" si="7"/>
        <v>5.9861685607956475E-2</v>
      </c>
      <c r="AP55" s="23">
        <f t="shared" si="7"/>
        <v>9.3913353714318776E-2</v>
      </c>
      <c r="AQ55" s="14"/>
      <c r="AR55" s="23">
        <f t="shared" si="8"/>
        <v>4.427784482335767E-2</v>
      </c>
      <c r="AS55" s="1">
        <f t="shared" si="9"/>
        <v>675923</v>
      </c>
    </row>
    <row r="56" spans="1:45" x14ac:dyDescent="0.25">
      <c r="A56" t="s">
        <v>52</v>
      </c>
      <c r="B56" s="5">
        <v>53</v>
      </c>
      <c r="C56" s="12">
        <f>VLOOKUP(A56,'[1]MASTER CP-1 history'!$C$3:$Q$353,15,0)</f>
        <v>0</v>
      </c>
      <c r="D56" s="12">
        <f>VLOOKUP($A56,'[1]MASTER CP-1 history'!$C$356:$Q$706,15,0)</f>
        <v>0</v>
      </c>
      <c r="E56" s="12">
        <f>VLOOKUP($A56,'[1]MASTER CP-1 history'!$C$709:$Q$1059,15,0)</f>
        <v>0</v>
      </c>
      <c r="F56" s="12">
        <f>VLOOKUP($A56,'[1]MASTER CP-1 history'!$C$1062:$Q$1412,15,0)</f>
        <v>0</v>
      </c>
      <c r="G56" s="12">
        <f>VLOOKUP($A56,'[1]MASTER CP-1 history'!$C$1415:$Q$1765,15,0)</f>
        <v>0</v>
      </c>
      <c r="H56" s="12">
        <f>VLOOKUP($A56,'[1]MASTER CP-1 history'!$C$1768:$Q$2118,15,0)</f>
        <v>0</v>
      </c>
      <c r="I56" s="12">
        <f>VLOOKUP($A56,'[1]MASTER CP-1 history'!$C$2121:$Q$2471,15,0)</f>
        <v>0</v>
      </c>
      <c r="J56" s="12">
        <f>VLOOKUP($A56,'[1]MASTER CP-1 history'!$C$2474:$Q$2824,15,0)</f>
        <v>0</v>
      </c>
      <c r="K56" s="12">
        <f>VLOOKUP($A56,'[1]MASTER CP-1 history'!$C$2827:$Q$3177,15,0)</f>
        <v>0</v>
      </c>
      <c r="L56" s="12">
        <f>VLOOKUP($A56,'[1]MASTER CP-1 history'!$C$3180:$Q$3530,15,0)</f>
        <v>0</v>
      </c>
      <c r="M56" s="12">
        <f>VLOOKUP($A56,'[1]MASTER CP-1 history'!$C$3533:$Q$3883,15,0)</f>
        <v>0</v>
      </c>
      <c r="N56" s="12">
        <f>VLOOKUP($A56,'[1]MASTER CP-1 history'!$C$3886:$Q$4236,15,0)</f>
        <v>0</v>
      </c>
      <c r="O56" s="12">
        <f>VLOOKUP($A56,'[1]MASTER CP-1 history'!$C$4239:$Q$4589,15,0)</f>
        <v>0</v>
      </c>
      <c r="P56" s="12">
        <f>VLOOKUP($A56,'[1]MASTER CP-1 history'!$C$4592:$Q$4942,15,0)</f>
        <v>0</v>
      </c>
      <c r="Q56" s="12">
        <f>VLOOKUP($A56,'[1]MASTER CP-1 history'!$C$4945:$Q$5295,15,0)</f>
        <v>0</v>
      </c>
      <c r="R56" s="12">
        <f>VLOOKUP($A56,'[1]MASTER CP-1 history'!$C$5298:$Q$5648,15,0)</f>
        <v>0</v>
      </c>
      <c r="S56" s="12">
        <f>VLOOKUP($A56,'[1]MASTER CP-1 history'!$C$5651:$Q$6001,15,0)</f>
        <v>0</v>
      </c>
      <c r="T56" s="12">
        <f>VLOOKUP($A56,'[1]MASTER CP-1 history'!$C$6004:$Q$6354,15,0)</f>
        <v>0</v>
      </c>
      <c r="U56" s="12">
        <f>VLOOKUP($A56,'[1]MASTER CP-1 history'!$C$6357:$Q$6707,15,0)</f>
        <v>0</v>
      </c>
      <c r="V56" s="12">
        <f>VLOOKUP($A56,'[1]MASTER CP-1 history'!$C$6710:$Q$7060,15,0)</f>
        <v>0</v>
      </c>
      <c r="W56" s="1"/>
      <c r="X56" s="23" t="str">
        <f t="shared" si="0"/>
        <v/>
      </c>
      <c r="Y56" s="23" t="str">
        <f t="shared" si="1"/>
        <v/>
      </c>
      <c r="Z56" s="23" t="str">
        <f t="shared" si="2"/>
        <v/>
      </c>
      <c r="AA56" s="23" t="str">
        <f t="shared" si="3"/>
        <v/>
      </c>
      <c r="AB56" s="23" t="str">
        <f t="shared" si="4"/>
        <v/>
      </c>
      <c r="AC56" s="23" t="str">
        <f t="shared" si="5"/>
        <v/>
      </c>
      <c r="AD56" s="23" t="str">
        <f t="shared" si="13"/>
        <v/>
      </c>
      <c r="AE56" s="23" t="str">
        <f t="shared" si="13"/>
        <v/>
      </c>
      <c r="AF56" s="23" t="str">
        <f t="shared" si="13"/>
        <v/>
      </c>
      <c r="AG56" s="23" t="str">
        <f t="shared" si="13"/>
        <v/>
      </c>
      <c r="AH56" s="23" t="str">
        <f t="shared" si="13"/>
        <v/>
      </c>
      <c r="AI56" s="23" t="str">
        <f t="shared" si="13"/>
        <v/>
      </c>
      <c r="AJ56" s="23" t="str">
        <f t="shared" si="13"/>
        <v/>
      </c>
      <c r="AK56" s="23" t="str">
        <f t="shared" si="13"/>
        <v/>
      </c>
      <c r="AL56" s="23" t="str">
        <f t="shared" si="13"/>
        <v/>
      </c>
      <c r="AM56" s="23" t="str">
        <f t="shared" si="10"/>
        <v/>
      </c>
      <c r="AN56" s="23" t="str">
        <f t="shared" si="7"/>
        <v/>
      </c>
      <c r="AO56" s="23" t="str">
        <f t="shared" si="7"/>
        <v/>
      </c>
      <c r="AP56" s="23" t="str">
        <f t="shared" si="7"/>
        <v/>
      </c>
      <c r="AQ56" s="14"/>
      <c r="AR56" s="23">
        <f t="shared" si="8"/>
        <v>0</v>
      </c>
      <c r="AS56" s="1">
        <f t="shared" si="9"/>
        <v>0</v>
      </c>
    </row>
    <row r="57" spans="1:45" x14ac:dyDescent="0.25">
      <c r="A57" t="s">
        <v>53</v>
      </c>
      <c r="B57" s="5">
        <v>54</v>
      </c>
      <c r="C57" s="12">
        <f>VLOOKUP(A57,'[1]MASTER CP-1 history'!$C$3:$Q$353,15,0)</f>
        <v>0</v>
      </c>
      <c r="D57" s="12">
        <f>VLOOKUP($A57,'[1]MASTER CP-1 history'!$C$356:$Q$706,15,0)</f>
        <v>0</v>
      </c>
      <c r="E57" s="12">
        <f>VLOOKUP($A57,'[1]MASTER CP-1 history'!$C$709:$Q$1059,15,0)</f>
        <v>0</v>
      </c>
      <c r="F57" s="12">
        <f>VLOOKUP($A57,'[1]MASTER CP-1 history'!$C$1062:$Q$1412,15,0)</f>
        <v>0</v>
      </c>
      <c r="G57" s="12">
        <f>VLOOKUP($A57,'[1]MASTER CP-1 history'!$C$1415:$Q$1765,15,0)</f>
        <v>0</v>
      </c>
      <c r="H57" s="12">
        <f>VLOOKUP($A57,'[1]MASTER CP-1 history'!$C$1768:$Q$2118,15,0)</f>
        <v>0</v>
      </c>
      <c r="I57" s="12">
        <f>VLOOKUP($A57,'[1]MASTER CP-1 history'!$C$2121:$Q$2471,15,0)</f>
        <v>0</v>
      </c>
      <c r="J57" s="12">
        <f>VLOOKUP($A57,'[1]MASTER CP-1 history'!$C$2474:$Q$2824,15,0)</f>
        <v>0</v>
      </c>
      <c r="K57" s="12">
        <f>VLOOKUP($A57,'[1]MASTER CP-1 history'!$C$2827:$Q$3177,15,0)</f>
        <v>0</v>
      </c>
      <c r="L57" s="12">
        <f>VLOOKUP($A57,'[1]MASTER CP-1 history'!$C$3180:$Q$3530,15,0)</f>
        <v>0</v>
      </c>
      <c r="M57" s="12">
        <f>VLOOKUP($A57,'[1]MASTER CP-1 history'!$C$3533:$Q$3883,15,0)</f>
        <v>0</v>
      </c>
      <c r="N57" s="12">
        <f>VLOOKUP($A57,'[1]MASTER CP-1 history'!$C$3886:$Q$4236,15,0)</f>
        <v>0</v>
      </c>
      <c r="O57" s="12">
        <f>VLOOKUP($A57,'[1]MASTER CP-1 history'!$C$4239:$Q$4589,15,0)</f>
        <v>0</v>
      </c>
      <c r="P57" s="12">
        <f>VLOOKUP($A57,'[1]MASTER CP-1 history'!$C$4592:$Q$4942,15,0)</f>
        <v>0</v>
      </c>
      <c r="Q57" s="12">
        <f>VLOOKUP($A57,'[1]MASTER CP-1 history'!$C$4945:$Q$5295,15,0)</f>
        <v>0</v>
      </c>
      <c r="R57" s="12">
        <f>VLOOKUP($A57,'[1]MASTER CP-1 history'!$C$5298:$Q$5648,15,0)</f>
        <v>0</v>
      </c>
      <c r="S57" s="12">
        <f>VLOOKUP($A57,'[1]MASTER CP-1 history'!$C$5651:$Q$6001,15,0)</f>
        <v>0</v>
      </c>
      <c r="T57" s="12">
        <f>VLOOKUP($A57,'[1]MASTER CP-1 history'!$C$6004:$Q$6354,15,0)</f>
        <v>0</v>
      </c>
      <c r="U57" s="12">
        <f>VLOOKUP($A57,'[1]MASTER CP-1 history'!$C$6357:$Q$6707,15,0)</f>
        <v>0</v>
      </c>
      <c r="V57" s="12">
        <f>VLOOKUP($A57,'[1]MASTER CP-1 history'!$C$6710:$Q$7060,15,0)</f>
        <v>0</v>
      </c>
      <c r="W57" s="1"/>
      <c r="X57" s="23" t="str">
        <f t="shared" si="0"/>
        <v/>
      </c>
      <c r="Y57" s="23" t="str">
        <f t="shared" si="1"/>
        <v/>
      </c>
      <c r="Z57" s="23" t="str">
        <f t="shared" si="2"/>
        <v/>
      </c>
      <c r="AA57" s="23" t="str">
        <f t="shared" si="3"/>
        <v/>
      </c>
      <c r="AB57" s="23" t="str">
        <f t="shared" si="4"/>
        <v/>
      </c>
      <c r="AC57" s="23" t="str">
        <f t="shared" si="5"/>
        <v/>
      </c>
      <c r="AD57" s="23" t="str">
        <f t="shared" si="13"/>
        <v/>
      </c>
      <c r="AE57" s="23" t="str">
        <f t="shared" si="13"/>
        <v/>
      </c>
      <c r="AF57" s="23" t="str">
        <f t="shared" si="13"/>
        <v/>
      </c>
      <c r="AG57" s="23" t="str">
        <f t="shared" si="13"/>
        <v/>
      </c>
      <c r="AH57" s="23" t="str">
        <f t="shared" si="13"/>
        <v/>
      </c>
      <c r="AI57" s="23" t="str">
        <f t="shared" si="13"/>
        <v/>
      </c>
      <c r="AJ57" s="23" t="str">
        <f t="shared" si="13"/>
        <v/>
      </c>
      <c r="AK57" s="23" t="str">
        <f t="shared" si="13"/>
        <v/>
      </c>
      <c r="AL57" s="23" t="str">
        <f t="shared" si="13"/>
        <v/>
      </c>
      <c r="AM57" s="23" t="str">
        <f t="shared" si="10"/>
        <v/>
      </c>
      <c r="AN57" s="23" t="str">
        <f t="shared" si="7"/>
        <v/>
      </c>
      <c r="AO57" s="23" t="str">
        <f t="shared" si="7"/>
        <v/>
      </c>
      <c r="AP57" s="23" t="str">
        <f t="shared" si="7"/>
        <v/>
      </c>
      <c r="AQ57" s="14"/>
      <c r="AR57" s="23">
        <f t="shared" si="8"/>
        <v>0</v>
      </c>
      <c r="AS57" s="1">
        <f t="shared" si="9"/>
        <v>0</v>
      </c>
    </row>
    <row r="58" spans="1:45" x14ac:dyDescent="0.25">
      <c r="A58" t="s">
        <v>54</v>
      </c>
      <c r="B58" s="5">
        <v>55</v>
      </c>
      <c r="C58" s="12">
        <f>VLOOKUP(A58,'[1]MASTER CP-1 history'!$C$3:$Q$353,15,0)</f>
        <v>503006.19</v>
      </c>
      <c r="D58" s="12">
        <f>VLOOKUP($A58,'[1]MASTER CP-1 history'!$C$356:$Q$706,15,0)</f>
        <v>539516.37</v>
      </c>
      <c r="E58" s="12">
        <f>VLOOKUP($A58,'[1]MASTER CP-1 history'!$C$709:$Q$1059,15,0)</f>
        <v>563617.1</v>
      </c>
      <c r="F58" s="12">
        <f>VLOOKUP($A58,'[1]MASTER CP-1 history'!$C$1062:$Q$1412,15,0)</f>
        <v>597319.06999999995</v>
      </c>
      <c r="G58" s="12">
        <f>VLOOKUP($A58,'[1]MASTER CP-1 history'!$C$1415:$Q$1765,15,0)</f>
        <v>617185.25</v>
      </c>
      <c r="H58" s="12">
        <f>VLOOKUP($A58,'[1]MASTER CP-1 history'!$C$1768:$Q$2118,15,0)</f>
        <v>633042.4</v>
      </c>
      <c r="I58" s="12">
        <f>VLOOKUP($A58,'[1]MASTER CP-1 history'!$C$2121:$Q$2471,15,0)</f>
        <v>632356.15999999992</v>
      </c>
      <c r="J58" s="12">
        <f>VLOOKUP($A58,'[1]MASTER CP-1 history'!$C$2474:$Q$2824,15,0)</f>
        <v>652425.62</v>
      </c>
      <c r="K58" s="12">
        <f>VLOOKUP($A58,'[1]MASTER CP-1 history'!$C$2827:$Q$3177,15,0)</f>
        <v>681607.69000000006</v>
      </c>
      <c r="L58" s="12">
        <f>VLOOKUP($A58,'[1]MASTER CP-1 history'!$C$3180:$Q$3530,15,0)</f>
        <v>759892.41</v>
      </c>
      <c r="M58" s="12">
        <f>VLOOKUP($A58,'[1]MASTER CP-1 history'!$C$3533:$Q$3883,15,0)</f>
        <v>763551.89</v>
      </c>
      <c r="N58" s="12">
        <f>VLOOKUP($A58,'[1]MASTER CP-1 history'!$C$3886:$Q$4236,15,0)</f>
        <v>774423.41</v>
      </c>
      <c r="O58" s="12">
        <f>VLOOKUP($A58,'[1]MASTER CP-1 history'!$C$4239:$Q$4589,15,0)</f>
        <v>817849.67999999993</v>
      </c>
      <c r="P58" s="12">
        <f>VLOOKUP($A58,'[1]MASTER CP-1 history'!$C$4592:$Q$4942,15,0)</f>
        <v>855148.41</v>
      </c>
      <c r="Q58" s="12">
        <f>VLOOKUP($A58,'[1]MASTER CP-1 history'!$C$4945:$Q$5295,15,0)</f>
        <v>874359.6</v>
      </c>
      <c r="R58" s="12">
        <f>VLOOKUP($A58,'[1]MASTER CP-1 history'!$C$5298:$Q$5648,15,0)</f>
        <v>914484.23</v>
      </c>
      <c r="S58" s="12">
        <f>VLOOKUP($A58,'[1]MASTER CP-1 history'!$C$5651:$Q$6001,15,0)</f>
        <v>955366.91</v>
      </c>
      <c r="T58" s="12">
        <f>VLOOKUP($A58,'[1]MASTER CP-1 history'!$C$6004:$Q$6354,15,0)</f>
        <v>997814.07</v>
      </c>
      <c r="U58" s="12">
        <f>VLOOKUP($A58,'[1]MASTER CP-1 history'!$C$6357:$Q$6707,15,0)</f>
        <v>1029445.4800000001</v>
      </c>
      <c r="V58" s="12">
        <f>VLOOKUP($A58,'[1]MASTER CP-1 history'!$C$6710:$Q$7060,15,0)</f>
        <v>1056852.1499999999</v>
      </c>
      <c r="W58" s="1"/>
      <c r="X58" s="23">
        <f t="shared" si="0"/>
        <v>7.2583957664616394E-2</v>
      </c>
      <c r="Y58" s="23">
        <f t="shared" si="1"/>
        <v>4.4670989315857057E-2</v>
      </c>
      <c r="Z58" s="23">
        <f t="shared" si="2"/>
        <v>5.9795861410166538E-2</v>
      </c>
      <c r="AA58" s="23">
        <f t="shared" si="3"/>
        <v>3.3258908007072423E-2</v>
      </c>
      <c r="AB58" s="23">
        <f t="shared" si="4"/>
        <v>2.5692691132848725E-2</v>
      </c>
      <c r="AC58" s="23">
        <f t="shared" si="5"/>
        <v>-1.0840348134660601E-3</v>
      </c>
      <c r="AD58" s="23">
        <f t="shared" si="13"/>
        <v>3.1737589145964959E-2</v>
      </c>
      <c r="AE58" s="23">
        <f t="shared" si="13"/>
        <v>4.4728577642306665E-2</v>
      </c>
      <c r="AF58" s="23">
        <f t="shared" si="13"/>
        <v>0.11485304691911555</v>
      </c>
      <c r="AG58" s="23">
        <f t="shared" si="13"/>
        <v>4.8157870138484226E-3</v>
      </c>
      <c r="AH58" s="23">
        <f t="shared" si="13"/>
        <v>1.4238089306543422E-2</v>
      </c>
      <c r="AI58" s="23">
        <f t="shared" si="13"/>
        <v>5.6075616309171107E-2</v>
      </c>
      <c r="AJ58" s="23">
        <f t="shared" si="13"/>
        <v>4.5605850209539854E-2</v>
      </c>
      <c r="AK58" s="23">
        <f t="shared" si="13"/>
        <v>2.2465328562091279E-2</v>
      </c>
      <c r="AL58" s="23">
        <f t="shared" si="13"/>
        <v>4.5890306459722072E-2</v>
      </c>
      <c r="AM58" s="23">
        <f t="shared" si="10"/>
        <v>4.4705724449726217E-2</v>
      </c>
      <c r="AN58" s="23">
        <f t="shared" si="7"/>
        <v>4.443021791491597E-2</v>
      </c>
      <c r="AO58" s="23">
        <f t="shared" si="7"/>
        <v>3.1700705523224536E-2</v>
      </c>
      <c r="AP58" s="23">
        <f t="shared" si="7"/>
        <v>2.6622750337395047E-2</v>
      </c>
      <c r="AQ58" s="14"/>
      <c r="AR58" s="23">
        <f t="shared" si="8"/>
        <v>4.0146734868982112E-2</v>
      </c>
      <c r="AS58" s="1">
        <f t="shared" si="9"/>
        <v>1099281</v>
      </c>
    </row>
    <row r="59" spans="1:45" x14ac:dyDescent="0.25">
      <c r="A59" t="s">
        <v>55</v>
      </c>
      <c r="B59" s="5">
        <v>56</v>
      </c>
      <c r="C59" s="12">
        <f>VLOOKUP(A59,'[1]MASTER CP-1 history'!$C$3:$Q$353,15,0)</f>
        <v>189482.65</v>
      </c>
      <c r="D59" s="12">
        <f>VLOOKUP($A59,'[1]MASTER CP-1 history'!$C$356:$Q$706,15,0)</f>
        <v>205309.94</v>
      </c>
      <c r="E59" s="12">
        <f>VLOOKUP($A59,'[1]MASTER CP-1 history'!$C$709:$Q$1059,15,0)</f>
        <v>220563.80000000002</v>
      </c>
      <c r="F59" s="12">
        <f>VLOOKUP($A59,'[1]MASTER CP-1 history'!$C$1062:$Q$1412,15,0)</f>
        <v>249962.54</v>
      </c>
      <c r="G59" s="12">
        <f>VLOOKUP($A59,'[1]MASTER CP-1 history'!$C$1415:$Q$1765,15,0)</f>
        <v>775952.99</v>
      </c>
      <c r="H59" s="12">
        <f>VLOOKUP($A59,'[1]MASTER CP-1 history'!$C$1768:$Q$2118,15,0)</f>
        <v>749214.55999999994</v>
      </c>
      <c r="I59" s="12">
        <f>VLOOKUP($A59,'[1]MASTER CP-1 history'!$C$2121:$Q$2471,15,0)</f>
        <v>783720.18</v>
      </c>
      <c r="J59" s="12">
        <f>VLOOKUP($A59,'[1]MASTER CP-1 history'!$C$2474:$Q$2824,15,0)</f>
        <v>790120.46</v>
      </c>
      <c r="K59" s="12">
        <f>VLOOKUP($A59,'[1]MASTER CP-1 history'!$C$2827:$Q$3177,15,0)</f>
        <v>807356.15</v>
      </c>
      <c r="L59" s="12">
        <f>VLOOKUP($A59,'[1]MASTER CP-1 history'!$C$3180:$Q$3530,15,0)</f>
        <v>819856</v>
      </c>
      <c r="M59" s="12">
        <f>VLOOKUP($A59,'[1]MASTER CP-1 history'!$C$3533:$Q$3883,15,0)</f>
        <v>867572.66</v>
      </c>
      <c r="N59" s="12">
        <f>VLOOKUP($A59,'[1]MASTER CP-1 history'!$C$3886:$Q$4236,15,0)</f>
        <v>909330.99</v>
      </c>
      <c r="O59" s="12">
        <f>VLOOKUP($A59,'[1]MASTER CP-1 history'!$C$4239:$Q$4589,15,0)</f>
        <v>958769.95</v>
      </c>
      <c r="P59" s="12">
        <f>VLOOKUP($A59,'[1]MASTER CP-1 history'!$C$4592:$Q$4942,15,0)</f>
        <v>1023754.01</v>
      </c>
      <c r="Q59" s="12">
        <f>VLOOKUP($A59,'[1]MASTER CP-1 history'!$C$4945:$Q$5295,15,0)</f>
        <v>1082262.9500000002</v>
      </c>
      <c r="R59" s="12">
        <f>VLOOKUP($A59,'[1]MASTER CP-1 history'!$C$5298:$Q$5648,15,0)</f>
        <v>1150957.2200000002</v>
      </c>
      <c r="S59" s="12">
        <f>VLOOKUP($A59,'[1]MASTER CP-1 history'!$C$5651:$Q$6001,15,0)</f>
        <v>1217524.32</v>
      </c>
      <c r="T59" s="12">
        <f>VLOOKUP($A59,'[1]MASTER CP-1 history'!$C$6004:$Q$6354,15,0)</f>
        <v>1236106.26</v>
      </c>
      <c r="U59" s="12">
        <f>VLOOKUP($A59,'[1]MASTER CP-1 history'!$C$6357:$Q$6707,15,0)</f>
        <v>1309669.27</v>
      </c>
      <c r="V59" s="12">
        <f>VLOOKUP($A59,'[1]MASTER CP-1 history'!$C$6710:$Q$7060,15,0)</f>
        <v>1405382.92</v>
      </c>
      <c r="W59" s="1"/>
      <c r="X59" s="23">
        <f t="shared" si="0"/>
        <v>8.3528966900135754E-2</v>
      </c>
      <c r="Y59" s="23">
        <f t="shared" si="1"/>
        <v>7.4296743742655685E-2</v>
      </c>
      <c r="Z59" s="23">
        <f t="shared" si="2"/>
        <v>0.1332890528726835</v>
      </c>
      <c r="AA59" s="23">
        <f t="shared" si="3"/>
        <v>2.1042771048813953</v>
      </c>
      <c r="AB59" s="23">
        <f t="shared" si="4"/>
        <v>-3.4458827202921212E-2</v>
      </c>
      <c r="AC59" s="23">
        <f t="shared" si="5"/>
        <v>4.6055725345220351E-2</v>
      </c>
      <c r="AD59" s="23">
        <f t="shared" si="13"/>
        <v>8.1665371944357884E-3</v>
      </c>
      <c r="AE59" s="23">
        <f t="shared" si="13"/>
        <v>2.1814002892672924E-2</v>
      </c>
      <c r="AF59" s="23">
        <f t="shared" si="13"/>
        <v>1.548244848323751E-2</v>
      </c>
      <c r="AG59" s="23">
        <f t="shared" si="13"/>
        <v>5.8201269491227767E-2</v>
      </c>
      <c r="AH59" s="23">
        <f t="shared" si="13"/>
        <v>4.8132371990606479E-2</v>
      </c>
      <c r="AI59" s="23">
        <f t="shared" si="13"/>
        <v>5.4368497877763919E-2</v>
      </c>
      <c r="AJ59" s="23">
        <f t="shared" si="13"/>
        <v>6.7778573994731542E-2</v>
      </c>
      <c r="AK59" s="23">
        <f t="shared" si="13"/>
        <v>5.7151365883294732E-2</v>
      </c>
      <c r="AL59" s="23">
        <f t="shared" si="13"/>
        <v>6.3472809449866135E-2</v>
      </c>
      <c r="AM59" s="23">
        <f t="shared" si="10"/>
        <v>5.7836293863293933E-2</v>
      </c>
      <c r="AN59" s="23">
        <f t="shared" si="7"/>
        <v>1.5262068851322775E-2</v>
      </c>
      <c r="AO59" s="23">
        <f t="shared" si="7"/>
        <v>5.9511882093372791E-2</v>
      </c>
      <c r="AP59" s="23">
        <f t="shared" si="7"/>
        <v>7.3082305733568831E-2</v>
      </c>
      <c r="AQ59" s="14"/>
      <c r="AR59" s="23">
        <f t="shared" si="8"/>
        <v>0.15827627338624026</v>
      </c>
      <c r="AS59" s="1">
        <f t="shared" si="9"/>
        <v>1627822</v>
      </c>
    </row>
    <row r="60" spans="1:45" x14ac:dyDescent="0.25">
      <c r="A60" t="s">
        <v>56</v>
      </c>
      <c r="B60" s="5">
        <v>57</v>
      </c>
      <c r="C60" s="12">
        <f>VLOOKUP(A60,'[1]MASTER CP-1 history'!$C$3:$Q$353,15,0)</f>
        <v>0</v>
      </c>
      <c r="D60" s="12">
        <f>VLOOKUP($A60,'[1]MASTER CP-1 history'!$C$356:$Q$706,15,0)</f>
        <v>0</v>
      </c>
      <c r="E60" s="12">
        <f>VLOOKUP($A60,'[1]MASTER CP-1 history'!$C$709:$Q$1059,15,0)</f>
        <v>0</v>
      </c>
      <c r="F60" s="12">
        <f>VLOOKUP($A60,'[1]MASTER CP-1 history'!$C$1062:$Q$1412,15,0)</f>
        <v>0</v>
      </c>
      <c r="G60" s="12">
        <f>VLOOKUP($A60,'[1]MASTER CP-1 history'!$C$1415:$Q$1765,15,0)</f>
        <v>0</v>
      </c>
      <c r="H60" s="12">
        <f>VLOOKUP($A60,'[1]MASTER CP-1 history'!$C$1768:$Q$2118,15,0)</f>
        <v>0</v>
      </c>
      <c r="I60" s="12">
        <f>VLOOKUP($A60,'[1]MASTER CP-1 history'!$C$2121:$Q$2471,15,0)</f>
        <v>0</v>
      </c>
      <c r="J60" s="12">
        <f>VLOOKUP($A60,'[1]MASTER CP-1 history'!$C$2474:$Q$2824,15,0)</f>
        <v>0</v>
      </c>
      <c r="K60" s="12">
        <f>VLOOKUP($A60,'[1]MASTER CP-1 history'!$C$2827:$Q$3177,15,0)</f>
        <v>0</v>
      </c>
      <c r="L60" s="12">
        <f>VLOOKUP($A60,'[1]MASTER CP-1 history'!$C$3180:$Q$3530,15,0)</f>
        <v>0</v>
      </c>
      <c r="M60" s="12">
        <f>VLOOKUP($A60,'[1]MASTER CP-1 history'!$C$3533:$Q$3883,15,0)</f>
        <v>0</v>
      </c>
      <c r="N60" s="12">
        <f>VLOOKUP($A60,'[1]MASTER CP-1 history'!$C$3886:$Q$4236,15,0)</f>
        <v>0</v>
      </c>
      <c r="O60" s="12">
        <f>VLOOKUP($A60,'[1]MASTER CP-1 history'!$C$4239:$Q$4589,15,0)</f>
        <v>0</v>
      </c>
      <c r="P60" s="12">
        <f>VLOOKUP($A60,'[1]MASTER CP-1 history'!$C$4592:$Q$4942,15,0)</f>
        <v>617824.30000000005</v>
      </c>
      <c r="Q60" s="12">
        <f>VLOOKUP($A60,'[1]MASTER CP-1 history'!$C$4945:$Q$5295,15,0)</f>
        <v>610331.61</v>
      </c>
      <c r="R60" s="12">
        <f>VLOOKUP($A60,'[1]MASTER CP-1 history'!$C$5298:$Q$5648,15,0)</f>
        <v>656523.79999999993</v>
      </c>
      <c r="S60" s="12">
        <f>VLOOKUP($A60,'[1]MASTER CP-1 history'!$C$5651:$Q$6001,15,0)</f>
        <v>724471.59</v>
      </c>
      <c r="T60" s="12">
        <f>VLOOKUP($A60,'[1]MASTER CP-1 history'!$C$6004:$Q$6354,15,0)</f>
        <v>770506.39</v>
      </c>
      <c r="U60" s="12">
        <f>VLOOKUP($A60,'[1]MASTER CP-1 history'!$C$6357:$Q$6707,15,0)</f>
        <v>832995.37</v>
      </c>
      <c r="V60" s="12">
        <f>VLOOKUP($A60,'[1]MASTER CP-1 history'!$C$6710:$Q$7060,15,0)</f>
        <v>908620.92999999993</v>
      </c>
      <c r="W60" s="1"/>
      <c r="X60" s="23" t="str">
        <f t="shared" si="0"/>
        <v/>
      </c>
      <c r="Y60" s="23" t="str">
        <f t="shared" si="1"/>
        <v/>
      </c>
      <c r="Z60" s="23" t="str">
        <f t="shared" si="2"/>
        <v/>
      </c>
      <c r="AA60" s="23" t="str">
        <f t="shared" si="3"/>
        <v/>
      </c>
      <c r="AB60" s="23" t="str">
        <f t="shared" si="4"/>
        <v/>
      </c>
      <c r="AC60" s="23" t="str">
        <f t="shared" si="5"/>
        <v/>
      </c>
      <c r="AD60" s="23" t="str">
        <f t="shared" si="13"/>
        <v/>
      </c>
      <c r="AE60" s="23" t="str">
        <f t="shared" si="13"/>
        <v/>
      </c>
      <c r="AF60" s="23" t="str">
        <f t="shared" si="13"/>
        <v/>
      </c>
      <c r="AG60" s="23" t="str">
        <f t="shared" si="13"/>
        <v/>
      </c>
      <c r="AH60" s="23" t="str">
        <f t="shared" si="13"/>
        <v/>
      </c>
      <c r="AI60" s="23" t="str">
        <f t="shared" si="13"/>
        <v/>
      </c>
      <c r="AJ60" s="23" t="str">
        <f t="shared" si="13"/>
        <v/>
      </c>
      <c r="AK60" s="23">
        <f t="shared" si="13"/>
        <v>-1.2127541762277819E-2</v>
      </c>
      <c r="AL60" s="23">
        <f t="shared" si="13"/>
        <v>7.5683758211376184E-2</v>
      </c>
      <c r="AM60" s="23">
        <f t="shared" si="10"/>
        <v>0.10349630889238143</v>
      </c>
      <c r="AN60" s="23">
        <f t="shared" si="7"/>
        <v>6.3542588329792274E-2</v>
      </c>
      <c r="AO60" s="23">
        <f t="shared" si="7"/>
        <v>8.110118333995904E-2</v>
      </c>
      <c r="AP60" s="23">
        <f t="shared" si="7"/>
        <v>9.0787491411866955E-2</v>
      </c>
      <c r="AQ60" s="14"/>
      <c r="AR60" s="23">
        <f t="shared" si="8"/>
        <v>6.7080631403849678E-2</v>
      </c>
      <c r="AS60" s="1">
        <f t="shared" si="9"/>
        <v>969572</v>
      </c>
    </row>
    <row r="61" spans="1:45" x14ac:dyDescent="0.25">
      <c r="A61" t="s">
        <v>57</v>
      </c>
      <c r="B61" s="5">
        <v>58</v>
      </c>
      <c r="C61" s="12">
        <f>VLOOKUP(A61,'[1]MASTER CP-1 history'!$C$3:$Q$353,15,0)</f>
        <v>0</v>
      </c>
      <c r="D61" s="12">
        <f>VLOOKUP($A61,'[1]MASTER CP-1 history'!$C$356:$Q$706,15,0)</f>
        <v>0</v>
      </c>
      <c r="E61" s="12">
        <f>VLOOKUP($A61,'[1]MASTER CP-1 history'!$C$709:$Q$1059,15,0)</f>
        <v>0</v>
      </c>
      <c r="F61" s="12">
        <f>VLOOKUP($A61,'[1]MASTER CP-1 history'!$C$1062:$Q$1412,15,0)</f>
        <v>0</v>
      </c>
      <c r="G61" s="12">
        <f>VLOOKUP($A61,'[1]MASTER CP-1 history'!$C$1415:$Q$1765,15,0)</f>
        <v>0</v>
      </c>
      <c r="H61" s="12">
        <f>VLOOKUP($A61,'[1]MASTER CP-1 history'!$C$1768:$Q$2118,15,0)</f>
        <v>0</v>
      </c>
      <c r="I61" s="12">
        <f>VLOOKUP($A61,'[1]MASTER CP-1 history'!$C$2121:$Q$2471,15,0)</f>
        <v>0</v>
      </c>
      <c r="J61" s="12">
        <f>VLOOKUP($A61,'[1]MASTER CP-1 history'!$C$2474:$Q$2824,15,0)</f>
        <v>0</v>
      </c>
      <c r="K61" s="12">
        <f>VLOOKUP($A61,'[1]MASTER CP-1 history'!$C$2827:$Q$3177,15,0)</f>
        <v>0</v>
      </c>
      <c r="L61" s="12">
        <f>VLOOKUP($A61,'[1]MASTER CP-1 history'!$C$3180:$Q$3530,15,0)</f>
        <v>0</v>
      </c>
      <c r="M61" s="12">
        <f>VLOOKUP($A61,'[1]MASTER CP-1 history'!$C$3533:$Q$3883,15,0)</f>
        <v>0</v>
      </c>
      <c r="N61" s="12">
        <f>VLOOKUP($A61,'[1]MASTER CP-1 history'!$C$3886:$Q$4236,15,0)</f>
        <v>0</v>
      </c>
      <c r="O61" s="12">
        <f>VLOOKUP($A61,'[1]MASTER CP-1 history'!$C$4239:$Q$4589,15,0)</f>
        <v>0</v>
      </c>
      <c r="P61" s="12">
        <f>VLOOKUP($A61,'[1]MASTER CP-1 history'!$C$4592:$Q$4942,15,0)</f>
        <v>0</v>
      </c>
      <c r="Q61" s="12">
        <f>VLOOKUP($A61,'[1]MASTER CP-1 history'!$C$4945:$Q$5295,15,0)</f>
        <v>0</v>
      </c>
      <c r="R61" s="12">
        <f>VLOOKUP($A61,'[1]MASTER CP-1 history'!$C$5298:$Q$5648,15,0)</f>
        <v>0</v>
      </c>
      <c r="S61" s="12">
        <f>VLOOKUP($A61,'[1]MASTER CP-1 history'!$C$5651:$Q$6001,15,0)</f>
        <v>0</v>
      </c>
      <c r="T61" s="12">
        <f>VLOOKUP($A61,'[1]MASTER CP-1 history'!$C$6004:$Q$6354,15,0)</f>
        <v>0</v>
      </c>
      <c r="U61" s="12">
        <f>VLOOKUP($A61,'[1]MASTER CP-1 history'!$C$6357:$Q$6707,15,0)</f>
        <v>0</v>
      </c>
      <c r="V61" s="12">
        <f>VLOOKUP($A61,'[1]MASTER CP-1 history'!$C$6710:$Q$7060,15,0)</f>
        <v>0</v>
      </c>
      <c r="W61" s="1"/>
      <c r="X61" s="23" t="str">
        <f t="shared" si="0"/>
        <v/>
      </c>
      <c r="Y61" s="23" t="str">
        <f t="shared" si="1"/>
        <v/>
      </c>
      <c r="Z61" s="23" t="str">
        <f t="shared" si="2"/>
        <v/>
      </c>
      <c r="AA61" s="23" t="str">
        <f t="shared" si="3"/>
        <v/>
      </c>
      <c r="AB61" s="23" t="str">
        <f t="shared" si="4"/>
        <v/>
      </c>
      <c r="AC61" s="23" t="str">
        <f t="shared" si="5"/>
        <v/>
      </c>
      <c r="AD61" s="23" t="str">
        <f t="shared" si="13"/>
        <v/>
      </c>
      <c r="AE61" s="23" t="str">
        <f t="shared" si="13"/>
        <v/>
      </c>
      <c r="AF61" s="23" t="str">
        <f t="shared" si="13"/>
        <v/>
      </c>
      <c r="AG61" s="23" t="str">
        <f t="shared" si="13"/>
        <v/>
      </c>
      <c r="AH61" s="23" t="str">
        <f t="shared" si="13"/>
        <v/>
      </c>
      <c r="AI61" s="23" t="str">
        <f t="shared" si="13"/>
        <v/>
      </c>
      <c r="AJ61" s="23" t="str">
        <f t="shared" si="13"/>
        <v/>
      </c>
      <c r="AK61" s="23" t="str">
        <f t="shared" si="13"/>
        <v/>
      </c>
      <c r="AL61" s="23" t="str">
        <f t="shared" si="13"/>
        <v/>
      </c>
      <c r="AM61" s="23" t="str">
        <f t="shared" si="10"/>
        <v/>
      </c>
      <c r="AN61" s="23" t="str">
        <f t="shared" si="7"/>
        <v/>
      </c>
      <c r="AO61" s="23" t="str">
        <f t="shared" si="7"/>
        <v/>
      </c>
      <c r="AP61" s="23" t="str">
        <f t="shared" si="7"/>
        <v/>
      </c>
      <c r="AQ61" s="14"/>
      <c r="AR61" s="23">
        <f t="shared" si="8"/>
        <v>0</v>
      </c>
      <c r="AS61" s="1">
        <f t="shared" si="9"/>
        <v>0</v>
      </c>
    </row>
    <row r="62" spans="1:45" x14ac:dyDescent="0.25">
      <c r="A62" t="s">
        <v>58</v>
      </c>
      <c r="B62" s="5">
        <v>59</v>
      </c>
      <c r="C62" s="12">
        <f>VLOOKUP(A62,'[1]MASTER CP-1 history'!$C$3:$Q$353,15,0)</f>
        <v>0</v>
      </c>
      <c r="D62" s="12">
        <f>VLOOKUP($A62,'[1]MASTER CP-1 history'!$C$356:$Q$706,15,0)</f>
        <v>0</v>
      </c>
      <c r="E62" s="12">
        <f>VLOOKUP($A62,'[1]MASTER CP-1 history'!$C$709:$Q$1059,15,0)</f>
        <v>0</v>
      </c>
      <c r="F62" s="12">
        <f>VLOOKUP($A62,'[1]MASTER CP-1 history'!$C$1062:$Q$1412,15,0)</f>
        <v>0</v>
      </c>
      <c r="G62" s="12">
        <f>VLOOKUP($A62,'[1]MASTER CP-1 history'!$C$1415:$Q$1765,15,0)</f>
        <v>0</v>
      </c>
      <c r="H62" s="12">
        <f>VLOOKUP($A62,'[1]MASTER CP-1 history'!$C$1768:$Q$2118,15,0)</f>
        <v>0</v>
      </c>
      <c r="I62" s="12">
        <f>VLOOKUP($A62,'[1]MASTER CP-1 history'!$C$2121:$Q$2471,15,0)</f>
        <v>0</v>
      </c>
      <c r="J62" s="12">
        <f>VLOOKUP($A62,'[1]MASTER CP-1 history'!$C$2474:$Q$2824,15,0)</f>
        <v>0</v>
      </c>
      <c r="K62" s="12">
        <f>VLOOKUP($A62,'[1]MASTER CP-1 history'!$C$2827:$Q$3177,15,0)</f>
        <v>0</v>
      </c>
      <c r="L62" s="12">
        <f>VLOOKUP($A62,'[1]MASTER CP-1 history'!$C$3180:$Q$3530,15,0)</f>
        <v>0</v>
      </c>
      <c r="M62" s="12">
        <f>VLOOKUP($A62,'[1]MASTER CP-1 history'!$C$3533:$Q$3883,15,0)</f>
        <v>0</v>
      </c>
      <c r="N62" s="12">
        <f>VLOOKUP($A62,'[1]MASTER CP-1 history'!$C$3886:$Q$4236,15,0)</f>
        <v>0</v>
      </c>
      <c r="O62" s="12">
        <f>VLOOKUP($A62,'[1]MASTER CP-1 history'!$C$4239:$Q$4589,15,0)</f>
        <v>0</v>
      </c>
      <c r="P62" s="12">
        <f>VLOOKUP($A62,'[1]MASTER CP-1 history'!$C$4592:$Q$4942,15,0)</f>
        <v>0</v>
      </c>
      <c r="Q62" s="12">
        <f>VLOOKUP($A62,'[1]MASTER CP-1 history'!$C$4945:$Q$5295,15,0)</f>
        <v>0</v>
      </c>
      <c r="R62" s="12">
        <f>VLOOKUP($A62,'[1]MASTER CP-1 history'!$C$5298:$Q$5648,15,0)</f>
        <v>0</v>
      </c>
      <c r="S62" s="12">
        <f>VLOOKUP($A62,'[1]MASTER CP-1 history'!$C$5651:$Q$6001,15,0)</f>
        <v>0</v>
      </c>
      <c r="T62" s="12">
        <f>VLOOKUP($A62,'[1]MASTER CP-1 history'!$C$6004:$Q$6354,15,0)</f>
        <v>0</v>
      </c>
      <c r="U62" s="12">
        <f>VLOOKUP($A62,'[1]MASTER CP-1 history'!$C$6357:$Q$6707,15,0)</f>
        <v>0</v>
      </c>
      <c r="V62" s="12">
        <f>VLOOKUP($A62,'[1]MASTER CP-1 history'!$C$6710:$Q$7060,15,0)</f>
        <v>0</v>
      </c>
      <c r="W62" s="1"/>
      <c r="X62" s="23" t="str">
        <f t="shared" si="0"/>
        <v/>
      </c>
      <c r="Y62" s="23" t="str">
        <f t="shared" si="1"/>
        <v/>
      </c>
      <c r="Z62" s="23" t="str">
        <f t="shared" si="2"/>
        <v/>
      </c>
      <c r="AA62" s="23" t="str">
        <f t="shared" si="3"/>
        <v/>
      </c>
      <c r="AB62" s="23" t="str">
        <f t="shared" si="4"/>
        <v/>
      </c>
      <c r="AC62" s="23" t="str">
        <f t="shared" si="5"/>
        <v/>
      </c>
      <c r="AD62" s="23" t="str">
        <f t="shared" si="13"/>
        <v/>
      </c>
      <c r="AE62" s="23" t="str">
        <f t="shared" si="13"/>
        <v/>
      </c>
      <c r="AF62" s="23" t="str">
        <f t="shared" si="13"/>
        <v/>
      </c>
      <c r="AG62" s="23" t="str">
        <f t="shared" si="13"/>
        <v/>
      </c>
      <c r="AH62" s="23" t="str">
        <f t="shared" si="13"/>
        <v/>
      </c>
      <c r="AI62" s="23" t="str">
        <f t="shared" si="13"/>
        <v/>
      </c>
      <c r="AJ62" s="23" t="str">
        <f t="shared" si="13"/>
        <v/>
      </c>
      <c r="AK62" s="23" t="str">
        <f t="shared" si="13"/>
        <v/>
      </c>
      <c r="AL62" s="23" t="str">
        <f t="shared" si="13"/>
        <v/>
      </c>
      <c r="AM62" s="23" t="str">
        <f t="shared" si="10"/>
        <v/>
      </c>
      <c r="AN62" s="23" t="str">
        <f t="shared" si="7"/>
        <v/>
      </c>
      <c r="AO62" s="23" t="str">
        <f t="shared" si="7"/>
        <v/>
      </c>
      <c r="AP62" s="23" t="str">
        <f t="shared" si="7"/>
        <v/>
      </c>
      <c r="AQ62" s="14"/>
      <c r="AR62" s="23">
        <f t="shared" si="8"/>
        <v>0</v>
      </c>
      <c r="AS62" s="1">
        <f t="shared" si="9"/>
        <v>0</v>
      </c>
    </row>
    <row r="63" spans="1:45" x14ac:dyDescent="0.25">
      <c r="A63" t="s">
        <v>59</v>
      </c>
      <c r="B63" s="5">
        <v>60</v>
      </c>
      <c r="C63" s="12">
        <f>VLOOKUP(A63,'[1]MASTER CP-1 history'!$C$3:$Q$353,15,0)</f>
        <v>0</v>
      </c>
      <c r="D63" s="12">
        <f>VLOOKUP($A63,'[1]MASTER CP-1 history'!$C$356:$Q$706,15,0)</f>
        <v>0</v>
      </c>
      <c r="E63" s="12">
        <f>VLOOKUP($A63,'[1]MASTER CP-1 history'!$C$709:$Q$1059,15,0)</f>
        <v>0</v>
      </c>
      <c r="F63" s="12">
        <f>VLOOKUP($A63,'[1]MASTER CP-1 history'!$C$1062:$Q$1412,15,0)</f>
        <v>0</v>
      </c>
      <c r="G63" s="12">
        <f>VLOOKUP($A63,'[1]MASTER CP-1 history'!$C$1415:$Q$1765,15,0)</f>
        <v>0</v>
      </c>
      <c r="H63" s="12">
        <f>VLOOKUP($A63,'[1]MASTER CP-1 history'!$C$1768:$Q$2118,15,0)</f>
        <v>0</v>
      </c>
      <c r="I63" s="12">
        <f>VLOOKUP($A63,'[1]MASTER CP-1 history'!$C$2121:$Q$2471,15,0)</f>
        <v>0</v>
      </c>
      <c r="J63" s="12">
        <f>VLOOKUP($A63,'[1]MASTER CP-1 history'!$C$2474:$Q$2824,15,0)</f>
        <v>0</v>
      </c>
      <c r="K63" s="12">
        <f>VLOOKUP($A63,'[1]MASTER CP-1 history'!$C$2827:$Q$3177,15,0)</f>
        <v>0</v>
      </c>
      <c r="L63" s="12">
        <f>VLOOKUP($A63,'[1]MASTER CP-1 history'!$C$3180:$Q$3530,15,0)</f>
        <v>0</v>
      </c>
      <c r="M63" s="12">
        <f>VLOOKUP($A63,'[1]MASTER CP-1 history'!$C$3533:$Q$3883,15,0)</f>
        <v>0</v>
      </c>
      <c r="N63" s="12">
        <f>VLOOKUP($A63,'[1]MASTER CP-1 history'!$C$3886:$Q$4236,15,0)</f>
        <v>0</v>
      </c>
      <c r="O63" s="12">
        <f>VLOOKUP($A63,'[1]MASTER CP-1 history'!$C$4239:$Q$4589,15,0)</f>
        <v>0</v>
      </c>
      <c r="P63" s="12">
        <f>VLOOKUP($A63,'[1]MASTER CP-1 history'!$C$4592:$Q$4942,15,0)</f>
        <v>0</v>
      </c>
      <c r="Q63" s="12">
        <f>VLOOKUP($A63,'[1]MASTER CP-1 history'!$C$4945:$Q$5295,15,0)</f>
        <v>0</v>
      </c>
      <c r="R63" s="12">
        <f>VLOOKUP($A63,'[1]MASTER CP-1 history'!$C$5298:$Q$5648,15,0)</f>
        <v>0</v>
      </c>
      <c r="S63" s="12">
        <f>VLOOKUP($A63,'[1]MASTER CP-1 history'!$C$5651:$Q$6001,15,0)</f>
        <v>0</v>
      </c>
      <c r="T63" s="12">
        <f>VLOOKUP($A63,'[1]MASTER CP-1 history'!$C$6004:$Q$6354,15,0)</f>
        <v>0</v>
      </c>
      <c r="U63" s="12">
        <f>VLOOKUP($A63,'[1]MASTER CP-1 history'!$C$6357:$Q$6707,15,0)</f>
        <v>0</v>
      </c>
      <c r="V63" s="12">
        <f>VLOOKUP($A63,'[1]MASTER CP-1 history'!$C$6710:$Q$7060,15,0)</f>
        <v>0</v>
      </c>
      <c r="W63" s="1"/>
      <c r="X63" s="23" t="str">
        <f t="shared" si="0"/>
        <v/>
      </c>
      <c r="Y63" s="23" t="str">
        <f t="shared" si="1"/>
        <v/>
      </c>
      <c r="Z63" s="23" t="str">
        <f t="shared" si="2"/>
        <v/>
      </c>
      <c r="AA63" s="23" t="str">
        <f t="shared" si="3"/>
        <v/>
      </c>
      <c r="AB63" s="23" t="str">
        <f t="shared" si="4"/>
        <v/>
      </c>
      <c r="AC63" s="23" t="str">
        <f t="shared" si="5"/>
        <v/>
      </c>
      <c r="AD63" s="23" t="str">
        <f t="shared" si="13"/>
        <v/>
      </c>
      <c r="AE63" s="23" t="str">
        <f t="shared" si="13"/>
        <v/>
      </c>
      <c r="AF63" s="23" t="str">
        <f t="shared" si="13"/>
        <v/>
      </c>
      <c r="AG63" s="23" t="str">
        <f t="shared" si="13"/>
        <v/>
      </c>
      <c r="AH63" s="23" t="str">
        <f t="shared" si="13"/>
        <v/>
      </c>
      <c r="AI63" s="23" t="str">
        <f t="shared" si="13"/>
        <v/>
      </c>
      <c r="AJ63" s="23" t="str">
        <f t="shared" si="13"/>
        <v/>
      </c>
      <c r="AK63" s="23" t="str">
        <f t="shared" si="13"/>
        <v/>
      </c>
      <c r="AL63" s="23" t="str">
        <f t="shared" si="13"/>
        <v/>
      </c>
      <c r="AM63" s="23" t="str">
        <f t="shared" si="10"/>
        <v/>
      </c>
      <c r="AN63" s="23" t="str">
        <f t="shared" si="7"/>
        <v/>
      </c>
      <c r="AO63" s="23" t="str">
        <f t="shared" si="7"/>
        <v/>
      </c>
      <c r="AP63" s="23" t="str">
        <f t="shared" si="7"/>
        <v/>
      </c>
      <c r="AQ63" s="14"/>
      <c r="AR63" s="23">
        <f t="shared" si="8"/>
        <v>0</v>
      </c>
      <c r="AS63" s="1">
        <f t="shared" si="9"/>
        <v>0</v>
      </c>
    </row>
    <row r="64" spans="1:45" x14ac:dyDescent="0.25">
      <c r="A64" t="s">
        <v>60</v>
      </c>
      <c r="B64" s="5">
        <v>61</v>
      </c>
      <c r="C64" s="12">
        <f>VLOOKUP(A64,'[1]MASTER CP-1 history'!$C$3:$Q$353,15,0)</f>
        <v>0</v>
      </c>
      <c r="D64" s="12">
        <f>VLOOKUP($A64,'[1]MASTER CP-1 history'!$C$356:$Q$706,15,0)</f>
        <v>0</v>
      </c>
      <c r="E64" s="12">
        <f>VLOOKUP($A64,'[1]MASTER CP-1 history'!$C$709:$Q$1059,15,0)</f>
        <v>0</v>
      </c>
      <c r="F64" s="12">
        <f>VLOOKUP($A64,'[1]MASTER CP-1 history'!$C$1062:$Q$1412,15,0)</f>
        <v>0</v>
      </c>
      <c r="G64" s="12">
        <f>VLOOKUP($A64,'[1]MASTER CP-1 history'!$C$1415:$Q$1765,15,0)</f>
        <v>0</v>
      </c>
      <c r="H64" s="12">
        <f>VLOOKUP($A64,'[1]MASTER CP-1 history'!$C$1768:$Q$2118,15,0)</f>
        <v>0</v>
      </c>
      <c r="I64" s="12">
        <f>VLOOKUP($A64,'[1]MASTER CP-1 history'!$C$2121:$Q$2471,15,0)</f>
        <v>0</v>
      </c>
      <c r="J64" s="12">
        <f>VLOOKUP($A64,'[1]MASTER CP-1 history'!$C$2474:$Q$2824,15,0)</f>
        <v>0</v>
      </c>
      <c r="K64" s="12">
        <f>VLOOKUP($A64,'[1]MASTER CP-1 history'!$C$2827:$Q$3177,15,0)</f>
        <v>0</v>
      </c>
      <c r="L64" s="12">
        <f>VLOOKUP($A64,'[1]MASTER CP-1 history'!$C$3180:$Q$3530,15,0)</f>
        <v>0</v>
      </c>
      <c r="M64" s="12">
        <f>VLOOKUP($A64,'[1]MASTER CP-1 history'!$C$3533:$Q$3883,15,0)</f>
        <v>0</v>
      </c>
      <c r="N64" s="12">
        <f>VLOOKUP($A64,'[1]MASTER CP-1 history'!$C$3886:$Q$4236,15,0)</f>
        <v>0</v>
      </c>
      <c r="O64" s="12">
        <f>VLOOKUP($A64,'[1]MASTER CP-1 history'!$C$4239:$Q$4589,15,0)</f>
        <v>0</v>
      </c>
      <c r="P64" s="12">
        <f>VLOOKUP($A64,'[1]MASTER CP-1 history'!$C$4592:$Q$4942,15,0)</f>
        <v>0</v>
      </c>
      <c r="Q64" s="12">
        <f>VLOOKUP($A64,'[1]MASTER CP-1 history'!$C$4945:$Q$5295,15,0)</f>
        <v>0</v>
      </c>
      <c r="R64" s="12">
        <f>VLOOKUP($A64,'[1]MASTER CP-1 history'!$C$5298:$Q$5648,15,0)</f>
        <v>0</v>
      </c>
      <c r="S64" s="12">
        <f>VLOOKUP($A64,'[1]MASTER CP-1 history'!$C$5651:$Q$6001,15,0)</f>
        <v>0</v>
      </c>
      <c r="T64" s="12">
        <f>VLOOKUP($A64,'[1]MASTER CP-1 history'!$C$6004:$Q$6354,15,0)</f>
        <v>0</v>
      </c>
      <c r="U64" s="12">
        <f>VLOOKUP($A64,'[1]MASTER CP-1 history'!$C$6357:$Q$6707,15,0)</f>
        <v>0</v>
      </c>
      <c r="V64" s="12">
        <f>VLOOKUP($A64,'[1]MASTER CP-1 history'!$C$6710:$Q$7060,15,0)</f>
        <v>0</v>
      </c>
      <c r="W64" s="1"/>
      <c r="X64" s="23" t="str">
        <f t="shared" si="0"/>
        <v/>
      </c>
      <c r="Y64" s="23" t="str">
        <f t="shared" si="1"/>
        <v/>
      </c>
      <c r="Z64" s="23" t="str">
        <f t="shared" si="2"/>
        <v/>
      </c>
      <c r="AA64" s="23" t="str">
        <f t="shared" si="3"/>
        <v/>
      </c>
      <c r="AB64" s="23" t="str">
        <f t="shared" si="4"/>
        <v/>
      </c>
      <c r="AC64" s="23" t="str">
        <f t="shared" si="5"/>
        <v/>
      </c>
      <c r="AD64" s="23" t="str">
        <f t="shared" si="13"/>
        <v/>
      </c>
      <c r="AE64" s="23" t="str">
        <f t="shared" si="13"/>
        <v/>
      </c>
      <c r="AF64" s="23" t="str">
        <f t="shared" si="13"/>
        <v/>
      </c>
      <c r="AG64" s="23" t="str">
        <f t="shared" si="13"/>
        <v/>
      </c>
      <c r="AH64" s="23" t="str">
        <f t="shared" si="13"/>
        <v/>
      </c>
      <c r="AI64" s="23" t="str">
        <f t="shared" si="13"/>
        <v/>
      </c>
      <c r="AJ64" s="23" t="str">
        <f t="shared" si="13"/>
        <v/>
      </c>
      <c r="AK64" s="23" t="str">
        <f t="shared" si="13"/>
        <v/>
      </c>
      <c r="AL64" s="23" t="str">
        <f t="shared" si="13"/>
        <v/>
      </c>
      <c r="AM64" s="23" t="str">
        <f t="shared" si="10"/>
        <v/>
      </c>
      <c r="AN64" s="23" t="str">
        <f t="shared" si="7"/>
        <v/>
      </c>
      <c r="AO64" s="23" t="str">
        <f t="shared" si="7"/>
        <v/>
      </c>
      <c r="AP64" s="23" t="str">
        <f t="shared" si="7"/>
        <v/>
      </c>
      <c r="AQ64" s="14"/>
      <c r="AR64" s="23">
        <f t="shared" si="8"/>
        <v>0</v>
      </c>
      <c r="AS64" s="1">
        <f t="shared" si="9"/>
        <v>0</v>
      </c>
    </row>
    <row r="65" spans="1:45" x14ac:dyDescent="0.25">
      <c r="A65" t="s">
        <v>61</v>
      </c>
      <c r="B65" s="5">
        <v>62</v>
      </c>
      <c r="C65" s="12">
        <f>VLOOKUP(A65,'[1]MASTER CP-1 history'!$C$3:$Q$353,15,0)</f>
        <v>122710.84</v>
      </c>
      <c r="D65" s="12">
        <f>VLOOKUP($A65,'[1]MASTER CP-1 history'!$C$356:$Q$706,15,0)</f>
        <v>135130.01</v>
      </c>
      <c r="E65" s="12">
        <f>VLOOKUP($A65,'[1]MASTER CP-1 history'!$C$709:$Q$1059,15,0)</f>
        <v>141078.09</v>
      </c>
      <c r="F65" s="12">
        <f>VLOOKUP($A65,'[1]MASTER CP-1 history'!$C$1062:$Q$1412,15,0)</f>
        <v>149210.4</v>
      </c>
      <c r="G65" s="12">
        <f>VLOOKUP($A65,'[1]MASTER CP-1 history'!$C$1415:$Q$1765,15,0)</f>
        <v>158035.74</v>
      </c>
      <c r="H65" s="12">
        <f>VLOOKUP($A65,'[1]MASTER CP-1 history'!$C$1768:$Q$2118,15,0)</f>
        <v>169594.18</v>
      </c>
      <c r="I65" s="12">
        <f>VLOOKUP($A65,'[1]MASTER CP-1 history'!$C$2121:$Q$2471,15,0)</f>
        <v>170573.06999999998</v>
      </c>
      <c r="J65" s="12">
        <f>VLOOKUP($A65,'[1]MASTER CP-1 history'!$C$2474:$Q$2824,15,0)</f>
        <v>179935.66999999998</v>
      </c>
      <c r="K65" s="12">
        <f>VLOOKUP($A65,'[1]MASTER CP-1 history'!$C$2827:$Q$3177,15,0)</f>
        <v>183638.32</v>
      </c>
      <c r="L65" s="12">
        <f>VLOOKUP($A65,'[1]MASTER CP-1 history'!$C$3180:$Q$3530,15,0)</f>
        <v>198425</v>
      </c>
      <c r="M65" s="12">
        <f>VLOOKUP($A65,'[1]MASTER CP-1 history'!$C$3533:$Q$3883,15,0)</f>
        <v>213110.82</v>
      </c>
      <c r="N65" s="12">
        <f>VLOOKUP($A65,'[1]MASTER CP-1 history'!$C$3886:$Q$4236,15,0)</f>
        <v>224927.2</v>
      </c>
      <c r="O65" s="12">
        <f>VLOOKUP($A65,'[1]MASTER CP-1 history'!$C$4239:$Q$4589,15,0)</f>
        <v>232744.88999999998</v>
      </c>
      <c r="P65" s="12">
        <f>VLOOKUP($A65,'[1]MASTER CP-1 history'!$C$4592:$Q$4942,15,0)</f>
        <v>232915.77</v>
      </c>
      <c r="Q65" s="12">
        <f>VLOOKUP($A65,'[1]MASTER CP-1 history'!$C$4945:$Q$5295,15,0)</f>
        <v>246981.84</v>
      </c>
      <c r="R65" s="12">
        <f>VLOOKUP($A65,'[1]MASTER CP-1 history'!$C$5298:$Q$5648,15,0)</f>
        <v>259919.09</v>
      </c>
      <c r="S65" s="12">
        <f>VLOOKUP($A65,'[1]MASTER CP-1 history'!$C$5651:$Q$6001,15,0)</f>
        <v>266483.23</v>
      </c>
      <c r="T65" s="12">
        <f>VLOOKUP($A65,'[1]MASTER CP-1 history'!$C$6004:$Q$6354,15,0)</f>
        <v>278733.83</v>
      </c>
      <c r="U65" s="12">
        <f>VLOOKUP($A65,'[1]MASTER CP-1 history'!$C$6357:$Q$6707,15,0)</f>
        <v>287670.69</v>
      </c>
      <c r="V65" s="12">
        <f>VLOOKUP($A65,'[1]MASTER CP-1 history'!$C$6710:$Q$7060,15,0)</f>
        <v>314079.71000000002</v>
      </c>
      <c r="W65" s="1"/>
      <c r="X65" s="23">
        <f t="shared" si="0"/>
        <v>0.10120678825114401</v>
      </c>
      <c r="Y65" s="23">
        <f t="shared" si="1"/>
        <v>4.4017461406241194E-2</v>
      </c>
      <c r="Z65" s="23">
        <f t="shared" si="2"/>
        <v>5.7644032464573329E-2</v>
      </c>
      <c r="AA65" s="23">
        <f t="shared" si="3"/>
        <v>5.9146949542391129E-2</v>
      </c>
      <c r="AB65" s="23">
        <f t="shared" si="4"/>
        <v>7.3138139511986361E-2</v>
      </c>
      <c r="AC65" s="23">
        <f t="shared" si="5"/>
        <v>5.7719551461022124E-3</v>
      </c>
      <c r="AD65" s="23">
        <f t="shared" si="13"/>
        <v>5.4889086536344847E-2</v>
      </c>
      <c r="AE65" s="23">
        <f t="shared" si="13"/>
        <v>2.0577631994812499E-2</v>
      </c>
      <c r="AF65" s="23">
        <f t="shared" si="13"/>
        <v>8.0520666928340409E-2</v>
      </c>
      <c r="AG65" s="23">
        <f t="shared" si="13"/>
        <v>7.4011944059468343E-2</v>
      </c>
      <c r="AH65" s="23">
        <f t="shared" si="13"/>
        <v>5.5447114322961191E-2</v>
      </c>
      <c r="AI65" s="23">
        <f t="shared" si="13"/>
        <v>3.4756534558737104E-2</v>
      </c>
      <c r="AJ65" s="23">
        <f t="shared" si="13"/>
        <v>7.3419442205585985E-4</v>
      </c>
      <c r="AK65" s="23">
        <f t="shared" si="13"/>
        <v>6.0391230701124309E-2</v>
      </c>
      <c r="AL65" s="23">
        <f t="shared" si="13"/>
        <v>5.238138156230434E-2</v>
      </c>
      <c r="AM65" s="23">
        <f t="shared" si="10"/>
        <v>2.5254551329800305E-2</v>
      </c>
      <c r="AN65" s="23">
        <f t="shared" si="7"/>
        <v>4.5971373132936116E-2</v>
      </c>
      <c r="AO65" s="23">
        <f t="shared" si="7"/>
        <v>3.2062344208451429E-2</v>
      </c>
      <c r="AP65" s="23">
        <f t="shared" si="7"/>
        <v>9.1802957054818543E-2</v>
      </c>
      <c r="AQ65" s="14"/>
      <c r="AR65" s="23">
        <f t="shared" si="8"/>
        <v>5.1038228270241764E-2</v>
      </c>
      <c r="AS65" s="1">
        <f t="shared" si="9"/>
        <v>330110</v>
      </c>
    </row>
    <row r="66" spans="1:45" x14ac:dyDescent="0.25">
      <c r="A66" t="s">
        <v>62</v>
      </c>
      <c r="B66" s="5">
        <v>63</v>
      </c>
      <c r="C66" s="12">
        <f>VLOOKUP(A66,'[1]MASTER CP-1 history'!$C$3:$Q$353,15,0)</f>
        <v>0</v>
      </c>
      <c r="D66" s="12">
        <f>VLOOKUP($A66,'[1]MASTER CP-1 history'!$C$356:$Q$706,15,0)</f>
        <v>0</v>
      </c>
      <c r="E66" s="12">
        <f>VLOOKUP($A66,'[1]MASTER CP-1 history'!$C$709:$Q$1059,15,0)</f>
        <v>0</v>
      </c>
      <c r="F66" s="12">
        <f>VLOOKUP($A66,'[1]MASTER CP-1 history'!$C$1062:$Q$1412,15,0)</f>
        <v>0</v>
      </c>
      <c r="G66" s="12">
        <f>VLOOKUP($A66,'[1]MASTER CP-1 history'!$C$1415:$Q$1765,15,0)</f>
        <v>0</v>
      </c>
      <c r="H66" s="12">
        <f>VLOOKUP($A66,'[1]MASTER CP-1 history'!$C$1768:$Q$2118,15,0)</f>
        <v>0</v>
      </c>
      <c r="I66" s="12">
        <f>VLOOKUP($A66,'[1]MASTER CP-1 history'!$C$2121:$Q$2471,15,0)</f>
        <v>0</v>
      </c>
      <c r="J66" s="12">
        <f>VLOOKUP($A66,'[1]MASTER CP-1 history'!$C$2474:$Q$2824,15,0)</f>
        <v>0</v>
      </c>
      <c r="K66" s="12">
        <f>VLOOKUP($A66,'[1]MASTER CP-1 history'!$C$2827:$Q$3177,15,0)</f>
        <v>0</v>
      </c>
      <c r="L66" s="12">
        <f>VLOOKUP($A66,'[1]MASTER CP-1 history'!$C$3180:$Q$3530,15,0)</f>
        <v>0</v>
      </c>
      <c r="M66" s="12">
        <f>VLOOKUP($A66,'[1]MASTER CP-1 history'!$C$3533:$Q$3883,15,0)</f>
        <v>0</v>
      </c>
      <c r="N66" s="12">
        <f>VLOOKUP($A66,'[1]MASTER CP-1 history'!$C$3886:$Q$4236,15,0)</f>
        <v>0</v>
      </c>
      <c r="O66" s="12">
        <f>VLOOKUP($A66,'[1]MASTER CP-1 history'!$C$4239:$Q$4589,15,0)</f>
        <v>0</v>
      </c>
      <c r="P66" s="12">
        <f>VLOOKUP($A66,'[1]MASTER CP-1 history'!$C$4592:$Q$4942,15,0)</f>
        <v>0</v>
      </c>
      <c r="Q66" s="12">
        <f>VLOOKUP($A66,'[1]MASTER CP-1 history'!$C$4945:$Q$5295,15,0)</f>
        <v>0</v>
      </c>
      <c r="R66" s="12">
        <f>VLOOKUP($A66,'[1]MASTER CP-1 history'!$C$5298:$Q$5648,15,0)</f>
        <v>0</v>
      </c>
      <c r="S66" s="12">
        <f>VLOOKUP($A66,'[1]MASTER CP-1 history'!$C$5651:$Q$6001,15,0)</f>
        <v>0</v>
      </c>
      <c r="T66" s="12">
        <f>VLOOKUP($A66,'[1]MASTER CP-1 history'!$C$6004:$Q$6354,15,0)</f>
        <v>0</v>
      </c>
      <c r="U66" s="12">
        <f>VLOOKUP($A66,'[1]MASTER CP-1 history'!$C$6357:$Q$6707,15,0)</f>
        <v>0</v>
      </c>
      <c r="V66" s="12">
        <f>VLOOKUP($A66,'[1]MASTER CP-1 history'!$C$6710:$Q$7060,15,0)</f>
        <v>0</v>
      </c>
      <c r="W66" s="1"/>
      <c r="X66" s="23" t="str">
        <f t="shared" si="0"/>
        <v/>
      </c>
      <c r="Y66" s="23" t="str">
        <f t="shared" si="1"/>
        <v/>
      </c>
      <c r="Z66" s="23" t="str">
        <f t="shared" si="2"/>
        <v/>
      </c>
      <c r="AA66" s="23" t="str">
        <f t="shared" si="3"/>
        <v/>
      </c>
      <c r="AB66" s="23" t="str">
        <f t="shared" si="4"/>
        <v/>
      </c>
      <c r="AC66" s="23" t="str">
        <f t="shared" si="5"/>
        <v/>
      </c>
      <c r="AD66" s="23" t="str">
        <f t="shared" si="13"/>
        <v/>
      </c>
      <c r="AE66" s="23" t="str">
        <f t="shared" si="13"/>
        <v/>
      </c>
      <c r="AF66" s="23" t="str">
        <f t="shared" si="13"/>
        <v/>
      </c>
      <c r="AG66" s="23" t="str">
        <f t="shared" si="13"/>
        <v/>
      </c>
      <c r="AH66" s="23" t="str">
        <f t="shared" si="13"/>
        <v/>
      </c>
      <c r="AI66" s="23" t="str">
        <f t="shared" si="13"/>
        <v/>
      </c>
      <c r="AJ66" s="23" t="str">
        <f t="shared" si="13"/>
        <v/>
      </c>
      <c r="AK66" s="23" t="str">
        <f t="shared" si="13"/>
        <v/>
      </c>
      <c r="AL66" s="23" t="str">
        <f t="shared" si="13"/>
        <v/>
      </c>
      <c r="AM66" s="23" t="str">
        <f t="shared" si="10"/>
        <v/>
      </c>
      <c r="AN66" s="23" t="str">
        <f t="shared" si="7"/>
        <v/>
      </c>
      <c r="AO66" s="23" t="str">
        <f t="shared" si="7"/>
        <v/>
      </c>
      <c r="AP66" s="23" t="str">
        <f t="shared" si="7"/>
        <v/>
      </c>
      <c r="AQ66" s="14"/>
      <c r="AR66" s="23">
        <f t="shared" si="8"/>
        <v>0</v>
      </c>
      <c r="AS66" s="1">
        <f t="shared" si="9"/>
        <v>0</v>
      </c>
    </row>
    <row r="67" spans="1:45" x14ac:dyDescent="0.25">
      <c r="A67" t="s">
        <v>63</v>
      </c>
      <c r="B67" s="5">
        <v>64</v>
      </c>
      <c r="C67" s="12">
        <f>VLOOKUP(A67,'[1]MASTER CP-1 history'!$C$3:$Q$353,15,0)</f>
        <v>0</v>
      </c>
      <c r="D67" s="12">
        <f>VLOOKUP($A67,'[1]MASTER CP-1 history'!$C$356:$Q$706,15,0)</f>
        <v>0</v>
      </c>
      <c r="E67" s="12">
        <f>VLOOKUP($A67,'[1]MASTER CP-1 history'!$C$709:$Q$1059,15,0)</f>
        <v>0</v>
      </c>
      <c r="F67" s="12">
        <f>VLOOKUP($A67,'[1]MASTER CP-1 history'!$C$1062:$Q$1412,15,0)</f>
        <v>0</v>
      </c>
      <c r="G67" s="12">
        <f>VLOOKUP($A67,'[1]MASTER CP-1 history'!$C$1415:$Q$1765,15,0)</f>
        <v>0</v>
      </c>
      <c r="H67" s="12">
        <f>VLOOKUP($A67,'[1]MASTER CP-1 history'!$C$1768:$Q$2118,15,0)</f>
        <v>0</v>
      </c>
      <c r="I67" s="12">
        <f>VLOOKUP($A67,'[1]MASTER CP-1 history'!$C$2121:$Q$2471,15,0)</f>
        <v>0</v>
      </c>
      <c r="J67" s="12">
        <f>VLOOKUP($A67,'[1]MASTER CP-1 history'!$C$2474:$Q$2824,15,0)</f>
        <v>0</v>
      </c>
      <c r="K67" s="12">
        <f>VLOOKUP($A67,'[1]MASTER CP-1 history'!$C$2827:$Q$3177,15,0)</f>
        <v>0</v>
      </c>
      <c r="L67" s="12">
        <f>VLOOKUP($A67,'[1]MASTER CP-1 history'!$C$3180:$Q$3530,15,0)</f>
        <v>0</v>
      </c>
      <c r="M67" s="12">
        <f>VLOOKUP($A67,'[1]MASTER CP-1 history'!$C$3533:$Q$3883,15,0)</f>
        <v>0</v>
      </c>
      <c r="N67" s="12">
        <f>VLOOKUP($A67,'[1]MASTER CP-1 history'!$C$3886:$Q$4236,15,0)</f>
        <v>0</v>
      </c>
      <c r="O67" s="12">
        <f>VLOOKUP($A67,'[1]MASTER CP-1 history'!$C$4239:$Q$4589,15,0)</f>
        <v>0</v>
      </c>
      <c r="P67" s="12">
        <f>VLOOKUP($A67,'[1]MASTER CP-1 history'!$C$4592:$Q$4942,15,0)</f>
        <v>0</v>
      </c>
      <c r="Q67" s="12">
        <f>VLOOKUP($A67,'[1]MASTER CP-1 history'!$C$4945:$Q$5295,15,0)</f>
        <v>0</v>
      </c>
      <c r="R67" s="12">
        <f>VLOOKUP($A67,'[1]MASTER CP-1 history'!$C$5298:$Q$5648,15,0)</f>
        <v>0</v>
      </c>
      <c r="S67" s="12">
        <f>VLOOKUP($A67,'[1]MASTER CP-1 history'!$C$5651:$Q$6001,15,0)</f>
        <v>0</v>
      </c>
      <c r="T67" s="12">
        <f>VLOOKUP($A67,'[1]MASTER CP-1 history'!$C$6004:$Q$6354,15,0)</f>
        <v>0</v>
      </c>
      <c r="U67" s="12">
        <f>VLOOKUP($A67,'[1]MASTER CP-1 history'!$C$6357:$Q$6707,15,0)</f>
        <v>0</v>
      </c>
      <c r="V67" s="12">
        <f>VLOOKUP($A67,'[1]MASTER CP-1 history'!$C$6710:$Q$7060,15,0)</f>
        <v>0</v>
      </c>
      <c r="W67" s="1"/>
      <c r="X67" s="23" t="str">
        <f t="shared" si="0"/>
        <v/>
      </c>
      <c r="Y67" s="23" t="str">
        <f t="shared" si="1"/>
        <v/>
      </c>
      <c r="Z67" s="23" t="str">
        <f t="shared" si="2"/>
        <v/>
      </c>
      <c r="AA67" s="23" t="str">
        <f t="shared" si="3"/>
        <v/>
      </c>
      <c r="AB67" s="23" t="str">
        <f t="shared" si="4"/>
        <v/>
      </c>
      <c r="AC67" s="23" t="str">
        <f t="shared" si="5"/>
        <v/>
      </c>
      <c r="AD67" s="23" t="str">
        <f t="shared" si="13"/>
        <v/>
      </c>
      <c r="AE67" s="23" t="str">
        <f t="shared" si="13"/>
        <v/>
      </c>
      <c r="AF67" s="23" t="str">
        <f t="shared" si="13"/>
        <v/>
      </c>
      <c r="AG67" s="23" t="str">
        <f t="shared" si="13"/>
        <v/>
      </c>
      <c r="AH67" s="23" t="str">
        <f t="shared" si="13"/>
        <v/>
      </c>
      <c r="AI67" s="23" t="str">
        <f t="shared" si="13"/>
        <v/>
      </c>
      <c r="AJ67" s="23" t="str">
        <f t="shared" si="13"/>
        <v/>
      </c>
      <c r="AK67" s="23" t="str">
        <f t="shared" si="13"/>
        <v/>
      </c>
      <c r="AL67" s="23" t="str">
        <f t="shared" si="13"/>
        <v/>
      </c>
      <c r="AM67" s="23" t="str">
        <f t="shared" si="10"/>
        <v/>
      </c>
      <c r="AN67" s="23" t="str">
        <f t="shared" si="7"/>
        <v/>
      </c>
      <c r="AO67" s="23" t="str">
        <f t="shared" si="7"/>
        <v/>
      </c>
      <c r="AP67" s="23" t="str">
        <f t="shared" si="7"/>
        <v/>
      </c>
      <c r="AQ67" s="14"/>
      <c r="AR67" s="23">
        <f t="shared" si="8"/>
        <v>0</v>
      </c>
      <c r="AS67" s="1">
        <f t="shared" si="9"/>
        <v>0</v>
      </c>
    </row>
    <row r="68" spans="1:45" x14ac:dyDescent="0.25">
      <c r="A68" t="s">
        <v>64</v>
      </c>
      <c r="B68" s="5">
        <v>65</v>
      </c>
      <c r="C68" s="12">
        <f>VLOOKUP(A68,'[1]MASTER CP-1 history'!$C$3:$Q$353,15,0)</f>
        <v>254689.93</v>
      </c>
      <c r="D68" s="12">
        <f>VLOOKUP($A68,'[1]MASTER CP-1 history'!$C$356:$Q$706,15,0)</f>
        <v>278306.25</v>
      </c>
      <c r="E68" s="12">
        <f>VLOOKUP($A68,'[1]MASTER CP-1 history'!$C$709:$Q$1059,15,0)</f>
        <v>303404.75</v>
      </c>
      <c r="F68" s="12">
        <f>VLOOKUP($A68,'[1]MASTER CP-1 history'!$C$1062:$Q$1412,15,0)</f>
        <v>317103.19</v>
      </c>
      <c r="G68" s="12">
        <f>VLOOKUP($A68,'[1]MASTER CP-1 history'!$C$1415:$Q$1765,15,0)</f>
        <v>332381</v>
      </c>
      <c r="H68" s="12">
        <f>VLOOKUP($A68,'[1]MASTER CP-1 history'!$C$1768:$Q$2118,15,0)</f>
        <v>345208.83</v>
      </c>
      <c r="I68" s="12">
        <f>VLOOKUP($A68,'[1]MASTER CP-1 history'!$C$2121:$Q$2471,15,0)</f>
        <v>356236.83999999997</v>
      </c>
      <c r="J68" s="12">
        <f>VLOOKUP($A68,'[1]MASTER CP-1 history'!$C$2474:$Q$2824,15,0)</f>
        <v>367865.33</v>
      </c>
      <c r="K68" s="12">
        <f>VLOOKUP($A68,'[1]MASTER CP-1 history'!$C$2827:$Q$3177,15,0)</f>
        <v>385648.56</v>
      </c>
      <c r="L68" s="12">
        <f>VLOOKUP($A68,'[1]MASTER CP-1 history'!$C$3180:$Q$3530,15,0)</f>
        <v>401886</v>
      </c>
      <c r="M68" s="12">
        <f>VLOOKUP($A68,'[1]MASTER CP-1 history'!$C$3533:$Q$3883,15,0)</f>
        <v>416804.71</v>
      </c>
      <c r="N68" s="12">
        <f>VLOOKUP($A68,'[1]MASTER CP-1 history'!$C$3886:$Q$4236,15,0)</f>
        <v>435429</v>
      </c>
      <c r="O68" s="12">
        <f>VLOOKUP($A68,'[1]MASTER CP-1 history'!$C$4239:$Q$4589,15,0)</f>
        <v>453548.89</v>
      </c>
      <c r="P68" s="12">
        <f>VLOOKUP($A68,'[1]MASTER CP-1 history'!$C$4592:$Q$4942,15,0)</f>
        <v>475235.27999999997</v>
      </c>
      <c r="Q68" s="12">
        <f>VLOOKUP($A68,'[1]MASTER CP-1 history'!$C$4945:$Q$5295,15,0)</f>
        <v>497759.82</v>
      </c>
      <c r="R68" s="12">
        <f>VLOOKUP($A68,'[1]MASTER CP-1 history'!$C$5298:$Q$5648,15,0)</f>
        <v>515234.66000000003</v>
      </c>
      <c r="S68" s="12">
        <f>VLOOKUP($A68,'[1]MASTER CP-1 history'!$C$5651:$Q$6001,15,0)</f>
        <v>535214.21</v>
      </c>
      <c r="T68" s="12">
        <f>VLOOKUP($A68,'[1]MASTER CP-1 history'!$C$6004:$Q$6354,15,0)</f>
        <v>555056.25</v>
      </c>
      <c r="U68" s="12">
        <f>VLOOKUP($A68,'[1]MASTER CP-1 history'!$C$6357:$Q$6707,15,0)</f>
        <v>575054.77</v>
      </c>
      <c r="V68" s="12">
        <f>VLOOKUP($A68,'[1]MASTER CP-1 history'!$C$6710:$Q$7060,15,0)</f>
        <v>600239</v>
      </c>
      <c r="W68" s="1"/>
      <c r="X68" s="23">
        <f t="shared" ref="X68:X131" si="14">IF(AND(C68&gt;0,D68&gt;0),((D68-C68)/C68),"")</f>
        <v>9.2725770508476746E-2</v>
      </c>
      <c r="Y68" s="23">
        <f t="shared" ref="Y68:Y131" si="15">IF(AND(D68&gt;0,E68&gt;0),((E68-D68)/D68),"")</f>
        <v>9.0183026791529119E-2</v>
      </c>
      <c r="Z68" s="23">
        <f t="shared" ref="Z68:Z131" si="16">IF(AND(E68&gt;0,F68&gt;0),((F68-E68)/E68),"")</f>
        <v>4.5149062432279001E-2</v>
      </c>
      <c r="AA68" s="23">
        <f t="shared" ref="AA68:AA131" si="17">IF(AND(F68&gt;0,G68&gt;0),((G68-F68)/F68),"")</f>
        <v>4.8179300876790288E-2</v>
      </c>
      <c r="AB68" s="23">
        <f t="shared" ref="AB68:AB131" si="18">IF(AND(G68&gt;0,H68&gt;0),((H68-G68)/G68),"")</f>
        <v>3.8593752350465325E-2</v>
      </c>
      <c r="AC68" s="23">
        <f t="shared" ref="AC68:AC131" si="19">IF(AND(H68&gt;0,I68&gt;0),((I68-H68)/H68),"")</f>
        <v>3.1945909378969101E-2</v>
      </c>
      <c r="AD68" s="23">
        <f t="shared" si="13"/>
        <v>3.2642581267002174E-2</v>
      </c>
      <c r="AE68" s="23">
        <f t="shared" si="13"/>
        <v>4.8341685257482628E-2</v>
      </c>
      <c r="AF68" s="23">
        <f t="shared" si="13"/>
        <v>4.2104241229372161E-2</v>
      </c>
      <c r="AG68" s="23">
        <f t="shared" si="13"/>
        <v>3.7121745967762056E-2</v>
      </c>
      <c r="AH68" s="23">
        <f t="shared" si="13"/>
        <v>4.4683492180306643E-2</v>
      </c>
      <c r="AI68" s="23">
        <f t="shared" si="13"/>
        <v>4.1613879645131614E-2</v>
      </c>
      <c r="AJ68" s="23">
        <f t="shared" si="13"/>
        <v>4.7814889371683732E-2</v>
      </c>
      <c r="AK68" s="23">
        <f t="shared" si="13"/>
        <v>4.7396607423590351E-2</v>
      </c>
      <c r="AL68" s="23">
        <f t="shared" si="13"/>
        <v>3.510697187249872E-2</v>
      </c>
      <c r="AM68" s="23">
        <f t="shared" si="10"/>
        <v>3.8777573698166833E-2</v>
      </c>
      <c r="AN68" s="23">
        <f t="shared" si="10"/>
        <v>3.7073081449014667E-2</v>
      </c>
      <c r="AO68" s="23">
        <f t="shared" si="10"/>
        <v>3.6029717708790807E-2</v>
      </c>
      <c r="AP68" s="23">
        <f t="shared" si="10"/>
        <v>4.3794489349249253E-2</v>
      </c>
      <c r="AQ68" s="14"/>
      <c r="AR68" s="23">
        <f t="shared" ref="AR68:AR131" si="20">IFERROR(AVERAGE(X68:AQ68),0)</f>
        <v>4.6277777829397959E-2</v>
      </c>
      <c r="AS68" s="1">
        <f t="shared" ref="AS68:AS131" si="21">ROUND((V68*AR68)+V68,0)</f>
        <v>628017</v>
      </c>
    </row>
    <row r="69" spans="1:45" x14ac:dyDescent="0.25">
      <c r="A69" t="s">
        <v>65</v>
      </c>
      <c r="B69" s="5">
        <v>66</v>
      </c>
      <c r="C69" s="12">
        <f>VLOOKUP(A69,'[1]MASTER CP-1 history'!$C$3:$Q$353,15,0)</f>
        <v>0</v>
      </c>
      <c r="D69" s="12">
        <f>VLOOKUP($A69,'[1]MASTER CP-1 history'!$C$356:$Q$706,15,0)</f>
        <v>0</v>
      </c>
      <c r="E69" s="12">
        <f>VLOOKUP($A69,'[1]MASTER CP-1 history'!$C$709:$Q$1059,15,0)</f>
        <v>0</v>
      </c>
      <c r="F69" s="12">
        <f>VLOOKUP($A69,'[1]MASTER CP-1 history'!$C$1062:$Q$1412,15,0)</f>
        <v>0</v>
      </c>
      <c r="G69" s="12">
        <f>VLOOKUP($A69,'[1]MASTER CP-1 history'!$C$1415:$Q$1765,15,0)</f>
        <v>0</v>
      </c>
      <c r="H69" s="12">
        <f>VLOOKUP($A69,'[1]MASTER CP-1 history'!$C$1768:$Q$2118,15,0)</f>
        <v>0</v>
      </c>
      <c r="I69" s="12">
        <f>VLOOKUP($A69,'[1]MASTER CP-1 history'!$C$2121:$Q$2471,15,0)</f>
        <v>0</v>
      </c>
      <c r="J69" s="12">
        <f>VLOOKUP($A69,'[1]MASTER CP-1 history'!$C$2474:$Q$2824,15,0)</f>
        <v>0</v>
      </c>
      <c r="K69" s="12">
        <f>VLOOKUP($A69,'[1]MASTER CP-1 history'!$C$2827:$Q$3177,15,0)</f>
        <v>0</v>
      </c>
      <c r="L69" s="12">
        <f>VLOOKUP($A69,'[1]MASTER CP-1 history'!$C$3180:$Q$3530,15,0)</f>
        <v>0</v>
      </c>
      <c r="M69" s="12">
        <f>VLOOKUP($A69,'[1]MASTER CP-1 history'!$C$3533:$Q$3883,15,0)</f>
        <v>0</v>
      </c>
      <c r="N69" s="12">
        <f>VLOOKUP($A69,'[1]MASTER CP-1 history'!$C$3886:$Q$4236,15,0)</f>
        <v>0</v>
      </c>
      <c r="O69" s="12">
        <f>VLOOKUP($A69,'[1]MASTER CP-1 history'!$C$4239:$Q$4589,15,0)</f>
        <v>0</v>
      </c>
      <c r="P69" s="12">
        <f>VLOOKUP($A69,'[1]MASTER CP-1 history'!$C$4592:$Q$4942,15,0)</f>
        <v>0</v>
      </c>
      <c r="Q69" s="12">
        <f>VLOOKUP($A69,'[1]MASTER CP-1 history'!$C$4945:$Q$5295,15,0)</f>
        <v>0</v>
      </c>
      <c r="R69" s="12">
        <f>VLOOKUP($A69,'[1]MASTER CP-1 history'!$C$5298:$Q$5648,15,0)</f>
        <v>0</v>
      </c>
      <c r="S69" s="12">
        <f>VLOOKUP($A69,'[1]MASTER CP-1 history'!$C$5651:$Q$6001,15,0)</f>
        <v>0</v>
      </c>
      <c r="T69" s="12">
        <f>VLOOKUP($A69,'[1]MASTER CP-1 history'!$C$6004:$Q$6354,15,0)</f>
        <v>0</v>
      </c>
      <c r="U69" s="12">
        <f>VLOOKUP($A69,'[1]MASTER CP-1 history'!$C$6357:$Q$6707,15,0)</f>
        <v>0</v>
      </c>
      <c r="V69" s="12">
        <f>VLOOKUP($A69,'[1]MASTER CP-1 history'!$C$6710:$Q$7060,15,0)</f>
        <v>0</v>
      </c>
      <c r="W69" s="1"/>
      <c r="X69" s="23" t="str">
        <f t="shared" si="14"/>
        <v/>
      </c>
      <c r="Y69" s="23" t="str">
        <f t="shared" si="15"/>
        <v/>
      </c>
      <c r="Z69" s="23" t="str">
        <f t="shared" si="16"/>
        <v/>
      </c>
      <c r="AA69" s="23" t="str">
        <f t="shared" si="17"/>
        <v/>
      </c>
      <c r="AB69" s="23" t="str">
        <f t="shared" si="18"/>
        <v/>
      </c>
      <c r="AC69" s="23" t="str">
        <f t="shared" si="19"/>
        <v/>
      </c>
      <c r="AD69" s="23" t="str">
        <f t="shared" si="13"/>
        <v/>
      </c>
      <c r="AE69" s="23" t="str">
        <f t="shared" si="13"/>
        <v/>
      </c>
      <c r="AF69" s="23" t="str">
        <f t="shared" si="13"/>
        <v/>
      </c>
      <c r="AG69" s="23" t="str">
        <f t="shared" si="13"/>
        <v/>
      </c>
      <c r="AH69" s="23" t="str">
        <f t="shared" si="13"/>
        <v/>
      </c>
      <c r="AI69" s="23" t="str">
        <f t="shared" si="13"/>
        <v/>
      </c>
      <c r="AJ69" s="23" t="str">
        <f t="shared" si="13"/>
        <v/>
      </c>
      <c r="AK69" s="23" t="str">
        <f t="shared" si="13"/>
        <v/>
      </c>
      <c r="AL69" s="23" t="str">
        <f t="shared" si="13"/>
        <v/>
      </c>
      <c r="AM69" s="23" t="str">
        <f t="shared" si="10"/>
        <v/>
      </c>
      <c r="AN69" s="23" t="str">
        <f t="shared" si="10"/>
        <v/>
      </c>
      <c r="AO69" s="23" t="str">
        <f t="shared" si="10"/>
        <v/>
      </c>
      <c r="AP69" s="23" t="str">
        <f t="shared" si="10"/>
        <v/>
      </c>
      <c r="AQ69" s="14"/>
      <c r="AR69" s="23">
        <f t="shared" si="20"/>
        <v>0</v>
      </c>
      <c r="AS69" s="1">
        <f t="shared" si="21"/>
        <v>0</v>
      </c>
    </row>
    <row r="70" spans="1:45" x14ac:dyDescent="0.25">
      <c r="A70" t="s">
        <v>66</v>
      </c>
      <c r="B70" s="5">
        <v>67</v>
      </c>
      <c r="C70" s="12">
        <f>VLOOKUP(A70,'[1]MASTER CP-1 history'!$C$3:$Q$353,15,0)</f>
        <v>0</v>
      </c>
      <c r="D70" s="12">
        <f>VLOOKUP($A70,'[1]MASTER CP-1 history'!$C$356:$Q$706,15,0)</f>
        <v>652084.12</v>
      </c>
      <c r="E70" s="12">
        <f>VLOOKUP($A70,'[1]MASTER CP-1 history'!$C$709:$Q$1059,15,0)</f>
        <v>697794.92</v>
      </c>
      <c r="F70" s="12">
        <f>VLOOKUP($A70,'[1]MASTER CP-1 history'!$C$1062:$Q$1412,15,0)</f>
        <v>738131.69</v>
      </c>
      <c r="G70" s="12">
        <f>VLOOKUP($A70,'[1]MASTER CP-1 history'!$C$1415:$Q$1765,15,0)</f>
        <v>776442.45000000007</v>
      </c>
      <c r="H70" s="12">
        <f>VLOOKUP($A70,'[1]MASTER CP-1 history'!$C$1768:$Q$2118,15,0)</f>
        <v>823869.1</v>
      </c>
      <c r="I70" s="12">
        <f>VLOOKUP($A70,'[1]MASTER CP-1 history'!$C$2121:$Q$2471,15,0)</f>
        <v>857686.92</v>
      </c>
      <c r="J70" s="12">
        <f>VLOOKUP($A70,'[1]MASTER CP-1 history'!$C$2474:$Q$2824,15,0)</f>
        <v>866053.27</v>
      </c>
      <c r="K70" s="12">
        <f>VLOOKUP($A70,'[1]MASTER CP-1 history'!$C$2827:$Q$3177,15,0)</f>
        <v>901943.47</v>
      </c>
      <c r="L70" s="12">
        <f>VLOOKUP($A70,'[1]MASTER CP-1 history'!$C$3180:$Q$3530,15,0)</f>
        <v>929060.54999999993</v>
      </c>
      <c r="M70" s="12">
        <f>VLOOKUP($A70,'[1]MASTER CP-1 history'!$C$3533:$Q$3883,15,0)</f>
        <v>973148.13</v>
      </c>
      <c r="N70" s="12">
        <f>VLOOKUP($A70,'[1]MASTER CP-1 history'!$C$3886:$Q$4236,15,0)</f>
        <v>1022122.11</v>
      </c>
      <c r="O70" s="12">
        <f>VLOOKUP($A70,'[1]MASTER CP-1 history'!$C$4239:$Q$4589,15,0)</f>
        <v>1085028.8099999998</v>
      </c>
      <c r="P70" s="12">
        <f>VLOOKUP($A70,'[1]MASTER CP-1 history'!$C$4592:$Q$4942,15,0)</f>
        <v>1123113.1300000001</v>
      </c>
      <c r="Q70" s="12">
        <f>VLOOKUP($A70,'[1]MASTER CP-1 history'!$C$4945:$Q$5295,15,0)</f>
        <v>1177515.1299999999</v>
      </c>
      <c r="R70" s="12">
        <f>VLOOKUP($A70,'[1]MASTER CP-1 history'!$C$5298:$Q$5648,15,0)</f>
        <v>1232920.83</v>
      </c>
      <c r="S70" s="12">
        <f>VLOOKUP($A70,'[1]MASTER CP-1 history'!$C$5651:$Q$6001,15,0)</f>
        <v>1287631.1599999999</v>
      </c>
      <c r="T70" s="12">
        <f>VLOOKUP($A70,'[1]MASTER CP-1 history'!$C$6004:$Q$6354,15,0)</f>
        <v>1328460.6100000001</v>
      </c>
      <c r="U70" s="12">
        <f>VLOOKUP($A70,'[1]MASTER CP-1 history'!$C$6357:$Q$6707,15,0)</f>
        <v>1363797.82</v>
      </c>
      <c r="V70" s="12">
        <f>VLOOKUP($A70,'[1]MASTER CP-1 history'!$C$6710:$Q$7060,15,0)</f>
        <v>1440408.5</v>
      </c>
      <c r="W70" s="1"/>
      <c r="X70" s="23" t="str">
        <f t="shared" si="14"/>
        <v/>
      </c>
      <c r="Y70" s="23">
        <f t="shared" si="15"/>
        <v>7.0099544825597118E-2</v>
      </c>
      <c r="Z70" s="23">
        <f t="shared" si="16"/>
        <v>5.7806052815632281E-2</v>
      </c>
      <c r="AA70" s="23">
        <f t="shared" si="17"/>
        <v>5.1902337372888199E-2</v>
      </c>
      <c r="AB70" s="23">
        <f t="shared" si="18"/>
        <v>6.108199004317693E-2</v>
      </c>
      <c r="AC70" s="23">
        <f t="shared" si="19"/>
        <v>4.1047564473531133E-2</v>
      </c>
      <c r="AD70" s="23">
        <f t="shared" si="13"/>
        <v>9.7545500635592957E-3</v>
      </c>
      <c r="AE70" s="23">
        <f t="shared" si="13"/>
        <v>4.1441099806712761E-2</v>
      </c>
      <c r="AF70" s="23">
        <f t="shared" si="13"/>
        <v>3.0065165835725778E-2</v>
      </c>
      <c r="AG70" s="23">
        <f t="shared" si="13"/>
        <v>4.7453936129351393E-2</v>
      </c>
      <c r="AH70" s="23">
        <f t="shared" si="13"/>
        <v>5.0325308645457686E-2</v>
      </c>
      <c r="AI70" s="23">
        <f t="shared" si="13"/>
        <v>6.1545190525229748E-2</v>
      </c>
      <c r="AJ70" s="23">
        <f t="shared" si="13"/>
        <v>3.5099823754910532E-2</v>
      </c>
      <c r="AK70" s="23">
        <f t="shared" si="13"/>
        <v>4.8438575373079079E-2</v>
      </c>
      <c r="AL70" s="23">
        <f t="shared" si="13"/>
        <v>4.7053068439129264E-2</v>
      </c>
      <c r="AM70" s="23">
        <f t="shared" si="10"/>
        <v>4.4374568641199645E-2</v>
      </c>
      <c r="AN70" s="23">
        <f t="shared" si="10"/>
        <v>3.1708963924110219E-2</v>
      </c>
      <c r="AO70" s="23">
        <f t="shared" si="10"/>
        <v>2.6600118764529994E-2</v>
      </c>
      <c r="AP70" s="23">
        <f t="shared" si="10"/>
        <v>5.6174514195953131E-2</v>
      </c>
      <c r="AQ70" s="14"/>
      <c r="AR70" s="23">
        <f t="shared" si="20"/>
        <v>4.5109576312765222E-2</v>
      </c>
      <c r="AS70" s="1">
        <f t="shared" si="21"/>
        <v>1505385</v>
      </c>
    </row>
    <row r="71" spans="1:45" x14ac:dyDescent="0.25">
      <c r="A71" t="s">
        <v>67</v>
      </c>
      <c r="B71" s="5">
        <v>68</v>
      </c>
      <c r="C71" s="12">
        <f>VLOOKUP(A71,'[1]MASTER CP-1 history'!$C$3:$Q$353,15,0)</f>
        <v>0</v>
      </c>
      <c r="D71" s="12">
        <f>VLOOKUP($A71,'[1]MASTER CP-1 history'!$C$356:$Q$706,15,0)</f>
        <v>43519.82</v>
      </c>
      <c r="E71" s="12">
        <f>VLOOKUP($A71,'[1]MASTER CP-1 history'!$C$709:$Q$1059,15,0)</f>
        <v>44079.65</v>
      </c>
      <c r="F71" s="12">
        <f>VLOOKUP($A71,'[1]MASTER CP-1 history'!$C$1062:$Q$1412,15,0)</f>
        <v>47055</v>
      </c>
      <c r="G71" s="12">
        <f>VLOOKUP($A71,'[1]MASTER CP-1 history'!$C$1415:$Q$1765,15,0)</f>
        <v>45776.81</v>
      </c>
      <c r="H71" s="12">
        <f>VLOOKUP($A71,'[1]MASTER CP-1 history'!$C$1768:$Q$2118,15,0)</f>
        <v>47401.51</v>
      </c>
      <c r="I71" s="12">
        <f>VLOOKUP($A71,'[1]MASTER CP-1 history'!$C$2121:$Q$2471,15,0)</f>
        <v>49147.47</v>
      </c>
      <c r="J71" s="12">
        <f>VLOOKUP($A71,'[1]MASTER CP-1 history'!$C$2474:$Q$2824,15,0)</f>
        <v>49640.55</v>
      </c>
      <c r="K71" s="12">
        <f>VLOOKUP($A71,'[1]MASTER CP-1 history'!$C$2827:$Q$3177,15,0)</f>
        <v>52970.439999999995</v>
      </c>
      <c r="L71" s="12">
        <f>VLOOKUP($A71,'[1]MASTER CP-1 history'!$C$3180:$Q$3530,15,0)</f>
        <v>50219.31</v>
      </c>
      <c r="M71" s="12">
        <f>VLOOKUP($A71,'[1]MASTER CP-1 history'!$C$3533:$Q$3883,15,0)</f>
        <v>55527.48</v>
      </c>
      <c r="N71" s="12">
        <f>VLOOKUP($A71,'[1]MASTER CP-1 history'!$C$3886:$Q$4236,15,0)</f>
        <v>72162.28</v>
      </c>
      <c r="O71" s="12">
        <f>VLOOKUP($A71,'[1]MASTER CP-1 history'!$C$4239:$Q$4589,15,0)</f>
        <v>75355.58</v>
      </c>
      <c r="P71" s="12">
        <f>VLOOKUP($A71,'[1]MASTER CP-1 history'!$C$4592:$Q$4942,15,0)</f>
        <v>84297.900000000009</v>
      </c>
      <c r="Q71" s="12">
        <f>VLOOKUP($A71,'[1]MASTER CP-1 history'!$C$4945:$Q$5295,15,0)</f>
        <v>84263.41</v>
      </c>
      <c r="R71" s="12">
        <f>VLOOKUP($A71,'[1]MASTER CP-1 history'!$C$5298:$Q$5648,15,0)</f>
        <v>86660.780000000013</v>
      </c>
      <c r="S71" s="12">
        <f>VLOOKUP($A71,'[1]MASTER CP-1 history'!$C$5651:$Q$6001,15,0)</f>
        <v>88617.03</v>
      </c>
      <c r="T71" s="12">
        <f>VLOOKUP($A71,'[1]MASTER CP-1 history'!$C$6004:$Q$6354,15,0)</f>
        <v>92386.53</v>
      </c>
      <c r="U71" s="12">
        <f>VLOOKUP($A71,'[1]MASTER CP-1 history'!$C$6357:$Q$6707,15,0)</f>
        <v>96650.12000000001</v>
      </c>
      <c r="V71" s="12">
        <f>VLOOKUP($A71,'[1]MASTER CP-1 history'!$C$6710:$Q$7060,15,0)</f>
        <v>102625</v>
      </c>
      <c r="W71" s="1"/>
      <c r="X71" s="23" t="str">
        <f t="shared" si="14"/>
        <v/>
      </c>
      <c r="Y71" s="23">
        <f t="shared" si="15"/>
        <v>1.2863794013853957E-2</v>
      </c>
      <c r="Z71" s="23">
        <f t="shared" si="16"/>
        <v>6.7499401651328866E-2</v>
      </c>
      <c r="AA71" s="23">
        <f t="shared" si="17"/>
        <v>-2.716374455424508E-2</v>
      </c>
      <c r="AB71" s="23">
        <f t="shared" si="18"/>
        <v>3.5491769741054571E-2</v>
      </c>
      <c r="AC71" s="23">
        <f t="shared" si="19"/>
        <v>3.6833425770613618E-2</v>
      </c>
      <c r="AD71" s="23">
        <f t="shared" ref="AD71:AM87" si="22">IF(AND(I71&gt;0,J71&gt;0),((J71-I71)/I71),"")</f>
        <v>1.0032662922425137E-2</v>
      </c>
      <c r="AE71" s="23">
        <f t="shared" si="22"/>
        <v>6.7080038396028885E-2</v>
      </c>
      <c r="AF71" s="23">
        <f t="shared" si="22"/>
        <v>-5.1937080379169921E-2</v>
      </c>
      <c r="AG71" s="23">
        <f t="shared" si="22"/>
        <v>0.10569977962660192</v>
      </c>
      <c r="AH71" s="23">
        <f t="shared" si="22"/>
        <v>0.29957779463429629</v>
      </c>
      <c r="AI71" s="23">
        <f t="shared" si="22"/>
        <v>4.4251650585319685E-2</v>
      </c>
      <c r="AJ71" s="23">
        <f t="shared" si="22"/>
        <v>0.11866831892210247</v>
      </c>
      <c r="AK71" s="23">
        <f t="shared" si="22"/>
        <v>-4.0914423728236689E-4</v>
      </c>
      <c r="AL71" s="23">
        <f t="shared" si="22"/>
        <v>2.8450901761512024E-2</v>
      </c>
      <c r="AM71" s="23">
        <f t="shared" si="10"/>
        <v>2.257364865628933E-2</v>
      </c>
      <c r="AN71" s="23">
        <f t="shared" si="10"/>
        <v>4.2536970602603134E-2</v>
      </c>
      <c r="AO71" s="23">
        <f t="shared" si="10"/>
        <v>4.614947655248023E-2</v>
      </c>
      <c r="AP71" s="23">
        <f t="shared" si="10"/>
        <v>6.1819685273023867E-2</v>
      </c>
      <c r="AQ71" s="14"/>
      <c r="AR71" s="23">
        <f t="shared" si="20"/>
        <v>5.1112186107713148E-2</v>
      </c>
      <c r="AS71" s="1">
        <f t="shared" si="21"/>
        <v>107870</v>
      </c>
    </row>
    <row r="72" spans="1:45" x14ac:dyDescent="0.25">
      <c r="A72" t="s">
        <v>68</v>
      </c>
      <c r="B72" s="5">
        <v>69</v>
      </c>
      <c r="C72" s="12">
        <f>VLOOKUP(A72,'[1]MASTER CP-1 history'!$C$3:$Q$353,15,0)</f>
        <v>0</v>
      </c>
      <c r="D72" s="12">
        <f>VLOOKUP($A72,'[1]MASTER CP-1 history'!$C$356:$Q$706,15,0)</f>
        <v>0</v>
      </c>
      <c r="E72" s="12">
        <f>VLOOKUP($A72,'[1]MASTER CP-1 history'!$C$709:$Q$1059,15,0)</f>
        <v>0</v>
      </c>
      <c r="F72" s="12">
        <f>VLOOKUP($A72,'[1]MASTER CP-1 history'!$C$1062:$Q$1412,15,0)</f>
        <v>0</v>
      </c>
      <c r="G72" s="12">
        <f>VLOOKUP($A72,'[1]MASTER CP-1 history'!$C$1415:$Q$1765,15,0)</f>
        <v>0</v>
      </c>
      <c r="H72" s="12">
        <f>VLOOKUP($A72,'[1]MASTER CP-1 history'!$C$1768:$Q$2118,15,0)</f>
        <v>0</v>
      </c>
      <c r="I72" s="12">
        <f>VLOOKUP($A72,'[1]MASTER CP-1 history'!$C$2121:$Q$2471,15,0)</f>
        <v>0</v>
      </c>
      <c r="J72" s="12">
        <f>VLOOKUP($A72,'[1]MASTER CP-1 history'!$C$2474:$Q$2824,15,0)</f>
        <v>0</v>
      </c>
      <c r="K72" s="12">
        <f>VLOOKUP($A72,'[1]MASTER CP-1 history'!$C$2827:$Q$3177,15,0)</f>
        <v>0</v>
      </c>
      <c r="L72" s="12">
        <f>VLOOKUP($A72,'[1]MASTER CP-1 history'!$C$3180:$Q$3530,15,0)</f>
        <v>0</v>
      </c>
      <c r="M72" s="12">
        <f>VLOOKUP($A72,'[1]MASTER CP-1 history'!$C$3533:$Q$3883,15,0)</f>
        <v>0</v>
      </c>
      <c r="N72" s="12">
        <f>VLOOKUP($A72,'[1]MASTER CP-1 history'!$C$3886:$Q$4236,15,0)</f>
        <v>0</v>
      </c>
      <c r="O72" s="12">
        <f>VLOOKUP($A72,'[1]MASTER CP-1 history'!$C$4239:$Q$4589,15,0)</f>
        <v>0</v>
      </c>
      <c r="P72" s="12">
        <f>VLOOKUP($A72,'[1]MASTER CP-1 history'!$C$4592:$Q$4942,15,0)</f>
        <v>0</v>
      </c>
      <c r="Q72" s="12">
        <f>VLOOKUP($A72,'[1]MASTER CP-1 history'!$C$4945:$Q$5295,15,0)</f>
        <v>0</v>
      </c>
      <c r="R72" s="12">
        <f>VLOOKUP($A72,'[1]MASTER CP-1 history'!$C$5298:$Q$5648,15,0)</f>
        <v>0</v>
      </c>
      <c r="S72" s="12">
        <f>VLOOKUP($A72,'[1]MASTER CP-1 history'!$C$5651:$Q$6001,15,0)</f>
        <v>0</v>
      </c>
      <c r="T72" s="12">
        <f>VLOOKUP($A72,'[1]MASTER CP-1 history'!$C$6004:$Q$6354,15,0)</f>
        <v>0</v>
      </c>
      <c r="U72" s="12">
        <f>VLOOKUP($A72,'[1]MASTER CP-1 history'!$C$6357:$Q$6707,15,0)</f>
        <v>0</v>
      </c>
      <c r="V72" s="12">
        <f>VLOOKUP($A72,'[1]MASTER CP-1 history'!$C$6710:$Q$7060,15,0)</f>
        <v>0</v>
      </c>
      <c r="W72" s="1"/>
      <c r="X72" s="23" t="str">
        <f t="shared" si="14"/>
        <v/>
      </c>
      <c r="Y72" s="23" t="str">
        <f t="shared" si="15"/>
        <v/>
      </c>
      <c r="Z72" s="23" t="str">
        <f t="shared" si="16"/>
        <v/>
      </c>
      <c r="AA72" s="23" t="str">
        <f t="shared" si="17"/>
        <v/>
      </c>
      <c r="AB72" s="23" t="str">
        <f t="shared" si="18"/>
        <v/>
      </c>
      <c r="AC72" s="23" t="str">
        <f t="shared" si="19"/>
        <v/>
      </c>
      <c r="AD72" s="23" t="str">
        <f t="shared" si="22"/>
        <v/>
      </c>
      <c r="AE72" s="23" t="str">
        <f t="shared" si="22"/>
        <v/>
      </c>
      <c r="AF72" s="23" t="str">
        <f t="shared" si="22"/>
        <v/>
      </c>
      <c r="AG72" s="23" t="str">
        <f t="shared" si="22"/>
        <v/>
      </c>
      <c r="AH72" s="23" t="str">
        <f t="shared" si="22"/>
        <v/>
      </c>
      <c r="AI72" s="23" t="str">
        <f t="shared" si="22"/>
        <v/>
      </c>
      <c r="AJ72" s="23" t="str">
        <f t="shared" si="22"/>
        <v/>
      </c>
      <c r="AK72" s="23" t="str">
        <f t="shared" si="22"/>
        <v/>
      </c>
      <c r="AL72" s="23" t="str">
        <f t="shared" si="22"/>
        <v/>
      </c>
      <c r="AM72" s="23" t="str">
        <f t="shared" si="10"/>
        <v/>
      </c>
      <c r="AN72" s="23" t="str">
        <f t="shared" si="10"/>
        <v/>
      </c>
      <c r="AO72" s="23" t="str">
        <f t="shared" si="10"/>
        <v/>
      </c>
      <c r="AP72" s="23" t="str">
        <f t="shared" si="10"/>
        <v/>
      </c>
      <c r="AQ72" s="14"/>
      <c r="AR72" s="23">
        <f t="shared" si="20"/>
        <v>0</v>
      </c>
      <c r="AS72" s="1">
        <f t="shared" si="21"/>
        <v>0</v>
      </c>
    </row>
    <row r="73" spans="1:45" x14ac:dyDescent="0.25">
      <c r="A73" t="s">
        <v>69</v>
      </c>
      <c r="B73" s="5">
        <v>70</v>
      </c>
      <c r="C73" s="12">
        <f>VLOOKUP(A73,'[1]MASTER CP-1 history'!$C$3:$Q$353,15,0)</f>
        <v>0</v>
      </c>
      <c r="D73" s="12">
        <f>VLOOKUP($A73,'[1]MASTER CP-1 history'!$C$356:$Q$706,15,0)</f>
        <v>0</v>
      </c>
      <c r="E73" s="12">
        <f>VLOOKUP($A73,'[1]MASTER CP-1 history'!$C$709:$Q$1059,15,0)</f>
        <v>0</v>
      </c>
      <c r="F73" s="12">
        <f>VLOOKUP($A73,'[1]MASTER CP-1 history'!$C$1062:$Q$1412,15,0)</f>
        <v>0</v>
      </c>
      <c r="G73" s="12">
        <f>VLOOKUP($A73,'[1]MASTER CP-1 history'!$C$1415:$Q$1765,15,0)</f>
        <v>0</v>
      </c>
      <c r="H73" s="12">
        <f>VLOOKUP($A73,'[1]MASTER CP-1 history'!$C$1768:$Q$2118,15,0)</f>
        <v>0</v>
      </c>
      <c r="I73" s="12">
        <f>VLOOKUP($A73,'[1]MASTER CP-1 history'!$C$2121:$Q$2471,15,0)</f>
        <v>0</v>
      </c>
      <c r="J73" s="12">
        <f>VLOOKUP($A73,'[1]MASTER CP-1 history'!$C$2474:$Q$2824,15,0)</f>
        <v>0</v>
      </c>
      <c r="K73" s="12">
        <f>VLOOKUP($A73,'[1]MASTER CP-1 history'!$C$2827:$Q$3177,15,0)</f>
        <v>0</v>
      </c>
      <c r="L73" s="12">
        <f>VLOOKUP($A73,'[1]MASTER CP-1 history'!$C$3180:$Q$3530,15,0)</f>
        <v>0</v>
      </c>
      <c r="M73" s="12">
        <f>VLOOKUP($A73,'[1]MASTER CP-1 history'!$C$3533:$Q$3883,15,0)</f>
        <v>0</v>
      </c>
      <c r="N73" s="12">
        <f>VLOOKUP($A73,'[1]MASTER CP-1 history'!$C$3886:$Q$4236,15,0)</f>
        <v>0</v>
      </c>
      <c r="O73" s="12">
        <f>VLOOKUP($A73,'[1]MASTER CP-1 history'!$C$4239:$Q$4589,15,0)</f>
        <v>0</v>
      </c>
      <c r="P73" s="12">
        <f>VLOOKUP($A73,'[1]MASTER CP-1 history'!$C$4592:$Q$4942,15,0)</f>
        <v>0</v>
      </c>
      <c r="Q73" s="12">
        <f>VLOOKUP($A73,'[1]MASTER CP-1 history'!$C$4945:$Q$5295,15,0)</f>
        <v>0</v>
      </c>
      <c r="R73" s="12">
        <f>VLOOKUP($A73,'[1]MASTER CP-1 history'!$C$5298:$Q$5648,15,0)</f>
        <v>0</v>
      </c>
      <c r="S73" s="12">
        <f>VLOOKUP($A73,'[1]MASTER CP-1 history'!$C$5651:$Q$6001,15,0)</f>
        <v>0</v>
      </c>
      <c r="T73" s="12">
        <f>VLOOKUP($A73,'[1]MASTER CP-1 history'!$C$6004:$Q$6354,15,0)</f>
        <v>0</v>
      </c>
      <c r="U73" s="12">
        <f>VLOOKUP($A73,'[1]MASTER CP-1 history'!$C$6357:$Q$6707,15,0)</f>
        <v>0</v>
      </c>
      <c r="V73" s="12">
        <f>VLOOKUP($A73,'[1]MASTER CP-1 history'!$C$6710:$Q$7060,15,0)</f>
        <v>0</v>
      </c>
      <c r="W73" s="1"/>
      <c r="X73" s="23" t="str">
        <f t="shared" si="14"/>
        <v/>
      </c>
      <c r="Y73" s="23" t="str">
        <f t="shared" si="15"/>
        <v/>
      </c>
      <c r="Z73" s="23" t="str">
        <f t="shared" si="16"/>
        <v/>
      </c>
      <c r="AA73" s="23" t="str">
        <f t="shared" si="17"/>
        <v/>
      </c>
      <c r="AB73" s="23" t="str">
        <f t="shared" si="18"/>
        <v/>
      </c>
      <c r="AC73" s="23" t="str">
        <f t="shared" si="19"/>
        <v/>
      </c>
      <c r="AD73" s="23" t="str">
        <f t="shared" si="22"/>
        <v/>
      </c>
      <c r="AE73" s="23" t="str">
        <f t="shared" si="22"/>
        <v/>
      </c>
      <c r="AF73" s="23" t="str">
        <f t="shared" si="22"/>
        <v/>
      </c>
      <c r="AG73" s="23" t="str">
        <f t="shared" si="22"/>
        <v/>
      </c>
      <c r="AH73" s="23" t="str">
        <f t="shared" si="22"/>
        <v/>
      </c>
      <c r="AI73" s="23" t="str">
        <f t="shared" si="22"/>
        <v/>
      </c>
      <c r="AJ73" s="23" t="str">
        <f t="shared" si="22"/>
        <v/>
      </c>
      <c r="AK73" s="23" t="str">
        <f t="shared" si="22"/>
        <v/>
      </c>
      <c r="AL73" s="23" t="str">
        <f t="shared" si="22"/>
        <v/>
      </c>
      <c r="AM73" s="23" t="str">
        <f t="shared" si="10"/>
        <v/>
      </c>
      <c r="AN73" s="23" t="str">
        <f t="shared" si="10"/>
        <v/>
      </c>
      <c r="AO73" s="23" t="str">
        <f t="shared" si="10"/>
        <v/>
      </c>
      <c r="AP73" s="23" t="str">
        <f t="shared" si="10"/>
        <v/>
      </c>
      <c r="AQ73" s="14"/>
      <c r="AR73" s="23">
        <f t="shared" si="20"/>
        <v>0</v>
      </c>
      <c r="AS73" s="1">
        <f t="shared" si="21"/>
        <v>0</v>
      </c>
    </row>
    <row r="74" spans="1:45" x14ac:dyDescent="0.25">
      <c r="A74" t="s">
        <v>70</v>
      </c>
      <c r="B74" s="5">
        <v>71</v>
      </c>
      <c r="C74" s="12">
        <f>VLOOKUP(A74,'[1]MASTER CP-1 history'!$C$3:$Q$353,15,0)</f>
        <v>0</v>
      </c>
      <c r="D74" s="12">
        <f>VLOOKUP($A74,'[1]MASTER CP-1 history'!$C$356:$Q$706,15,0)</f>
        <v>0</v>
      </c>
      <c r="E74" s="12">
        <f>VLOOKUP($A74,'[1]MASTER CP-1 history'!$C$709:$Q$1059,15,0)</f>
        <v>0</v>
      </c>
      <c r="F74" s="12">
        <f>VLOOKUP($A74,'[1]MASTER CP-1 history'!$C$1062:$Q$1412,15,0)</f>
        <v>0</v>
      </c>
      <c r="G74" s="12">
        <f>VLOOKUP($A74,'[1]MASTER CP-1 history'!$C$1415:$Q$1765,15,0)</f>
        <v>0</v>
      </c>
      <c r="H74" s="12">
        <f>VLOOKUP($A74,'[1]MASTER CP-1 history'!$C$1768:$Q$2118,15,0)</f>
        <v>0</v>
      </c>
      <c r="I74" s="12">
        <f>VLOOKUP($A74,'[1]MASTER CP-1 history'!$C$2121:$Q$2471,15,0)</f>
        <v>0</v>
      </c>
      <c r="J74" s="12">
        <f>VLOOKUP($A74,'[1]MASTER CP-1 history'!$C$2474:$Q$2824,15,0)</f>
        <v>0</v>
      </c>
      <c r="K74" s="12">
        <f>VLOOKUP($A74,'[1]MASTER CP-1 history'!$C$2827:$Q$3177,15,0)</f>
        <v>0</v>
      </c>
      <c r="L74" s="12">
        <f>VLOOKUP($A74,'[1]MASTER CP-1 history'!$C$3180:$Q$3530,15,0)</f>
        <v>0</v>
      </c>
      <c r="M74" s="12">
        <f>VLOOKUP($A74,'[1]MASTER CP-1 history'!$C$3533:$Q$3883,15,0)</f>
        <v>0</v>
      </c>
      <c r="N74" s="12">
        <f>VLOOKUP($A74,'[1]MASTER CP-1 history'!$C$3886:$Q$4236,15,0)</f>
        <v>0</v>
      </c>
      <c r="O74" s="12">
        <f>VLOOKUP($A74,'[1]MASTER CP-1 history'!$C$4239:$Q$4589,15,0)</f>
        <v>0</v>
      </c>
      <c r="P74" s="12">
        <f>VLOOKUP($A74,'[1]MASTER CP-1 history'!$C$4592:$Q$4942,15,0)</f>
        <v>0</v>
      </c>
      <c r="Q74" s="12">
        <f>VLOOKUP($A74,'[1]MASTER CP-1 history'!$C$4945:$Q$5295,15,0)</f>
        <v>0</v>
      </c>
      <c r="R74" s="12">
        <f>VLOOKUP($A74,'[1]MASTER CP-1 history'!$C$5298:$Q$5648,15,0)</f>
        <v>0</v>
      </c>
      <c r="S74" s="12">
        <f>VLOOKUP($A74,'[1]MASTER CP-1 history'!$C$5651:$Q$6001,15,0)</f>
        <v>0</v>
      </c>
      <c r="T74" s="12">
        <f>VLOOKUP($A74,'[1]MASTER CP-1 history'!$C$6004:$Q$6354,15,0)</f>
        <v>0</v>
      </c>
      <c r="U74" s="12">
        <f>VLOOKUP($A74,'[1]MASTER CP-1 history'!$C$6357:$Q$6707,15,0)</f>
        <v>0</v>
      </c>
      <c r="V74" s="12">
        <f>VLOOKUP($A74,'[1]MASTER CP-1 history'!$C$6710:$Q$7060,15,0)</f>
        <v>0</v>
      </c>
      <c r="W74" s="1"/>
      <c r="X74" s="23" t="str">
        <f t="shared" si="14"/>
        <v/>
      </c>
      <c r="Y74" s="23" t="str">
        <f t="shared" si="15"/>
        <v/>
      </c>
      <c r="Z74" s="23" t="str">
        <f t="shared" si="16"/>
        <v/>
      </c>
      <c r="AA74" s="23" t="str">
        <f t="shared" si="17"/>
        <v/>
      </c>
      <c r="AB74" s="23" t="str">
        <f t="shared" si="18"/>
        <v/>
      </c>
      <c r="AC74" s="23" t="str">
        <f t="shared" si="19"/>
        <v/>
      </c>
      <c r="AD74" s="23" t="str">
        <f t="shared" si="22"/>
        <v/>
      </c>
      <c r="AE74" s="23" t="str">
        <f t="shared" si="22"/>
        <v/>
      </c>
      <c r="AF74" s="23" t="str">
        <f t="shared" si="22"/>
        <v/>
      </c>
      <c r="AG74" s="23" t="str">
        <f t="shared" si="22"/>
        <v/>
      </c>
      <c r="AH74" s="23" t="str">
        <f t="shared" si="22"/>
        <v/>
      </c>
      <c r="AI74" s="23" t="str">
        <f t="shared" si="22"/>
        <v/>
      </c>
      <c r="AJ74" s="23" t="str">
        <f t="shared" si="22"/>
        <v/>
      </c>
      <c r="AK74" s="23" t="str">
        <f t="shared" si="22"/>
        <v/>
      </c>
      <c r="AL74" s="23" t="str">
        <f t="shared" si="22"/>
        <v/>
      </c>
      <c r="AM74" s="23" t="str">
        <f t="shared" si="10"/>
        <v/>
      </c>
      <c r="AN74" s="23" t="str">
        <f t="shared" si="10"/>
        <v/>
      </c>
      <c r="AO74" s="23" t="str">
        <f t="shared" si="10"/>
        <v/>
      </c>
      <c r="AP74" s="23" t="str">
        <f t="shared" si="10"/>
        <v/>
      </c>
      <c r="AQ74" s="14"/>
      <c r="AR74" s="23">
        <f t="shared" si="20"/>
        <v>0</v>
      </c>
      <c r="AS74" s="1">
        <f t="shared" si="21"/>
        <v>0</v>
      </c>
    </row>
    <row r="75" spans="1:45" x14ac:dyDescent="0.25">
      <c r="A75" t="s">
        <v>71</v>
      </c>
      <c r="B75" s="5">
        <v>72</v>
      </c>
      <c r="C75" s="12">
        <f>VLOOKUP(A75,'[1]MASTER CP-1 history'!$C$3:$Q$353,15,0)</f>
        <v>342980.74000000005</v>
      </c>
      <c r="D75" s="12">
        <f>VLOOKUP($A75,'[1]MASTER CP-1 history'!$C$356:$Q$706,15,0)</f>
        <v>381759.77</v>
      </c>
      <c r="E75" s="12">
        <f>VLOOKUP($A75,'[1]MASTER CP-1 history'!$C$709:$Q$1059,15,0)</f>
        <v>415179.76</v>
      </c>
      <c r="F75" s="12">
        <f>VLOOKUP($A75,'[1]MASTER CP-1 history'!$C$1062:$Q$1412,15,0)</f>
        <v>440946.07</v>
      </c>
      <c r="G75" s="12">
        <f>VLOOKUP($A75,'[1]MASTER CP-1 history'!$C$1415:$Q$1765,15,0)</f>
        <v>470640.25</v>
      </c>
      <c r="H75" s="12">
        <f>VLOOKUP($A75,'[1]MASTER CP-1 history'!$C$1768:$Q$2118,15,0)</f>
        <v>504409.79000000004</v>
      </c>
      <c r="I75" s="12">
        <f>VLOOKUP($A75,'[1]MASTER CP-1 history'!$C$2121:$Q$2471,15,0)</f>
        <v>513221.07</v>
      </c>
      <c r="J75" s="12">
        <f>VLOOKUP($A75,'[1]MASTER CP-1 history'!$C$2474:$Q$2824,15,0)</f>
        <v>521250.42</v>
      </c>
      <c r="K75" s="12">
        <f>VLOOKUP($A75,'[1]MASTER CP-1 history'!$C$2827:$Q$3177,15,0)</f>
        <v>535858.91</v>
      </c>
      <c r="L75" s="12">
        <f>VLOOKUP($A75,'[1]MASTER CP-1 history'!$C$3180:$Q$3530,15,0)</f>
        <v>549419.27</v>
      </c>
      <c r="M75" s="12">
        <f>VLOOKUP($A75,'[1]MASTER CP-1 history'!$C$3533:$Q$3883,15,0)</f>
        <v>562920</v>
      </c>
      <c r="N75" s="12">
        <f>VLOOKUP($A75,'[1]MASTER CP-1 history'!$C$3886:$Q$4236,15,0)</f>
        <v>588528</v>
      </c>
      <c r="O75" s="12">
        <f>VLOOKUP($A75,'[1]MASTER CP-1 history'!$C$4239:$Q$4589,15,0)</f>
        <v>616825.91999999993</v>
      </c>
      <c r="P75" s="12">
        <f>VLOOKUP($A75,'[1]MASTER CP-1 history'!$C$4592:$Q$4942,15,0)</f>
        <v>645056.25</v>
      </c>
      <c r="Q75" s="12">
        <f>VLOOKUP($A75,'[1]MASTER CP-1 history'!$C$4945:$Q$5295,15,0)</f>
        <v>673550</v>
      </c>
      <c r="R75" s="12">
        <f>VLOOKUP($A75,'[1]MASTER CP-1 history'!$C$5298:$Q$5648,15,0)</f>
        <v>714089</v>
      </c>
      <c r="S75" s="12">
        <f>VLOOKUP($A75,'[1]MASTER CP-1 history'!$C$5651:$Q$6001,15,0)</f>
        <v>741413.96</v>
      </c>
      <c r="T75" s="12">
        <f>VLOOKUP($A75,'[1]MASTER CP-1 history'!$C$6004:$Q$6354,15,0)</f>
        <v>768886.94000000006</v>
      </c>
      <c r="U75" s="12">
        <f>VLOOKUP($A75,'[1]MASTER CP-1 history'!$C$6357:$Q$6707,15,0)</f>
        <v>802222</v>
      </c>
      <c r="V75" s="12">
        <f>VLOOKUP($A75,'[1]MASTER CP-1 history'!$C$6710:$Q$7060,15,0)</f>
        <v>847660.9800000001</v>
      </c>
      <c r="W75" s="1"/>
      <c r="X75" s="23">
        <f t="shared" si="14"/>
        <v>0.11306474526820358</v>
      </c>
      <c r="Y75" s="23">
        <f t="shared" si="15"/>
        <v>8.7541937695530328E-2</v>
      </c>
      <c r="Z75" s="23">
        <f t="shared" si="16"/>
        <v>6.2060612010566209E-2</v>
      </c>
      <c r="AA75" s="23">
        <f t="shared" si="17"/>
        <v>6.7341976763734379E-2</v>
      </c>
      <c r="AB75" s="23">
        <f t="shared" si="18"/>
        <v>7.1752341623989954E-2</v>
      </c>
      <c r="AC75" s="23">
        <f t="shared" si="19"/>
        <v>1.746849520902433E-2</v>
      </c>
      <c r="AD75" s="23">
        <f t="shared" si="22"/>
        <v>1.5645012392028208E-2</v>
      </c>
      <c r="AE75" s="23">
        <f t="shared" si="22"/>
        <v>2.8025857513937446E-2</v>
      </c>
      <c r="AF75" s="23">
        <f t="shared" si="22"/>
        <v>2.5305840300387999E-2</v>
      </c>
      <c r="AG75" s="23">
        <f t="shared" si="22"/>
        <v>2.4572727490974208E-2</v>
      </c>
      <c r="AH75" s="23">
        <f t="shared" si="22"/>
        <v>4.5491366446386697E-2</v>
      </c>
      <c r="AI75" s="23">
        <f t="shared" si="22"/>
        <v>4.8082538129026867E-2</v>
      </c>
      <c r="AJ75" s="23">
        <f t="shared" si="22"/>
        <v>4.5767094223277904E-2</v>
      </c>
      <c r="AK75" s="23">
        <f t="shared" si="22"/>
        <v>4.417250433586218E-2</v>
      </c>
      <c r="AL75" s="23">
        <f t="shared" si="22"/>
        <v>6.018706851755623E-2</v>
      </c>
      <c r="AM75" s="23">
        <f t="shared" si="10"/>
        <v>3.8265482313829174E-2</v>
      </c>
      <c r="AN75" s="23">
        <f t="shared" si="10"/>
        <v>3.705484585156732E-2</v>
      </c>
      <c r="AO75" s="23">
        <f t="shared" si="10"/>
        <v>4.3354956711841065E-2</v>
      </c>
      <c r="AP75" s="23">
        <f t="shared" si="10"/>
        <v>5.6641403501773942E-2</v>
      </c>
      <c r="AQ75" s="14"/>
      <c r="AR75" s="23">
        <f t="shared" si="20"/>
        <v>4.904193717365779E-2</v>
      </c>
      <c r="AS75" s="1">
        <f t="shared" si="21"/>
        <v>889232</v>
      </c>
    </row>
    <row r="76" spans="1:45" x14ac:dyDescent="0.25">
      <c r="A76" t="s">
        <v>72</v>
      </c>
      <c r="B76" s="5">
        <v>73</v>
      </c>
      <c r="C76" s="12">
        <f>VLOOKUP(A76,'[1]MASTER CP-1 history'!$C$3:$Q$353,15,0)</f>
        <v>0</v>
      </c>
      <c r="D76" s="12">
        <f>VLOOKUP($A76,'[1]MASTER CP-1 history'!$C$356:$Q$706,15,0)</f>
        <v>0</v>
      </c>
      <c r="E76" s="12">
        <f>VLOOKUP($A76,'[1]MASTER CP-1 history'!$C$709:$Q$1059,15,0)</f>
        <v>0</v>
      </c>
      <c r="F76" s="12">
        <f>VLOOKUP($A76,'[1]MASTER CP-1 history'!$C$1062:$Q$1412,15,0)</f>
        <v>0</v>
      </c>
      <c r="G76" s="12">
        <f>VLOOKUP($A76,'[1]MASTER CP-1 history'!$C$1415:$Q$1765,15,0)</f>
        <v>0</v>
      </c>
      <c r="H76" s="12">
        <f>VLOOKUP($A76,'[1]MASTER CP-1 history'!$C$1768:$Q$2118,15,0)</f>
        <v>0</v>
      </c>
      <c r="I76" s="12">
        <f>VLOOKUP($A76,'[1]MASTER CP-1 history'!$C$2121:$Q$2471,15,0)</f>
        <v>0</v>
      </c>
      <c r="J76" s="12">
        <f>VLOOKUP($A76,'[1]MASTER CP-1 history'!$C$2474:$Q$2824,15,0)</f>
        <v>0</v>
      </c>
      <c r="K76" s="12">
        <f>VLOOKUP($A76,'[1]MASTER CP-1 history'!$C$2827:$Q$3177,15,0)</f>
        <v>0</v>
      </c>
      <c r="L76" s="12">
        <f>VLOOKUP($A76,'[1]MASTER CP-1 history'!$C$3180:$Q$3530,15,0)</f>
        <v>0</v>
      </c>
      <c r="M76" s="12">
        <f>VLOOKUP($A76,'[1]MASTER CP-1 history'!$C$3533:$Q$3883,15,0)</f>
        <v>0</v>
      </c>
      <c r="N76" s="12">
        <f>VLOOKUP($A76,'[1]MASTER CP-1 history'!$C$3886:$Q$4236,15,0)</f>
        <v>0</v>
      </c>
      <c r="O76" s="12">
        <f>VLOOKUP($A76,'[1]MASTER CP-1 history'!$C$4239:$Q$4589,15,0)</f>
        <v>0</v>
      </c>
      <c r="P76" s="12">
        <f>VLOOKUP($A76,'[1]MASTER CP-1 history'!$C$4592:$Q$4942,15,0)</f>
        <v>0</v>
      </c>
      <c r="Q76" s="12">
        <f>VLOOKUP($A76,'[1]MASTER CP-1 history'!$C$4945:$Q$5295,15,0)</f>
        <v>0</v>
      </c>
      <c r="R76" s="12">
        <f>VLOOKUP($A76,'[1]MASTER CP-1 history'!$C$5298:$Q$5648,15,0)</f>
        <v>0</v>
      </c>
      <c r="S76" s="12">
        <f>VLOOKUP($A76,'[1]MASTER CP-1 history'!$C$5651:$Q$6001,15,0)</f>
        <v>0</v>
      </c>
      <c r="T76" s="12">
        <f>VLOOKUP($A76,'[1]MASTER CP-1 history'!$C$6004:$Q$6354,15,0)</f>
        <v>0</v>
      </c>
      <c r="U76" s="12">
        <f>VLOOKUP($A76,'[1]MASTER CP-1 history'!$C$6357:$Q$6707,15,0)</f>
        <v>0</v>
      </c>
      <c r="V76" s="12">
        <f>VLOOKUP($A76,'[1]MASTER CP-1 history'!$C$6710:$Q$7060,15,0)</f>
        <v>0</v>
      </c>
      <c r="W76" s="1"/>
      <c r="X76" s="23" t="str">
        <f t="shared" si="14"/>
        <v/>
      </c>
      <c r="Y76" s="23" t="str">
        <f t="shared" si="15"/>
        <v/>
      </c>
      <c r="Z76" s="23" t="str">
        <f t="shared" si="16"/>
        <v/>
      </c>
      <c r="AA76" s="23" t="str">
        <f t="shared" si="17"/>
        <v/>
      </c>
      <c r="AB76" s="23" t="str">
        <f t="shared" si="18"/>
        <v/>
      </c>
      <c r="AC76" s="23" t="str">
        <f t="shared" si="19"/>
        <v/>
      </c>
      <c r="AD76" s="23" t="str">
        <f t="shared" si="22"/>
        <v/>
      </c>
      <c r="AE76" s="23" t="str">
        <f t="shared" si="22"/>
        <v/>
      </c>
      <c r="AF76" s="23" t="str">
        <f t="shared" si="22"/>
        <v/>
      </c>
      <c r="AG76" s="23" t="str">
        <f t="shared" si="22"/>
        <v/>
      </c>
      <c r="AH76" s="23" t="str">
        <f t="shared" si="22"/>
        <v/>
      </c>
      <c r="AI76" s="23" t="str">
        <f t="shared" si="22"/>
        <v/>
      </c>
      <c r="AJ76" s="23" t="str">
        <f t="shared" si="22"/>
        <v/>
      </c>
      <c r="AK76" s="23" t="str">
        <f t="shared" si="22"/>
        <v/>
      </c>
      <c r="AL76" s="23" t="str">
        <f t="shared" si="22"/>
        <v/>
      </c>
      <c r="AM76" s="23" t="str">
        <f t="shared" si="10"/>
        <v/>
      </c>
      <c r="AN76" s="23" t="str">
        <f t="shared" si="10"/>
        <v/>
      </c>
      <c r="AO76" s="23" t="str">
        <f t="shared" si="10"/>
        <v/>
      </c>
      <c r="AP76" s="23" t="str">
        <f t="shared" si="10"/>
        <v/>
      </c>
      <c r="AQ76" s="14"/>
      <c r="AR76" s="23">
        <f t="shared" si="20"/>
        <v>0</v>
      </c>
      <c r="AS76" s="1">
        <f t="shared" si="21"/>
        <v>0</v>
      </c>
    </row>
    <row r="77" spans="1:45" x14ac:dyDescent="0.25">
      <c r="A77" t="s">
        <v>73</v>
      </c>
      <c r="B77" s="5">
        <v>74</v>
      </c>
      <c r="C77" s="12">
        <f>VLOOKUP(A77,'[1]MASTER CP-1 history'!$C$3:$Q$353,15,0)</f>
        <v>0</v>
      </c>
      <c r="D77" s="12">
        <f>VLOOKUP($A77,'[1]MASTER CP-1 history'!$C$356:$Q$706,15,0)</f>
        <v>0</v>
      </c>
      <c r="E77" s="12">
        <f>VLOOKUP($A77,'[1]MASTER CP-1 history'!$C$709:$Q$1059,15,0)</f>
        <v>0</v>
      </c>
      <c r="F77" s="12">
        <f>VLOOKUP($A77,'[1]MASTER CP-1 history'!$C$1062:$Q$1412,15,0)</f>
        <v>0</v>
      </c>
      <c r="G77" s="12">
        <f>VLOOKUP($A77,'[1]MASTER CP-1 history'!$C$1415:$Q$1765,15,0)</f>
        <v>152880.29999999999</v>
      </c>
      <c r="H77" s="12">
        <f>VLOOKUP($A77,'[1]MASTER CP-1 history'!$C$1768:$Q$2118,15,0)</f>
        <v>160077</v>
      </c>
      <c r="I77" s="12">
        <f>VLOOKUP($A77,'[1]MASTER CP-1 history'!$C$2121:$Q$2471,15,0)</f>
        <v>165758.5</v>
      </c>
      <c r="J77" s="12">
        <f>VLOOKUP($A77,'[1]MASTER CP-1 history'!$C$2474:$Q$2824,15,0)</f>
        <v>166429.34</v>
      </c>
      <c r="K77" s="12">
        <f>VLOOKUP($A77,'[1]MASTER CP-1 history'!$C$2827:$Q$3177,15,0)</f>
        <v>167117.44999999998</v>
      </c>
      <c r="L77" s="12">
        <f>VLOOKUP($A77,'[1]MASTER CP-1 history'!$C$3180:$Q$3530,15,0)</f>
        <v>171231.40000000002</v>
      </c>
      <c r="M77" s="12">
        <f>VLOOKUP($A77,'[1]MASTER CP-1 history'!$C$3533:$Q$3883,15,0)</f>
        <v>177425.11000000002</v>
      </c>
      <c r="N77" s="12">
        <f>VLOOKUP($A77,'[1]MASTER CP-1 history'!$C$3886:$Q$4236,15,0)</f>
        <v>194797.82</v>
      </c>
      <c r="O77" s="12">
        <f>VLOOKUP($A77,'[1]MASTER CP-1 history'!$C$4239:$Q$4589,15,0)</f>
        <v>196687.32</v>
      </c>
      <c r="P77" s="12">
        <f>VLOOKUP($A77,'[1]MASTER CP-1 history'!$C$4592:$Q$4942,15,0)</f>
        <v>204634.23999999999</v>
      </c>
      <c r="Q77" s="12">
        <f>VLOOKUP($A77,'[1]MASTER CP-1 history'!$C$4945:$Q$5295,15,0)</f>
        <v>212693.50999999998</v>
      </c>
      <c r="R77" s="12">
        <f>VLOOKUP($A77,'[1]MASTER CP-1 history'!$C$5298:$Q$5648,15,0)</f>
        <v>226343.7</v>
      </c>
      <c r="S77" s="12">
        <f>VLOOKUP($A77,'[1]MASTER CP-1 history'!$C$5651:$Q$6001,15,0)</f>
        <v>239840.06</v>
      </c>
      <c r="T77" s="12">
        <f>VLOOKUP($A77,'[1]MASTER CP-1 history'!$C$6004:$Q$6354,15,0)</f>
        <v>252557.25</v>
      </c>
      <c r="U77" s="12">
        <f>VLOOKUP($A77,'[1]MASTER CP-1 history'!$C$6357:$Q$6707,15,0)</f>
        <v>265887.15000000002</v>
      </c>
      <c r="V77" s="12">
        <f>VLOOKUP($A77,'[1]MASTER CP-1 history'!$C$6710:$Q$7060,15,0)</f>
        <v>285042.90999999997</v>
      </c>
      <c r="W77" s="1"/>
      <c r="X77" s="23" t="str">
        <f t="shared" si="14"/>
        <v/>
      </c>
      <c r="Y77" s="23" t="str">
        <f t="shared" si="15"/>
        <v/>
      </c>
      <c r="Z77" s="23" t="str">
        <f t="shared" si="16"/>
        <v/>
      </c>
      <c r="AA77" s="23" t="str">
        <f t="shared" si="17"/>
        <v/>
      </c>
      <c r="AB77" s="23">
        <f t="shared" si="18"/>
        <v>4.7074083449600845E-2</v>
      </c>
      <c r="AC77" s="23">
        <f t="shared" si="19"/>
        <v>3.5492294333352076E-2</v>
      </c>
      <c r="AD77" s="23">
        <f t="shared" si="22"/>
        <v>4.0470926076188948E-3</v>
      </c>
      <c r="AE77" s="23">
        <f t="shared" si="22"/>
        <v>4.1345474301585647E-3</v>
      </c>
      <c r="AF77" s="23">
        <f t="shared" si="22"/>
        <v>2.4617118080727304E-2</v>
      </c>
      <c r="AG77" s="23">
        <f t="shared" si="22"/>
        <v>3.6171578343691585E-2</v>
      </c>
      <c r="AH77" s="23">
        <f t="shared" si="22"/>
        <v>9.7915734700685778E-2</v>
      </c>
      <c r="AI77" s="23">
        <f t="shared" si="22"/>
        <v>9.6998005419157152E-3</v>
      </c>
      <c r="AJ77" s="23">
        <f t="shared" si="22"/>
        <v>4.0403824710204927E-2</v>
      </c>
      <c r="AK77" s="23">
        <f t="shared" si="22"/>
        <v>3.9383780544252955E-2</v>
      </c>
      <c r="AL77" s="23">
        <f t="shared" si="22"/>
        <v>6.417774571494933E-2</v>
      </c>
      <c r="AM77" s="23">
        <f t="shared" si="10"/>
        <v>5.9627725445859481E-2</v>
      </c>
      <c r="AN77" s="23">
        <f t="shared" si="10"/>
        <v>5.3023627495756974E-2</v>
      </c>
      <c r="AO77" s="23">
        <f t="shared" si="10"/>
        <v>5.2779716282149981E-2</v>
      </c>
      <c r="AP77" s="23">
        <f t="shared" si="10"/>
        <v>7.2044700166969136E-2</v>
      </c>
      <c r="AQ77" s="14"/>
      <c r="AR77" s="23">
        <f t="shared" si="20"/>
        <v>4.2706224656526244E-2</v>
      </c>
      <c r="AS77" s="1">
        <f t="shared" si="21"/>
        <v>297216</v>
      </c>
    </row>
    <row r="78" spans="1:45" x14ac:dyDescent="0.25">
      <c r="A78" t="s">
        <v>74</v>
      </c>
      <c r="B78" s="5">
        <v>75</v>
      </c>
      <c r="C78" s="12">
        <f>VLOOKUP(A78,'[1]MASTER CP-1 history'!$C$3:$Q$353,15,0)</f>
        <v>0</v>
      </c>
      <c r="D78" s="12">
        <f>VLOOKUP($A78,'[1]MASTER CP-1 history'!$C$356:$Q$706,15,0)</f>
        <v>758957.96</v>
      </c>
      <c r="E78" s="12">
        <f>VLOOKUP($A78,'[1]MASTER CP-1 history'!$C$709:$Q$1059,15,0)</f>
        <v>785852.37</v>
      </c>
      <c r="F78" s="12">
        <f>VLOOKUP($A78,'[1]MASTER CP-1 history'!$C$1062:$Q$1412,15,0)</f>
        <v>864018.27</v>
      </c>
      <c r="G78" s="12">
        <f>VLOOKUP($A78,'[1]MASTER CP-1 history'!$C$1415:$Q$1765,15,0)</f>
        <v>862027.77</v>
      </c>
      <c r="H78" s="12">
        <f>VLOOKUP($A78,'[1]MASTER CP-1 history'!$C$1768:$Q$2118,15,0)</f>
        <v>984845.98</v>
      </c>
      <c r="I78" s="12">
        <f>VLOOKUP($A78,'[1]MASTER CP-1 history'!$C$2121:$Q$2471,15,0)</f>
        <v>980372.11</v>
      </c>
      <c r="J78" s="12">
        <f>VLOOKUP($A78,'[1]MASTER CP-1 history'!$C$2474:$Q$2824,15,0)</f>
        <v>998850.11</v>
      </c>
      <c r="K78" s="12">
        <f>VLOOKUP($A78,'[1]MASTER CP-1 history'!$C$2827:$Q$3177,15,0)</f>
        <v>1015038</v>
      </c>
      <c r="L78" s="12">
        <f>VLOOKUP($A78,'[1]MASTER CP-1 history'!$C$3180:$Q$3530,15,0)</f>
        <v>1049067.47</v>
      </c>
      <c r="M78" s="12">
        <f>VLOOKUP($A78,'[1]MASTER CP-1 history'!$C$3533:$Q$3883,15,0)</f>
        <v>1102854</v>
      </c>
      <c r="N78" s="12">
        <f>VLOOKUP($A78,'[1]MASTER CP-1 history'!$C$3886:$Q$4236,15,0)</f>
        <v>1147037.72</v>
      </c>
      <c r="O78" s="12">
        <f>VLOOKUP($A78,'[1]MASTER CP-1 history'!$C$4239:$Q$4589,15,0)</f>
        <v>1183424.21</v>
      </c>
      <c r="P78" s="12">
        <f>VLOOKUP($A78,'[1]MASTER CP-1 history'!$C$4592:$Q$4942,15,0)</f>
        <v>1171316</v>
      </c>
      <c r="Q78" s="12">
        <f>VLOOKUP($A78,'[1]MASTER CP-1 history'!$C$4945:$Q$5295,15,0)</f>
        <v>1242654</v>
      </c>
      <c r="R78" s="12">
        <f>VLOOKUP($A78,'[1]MASTER CP-1 history'!$C$5298:$Q$5648,15,0)</f>
        <v>1287571.1200000001</v>
      </c>
      <c r="S78" s="12">
        <f>VLOOKUP($A78,'[1]MASTER CP-1 history'!$C$5651:$Q$6001,15,0)</f>
        <v>1331161.04</v>
      </c>
      <c r="T78" s="12">
        <f>VLOOKUP($A78,'[1]MASTER CP-1 history'!$C$6004:$Q$6354,15,0)</f>
        <v>1377110.06</v>
      </c>
      <c r="U78" s="12">
        <f>VLOOKUP($A78,'[1]MASTER CP-1 history'!$C$6357:$Q$6707,15,0)</f>
        <v>1414522.29</v>
      </c>
      <c r="V78" s="12">
        <f>VLOOKUP($A78,'[1]MASTER CP-1 history'!$C$6710:$Q$7060,15,0)</f>
        <v>1496939.55</v>
      </c>
      <c r="W78" s="1"/>
      <c r="X78" s="23" t="str">
        <f t="shared" si="14"/>
        <v/>
      </c>
      <c r="Y78" s="23">
        <f t="shared" si="15"/>
        <v>3.5435968021206382E-2</v>
      </c>
      <c r="Z78" s="23">
        <f t="shared" si="16"/>
        <v>9.9466392141821777E-2</v>
      </c>
      <c r="AA78" s="23">
        <f t="shared" si="17"/>
        <v>-2.3037707292925644E-3</v>
      </c>
      <c r="AB78" s="23">
        <f t="shared" si="18"/>
        <v>0.14247593206887055</v>
      </c>
      <c r="AC78" s="23">
        <f t="shared" si="19"/>
        <v>-4.5427103230903125E-3</v>
      </c>
      <c r="AD78" s="23">
        <f t="shared" si="22"/>
        <v>1.8847945399017931E-2</v>
      </c>
      <c r="AE78" s="23">
        <f t="shared" si="22"/>
        <v>1.6206525721862326E-2</v>
      </c>
      <c r="AF78" s="23">
        <f t="shared" si="22"/>
        <v>3.3525316293577162E-2</v>
      </c>
      <c r="AG78" s="23">
        <f t="shared" si="22"/>
        <v>5.127080148619996E-2</v>
      </c>
      <c r="AH78" s="23">
        <f t="shared" si="22"/>
        <v>4.0063072718600989E-2</v>
      </c>
      <c r="AI78" s="23">
        <f t="shared" si="22"/>
        <v>3.1722139006902052E-2</v>
      </c>
      <c r="AJ78" s="23">
        <f t="shared" si="22"/>
        <v>-1.0231504390129017E-2</v>
      </c>
      <c r="AK78" s="23">
        <f t="shared" si="22"/>
        <v>6.0904145422755261E-2</v>
      </c>
      <c r="AL78" s="23">
        <f t="shared" si="22"/>
        <v>3.6146119515166823E-2</v>
      </c>
      <c r="AM78" s="23">
        <f t="shared" si="10"/>
        <v>3.3854378467264724E-2</v>
      </c>
      <c r="AN78" s="23">
        <f t="shared" si="10"/>
        <v>3.451800241990257E-2</v>
      </c>
      <c r="AO78" s="23">
        <f t="shared" si="10"/>
        <v>2.7167204050488149E-2</v>
      </c>
      <c r="AP78" s="23">
        <f t="shared" si="10"/>
        <v>5.8265083966969521E-2</v>
      </c>
      <c r="AQ78" s="14"/>
      <c r="AR78" s="23">
        <f t="shared" si="20"/>
        <v>3.9043946736560781E-2</v>
      </c>
      <c r="AS78" s="1">
        <f t="shared" si="21"/>
        <v>1555386</v>
      </c>
    </row>
    <row r="79" spans="1:45" x14ac:dyDescent="0.25">
      <c r="A79" t="s">
        <v>75</v>
      </c>
      <c r="B79" s="5">
        <v>76</v>
      </c>
      <c r="C79" s="12">
        <f>VLOOKUP(A79,'[1]MASTER CP-1 history'!$C$3:$Q$353,15,0)</f>
        <v>0</v>
      </c>
      <c r="D79" s="12">
        <f>VLOOKUP($A79,'[1]MASTER CP-1 history'!$C$356:$Q$706,15,0)</f>
        <v>0</v>
      </c>
      <c r="E79" s="12">
        <f>VLOOKUP($A79,'[1]MASTER CP-1 history'!$C$709:$Q$1059,15,0)</f>
        <v>0</v>
      </c>
      <c r="F79" s="12">
        <f>VLOOKUP($A79,'[1]MASTER CP-1 history'!$C$1062:$Q$1412,15,0)</f>
        <v>0</v>
      </c>
      <c r="G79" s="12">
        <f>VLOOKUP($A79,'[1]MASTER CP-1 history'!$C$1415:$Q$1765,15,0)</f>
        <v>0</v>
      </c>
      <c r="H79" s="12">
        <f>VLOOKUP($A79,'[1]MASTER CP-1 history'!$C$1768:$Q$2118,15,0)</f>
        <v>0</v>
      </c>
      <c r="I79" s="12">
        <f>VLOOKUP($A79,'[1]MASTER CP-1 history'!$C$2121:$Q$2471,15,0)</f>
        <v>0</v>
      </c>
      <c r="J79" s="12">
        <f>VLOOKUP($A79,'[1]MASTER CP-1 history'!$C$2474:$Q$2824,15,0)</f>
        <v>78823.59</v>
      </c>
      <c r="K79" s="12">
        <f>VLOOKUP($A79,'[1]MASTER CP-1 history'!$C$2827:$Q$3177,15,0)</f>
        <v>82895.740000000005</v>
      </c>
      <c r="L79" s="12">
        <f>VLOOKUP($A79,'[1]MASTER CP-1 history'!$C$3180:$Q$3530,15,0)</f>
        <v>78568.039999999994</v>
      </c>
      <c r="M79" s="12">
        <f>VLOOKUP($A79,'[1]MASTER CP-1 history'!$C$3533:$Q$3883,15,0)</f>
        <v>81131.23000000001</v>
      </c>
      <c r="N79" s="12">
        <f>VLOOKUP($A79,'[1]MASTER CP-1 history'!$C$3886:$Q$4236,15,0)</f>
        <v>82688.06</v>
      </c>
      <c r="O79" s="12">
        <f>VLOOKUP($A79,'[1]MASTER CP-1 history'!$C$4239:$Q$4589,15,0)</f>
        <v>84418.14</v>
      </c>
      <c r="P79" s="12">
        <f>VLOOKUP($A79,'[1]MASTER CP-1 history'!$C$4592:$Q$4942,15,0)</f>
        <v>87876.319999999992</v>
      </c>
      <c r="Q79" s="12">
        <f>VLOOKUP($A79,'[1]MASTER CP-1 history'!$C$4945:$Q$5295,15,0)</f>
        <v>96758.82</v>
      </c>
      <c r="R79" s="12">
        <f>VLOOKUP($A79,'[1]MASTER CP-1 history'!$C$5298:$Q$5648,15,0)</f>
        <v>108806.89</v>
      </c>
      <c r="S79" s="12">
        <f>VLOOKUP($A79,'[1]MASTER CP-1 history'!$C$5651:$Q$6001,15,0)</f>
        <v>114824.67</v>
      </c>
      <c r="T79" s="12">
        <f>VLOOKUP($A79,'[1]MASTER CP-1 history'!$C$6004:$Q$6354,15,0)</f>
        <v>117856.37</v>
      </c>
      <c r="U79" s="12">
        <f>VLOOKUP($A79,'[1]MASTER CP-1 history'!$C$6357:$Q$6707,15,0)</f>
        <v>128759.29</v>
      </c>
      <c r="V79" s="12">
        <f>VLOOKUP($A79,'[1]MASTER CP-1 history'!$C$6710:$Q$7060,15,0)</f>
        <v>138306.17000000001</v>
      </c>
      <c r="W79" s="1"/>
      <c r="X79" s="23" t="str">
        <f t="shared" si="14"/>
        <v/>
      </c>
      <c r="Y79" s="23" t="str">
        <f t="shared" si="15"/>
        <v/>
      </c>
      <c r="Z79" s="23" t="str">
        <f t="shared" si="16"/>
        <v/>
      </c>
      <c r="AA79" s="23" t="str">
        <f t="shared" si="17"/>
        <v/>
      </c>
      <c r="AB79" s="23" t="str">
        <f t="shared" si="18"/>
        <v/>
      </c>
      <c r="AC79" s="23" t="str">
        <f t="shared" si="19"/>
        <v/>
      </c>
      <c r="AD79" s="23" t="str">
        <f t="shared" si="22"/>
        <v/>
      </c>
      <c r="AE79" s="23">
        <f t="shared" si="22"/>
        <v>5.1661564767603314E-2</v>
      </c>
      <c r="AF79" s="23">
        <f t="shared" si="22"/>
        <v>-5.2206542821139075E-2</v>
      </c>
      <c r="AG79" s="23">
        <f t="shared" si="22"/>
        <v>3.2623825158423415E-2</v>
      </c>
      <c r="AH79" s="23">
        <f t="shared" si="22"/>
        <v>1.9189034851314186E-2</v>
      </c>
      <c r="AI79" s="23">
        <f t="shared" si="22"/>
        <v>2.0922972433988676E-2</v>
      </c>
      <c r="AJ79" s="23">
        <f t="shared" si="22"/>
        <v>4.0964892142849783E-2</v>
      </c>
      <c r="AK79" s="23">
        <f t="shared" si="22"/>
        <v>0.10107956273089287</v>
      </c>
      <c r="AL79" s="23">
        <f t="shared" si="22"/>
        <v>0.12451650402516268</v>
      </c>
      <c r="AM79" s="23">
        <f t="shared" si="10"/>
        <v>5.5306975504951929E-2</v>
      </c>
      <c r="AN79" s="23">
        <f t="shared" si="10"/>
        <v>2.640286272976005E-2</v>
      </c>
      <c r="AO79" s="23">
        <f t="shared" si="10"/>
        <v>9.2510230885271619E-2</v>
      </c>
      <c r="AP79" s="23">
        <f t="shared" si="10"/>
        <v>7.4145174301598116E-2</v>
      </c>
      <c r="AQ79" s="14"/>
      <c r="AR79" s="23">
        <f t="shared" si="20"/>
        <v>4.8926421392556464E-2</v>
      </c>
      <c r="AS79" s="1">
        <f t="shared" si="21"/>
        <v>145073</v>
      </c>
    </row>
    <row r="80" spans="1:45" x14ac:dyDescent="0.25">
      <c r="A80" t="s">
        <v>76</v>
      </c>
      <c r="B80" s="5">
        <v>77</v>
      </c>
      <c r="C80" s="12">
        <f>VLOOKUP(A80,'[1]MASTER CP-1 history'!$C$3:$Q$353,15,0)</f>
        <v>0</v>
      </c>
      <c r="D80" s="12">
        <f>VLOOKUP($A80,'[1]MASTER CP-1 history'!$C$356:$Q$706,15,0)</f>
        <v>0</v>
      </c>
      <c r="E80" s="12">
        <f>VLOOKUP($A80,'[1]MASTER CP-1 history'!$C$709:$Q$1059,15,0)</f>
        <v>0</v>
      </c>
      <c r="F80" s="12">
        <f>VLOOKUP($A80,'[1]MASTER CP-1 history'!$C$1062:$Q$1412,15,0)</f>
        <v>0</v>
      </c>
      <c r="G80" s="12">
        <f>VLOOKUP($A80,'[1]MASTER CP-1 history'!$C$1415:$Q$1765,15,0)</f>
        <v>0</v>
      </c>
      <c r="H80" s="12">
        <f>VLOOKUP($A80,'[1]MASTER CP-1 history'!$C$1768:$Q$2118,15,0)</f>
        <v>0</v>
      </c>
      <c r="I80" s="12">
        <f>VLOOKUP($A80,'[1]MASTER CP-1 history'!$C$2121:$Q$2471,15,0)</f>
        <v>0</v>
      </c>
      <c r="J80" s="12">
        <f>VLOOKUP($A80,'[1]MASTER CP-1 history'!$C$2474:$Q$2824,15,0)</f>
        <v>0</v>
      </c>
      <c r="K80" s="12">
        <f>VLOOKUP($A80,'[1]MASTER CP-1 history'!$C$2827:$Q$3177,15,0)</f>
        <v>0</v>
      </c>
      <c r="L80" s="12">
        <f>VLOOKUP($A80,'[1]MASTER CP-1 history'!$C$3180:$Q$3530,15,0)</f>
        <v>0</v>
      </c>
      <c r="M80" s="12">
        <f>VLOOKUP($A80,'[1]MASTER CP-1 history'!$C$3533:$Q$3883,15,0)</f>
        <v>0</v>
      </c>
      <c r="N80" s="12">
        <f>VLOOKUP($A80,'[1]MASTER CP-1 history'!$C$3886:$Q$4236,15,0)</f>
        <v>0</v>
      </c>
      <c r="O80" s="12">
        <f>VLOOKUP($A80,'[1]MASTER CP-1 history'!$C$4239:$Q$4589,15,0)</f>
        <v>0</v>
      </c>
      <c r="P80" s="12">
        <f>VLOOKUP($A80,'[1]MASTER CP-1 history'!$C$4592:$Q$4942,15,0)</f>
        <v>0</v>
      </c>
      <c r="Q80" s="12">
        <f>VLOOKUP($A80,'[1]MASTER CP-1 history'!$C$4945:$Q$5295,15,0)</f>
        <v>0</v>
      </c>
      <c r="R80" s="12">
        <f>VLOOKUP($A80,'[1]MASTER CP-1 history'!$C$5298:$Q$5648,15,0)</f>
        <v>0</v>
      </c>
      <c r="S80" s="12">
        <f>VLOOKUP($A80,'[1]MASTER CP-1 history'!$C$5651:$Q$6001,15,0)</f>
        <v>0</v>
      </c>
      <c r="T80" s="12">
        <f>VLOOKUP($A80,'[1]MASTER CP-1 history'!$C$6004:$Q$6354,15,0)</f>
        <v>0</v>
      </c>
      <c r="U80" s="12">
        <f>VLOOKUP($A80,'[1]MASTER CP-1 history'!$C$6357:$Q$6707,15,0)</f>
        <v>0</v>
      </c>
      <c r="V80" s="12">
        <f>VLOOKUP($A80,'[1]MASTER CP-1 history'!$C$6710:$Q$7060,15,0)</f>
        <v>0</v>
      </c>
      <c r="W80" s="1"/>
      <c r="X80" s="23" t="str">
        <f t="shared" si="14"/>
        <v/>
      </c>
      <c r="Y80" s="23" t="str">
        <f t="shared" si="15"/>
        <v/>
      </c>
      <c r="Z80" s="23" t="str">
        <f t="shared" si="16"/>
        <v/>
      </c>
      <c r="AA80" s="23" t="str">
        <f t="shared" si="17"/>
        <v/>
      </c>
      <c r="AB80" s="23" t="str">
        <f t="shared" si="18"/>
        <v/>
      </c>
      <c r="AC80" s="23" t="str">
        <f t="shared" si="19"/>
        <v/>
      </c>
      <c r="AD80" s="23" t="str">
        <f t="shared" si="22"/>
        <v/>
      </c>
      <c r="AE80" s="23" t="str">
        <f t="shared" si="22"/>
        <v/>
      </c>
      <c r="AF80" s="23" t="str">
        <f t="shared" si="22"/>
        <v/>
      </c>
      <c r="AG80" s="23" t="str">
        <f t="shared" si="22"/>
        <v/>
      </c>
      <c r="AH80" s="23" t="str">
        <f t="shared" si="22"/>
        <v/>
      </c>
      <c r="AI80" s="23" t="str">
        <f t="shared" si="22"/>
        <v/>
      </c>
      <c r="AJ80" s="23" t="str">
        <f t="shared" si="22"/>
        <v/>
      </c>
      <c r="AK80" s="23" t="str">
        <f t="shared" si="22"/>
        <v/>
      </c>
      <c r="AL80" s="23" t="str">
        <f t="shared" si="22"/>
        <v/>
      </c>
      <c r="AM80" s="23" t="str">
        <f t="shared" si="10"/>
        <v/>
      </c>
      <c r="AN80" s="23" t="str">
        <f t="shared" si="10"/>
        <v/>
      </c>
      <c r="AO80" s="23" t="str">
        <f t="shared" si="10"/>
        <v/>
      </c>
      <c r="AP80" s="23" t="str">
        <f t="shared" si="10"/>
        <v/>
      </c>
      <c r="AQ80" s="14"/>
      <c r="AR80" s="23">
        <f t="shared" si="20"/>
        <v>0</v>
      </c>
      <c r="AS80" s="1">
        <f t="shared" si="21"/>
        <v>0</v>
      </c>
    </row>
    <row r="81" spans="1:45" x14ac:dyDescent="0.25">
      <c r="A81" t="s">
        <v>77</v>
      </c>
      <c r="B81" s="5">
        <v>78</v>
      </c>
      <c r="C81" s="12">
        <f>VLOOKUP(A81,'[1]MASTER CP-1 history'!$C$3:$Q$353,15,0)</f>
        <v>0</v>
      </c>
      <c r="D81" s="12">
        <f>VLOOKUP($A81,'[1]MASTER CP-1 history'!$C$356:$Q$706,15,0)</f>
        <v>0</v>
      </c>
      <c r="E81" s="12">
        <f>VLOOKUP($A81,'[1]MASTER CP-1 history'!$C$709:$Q$1059,15,0)</f>
        <v>0</v>
      </c>
      <c r="F81" s="12">
        <f>VLOOKUP($A81,'[1]MASTER CP-1 history'!$C$1062:$Q$1412,15,0)</f>
        <v>0</v>
      </c>
      <c r="G81" s="12">
        <f>VLOOKUP($A81,'[1]MASTER CP-1 history'!$C$1415:$Q$1765,15,0)</f>
        <v>0</v>
      </c>
      <c r="H81" s="12">
        <f>VLOOKUP($A81,'[1]MASTER CP-1 history'!$C$1768:$Q$2118,15,0)</f>
        <v>0</v>
      </c>
      <c r="I81" s="12">
        <f>VLOOKUP($A81,'[1]MASTER CP-1 history'!$C$2121:$Q$2471,15,0)</f>
        <v>0</v>
      </c>
      <c r="J81" s="12">
        <f>VLOOKUP($A81,'[1]MASTER CP-1 history'!$C$2474:$Q$2824,15,0)</f>
        <v>0</v>
      </c>
      <c r="K81" s="12">
        <f>VLOOKUP($A81,'[1]MASTER CP-1 history'!$C$2827:$Q$3177,15,0)</f>
        <v>0</v>
      </c>
      <c r="L81" s="12">
        <f>VLOOKUP($A81,'[1]MASTER CP-1 history'!$C$3180:$Q$3530,15,0)</f>
        <v>0</v>
      </c>
      <c r="M81" s="12">
        <f>VLOOKUP($A81,'[1]MASTER CP-1 history'!$C$3533:$Q$3883,15,0)</f>
        <v>0</v>
      </c>
      <c r="N81" s="12">
        <f>VLOOKUP($A81,'[1]MASTER CP-1 history'!$C$3886:$Q$4236,15,0)</f>
        <v>0</v>
      </c>
      <c r="O81" s="12">
        <f>VLOOKUP($A81,'[1]MASTER CP-1 history'!$C$4239:$Q$4589,15,0)</f>
        <v>0</v>
      </c>
      <c r="P81" s="12">
        <f>VLOOKUP($A81,'[1]MASTER CP-1 history'!$C$4592:$Q$4942,15,0)</f>
        <v>0</v>
      </c>
      <c r="Q81" s="12">
        <f>VLOOKUP($A81,'[1]MASTER CP-1 history'!$C$4945:$Q$5295,15,0)</f>
        <v>0</v>
      </c>
      <c r="R81" s="12">
        <f>VLOOKUP($A81,'[1]MASTER CP-1 history'!$C$5298:$Q$5648,15,0)</f>
        <v>0</v>
      </c>
      <c r="S81" s="12">
        <f>VLOOKUP($A81,'[1]MASTER CP-1 history'!$C$5651:$Q$6001,15,0)</f>
        <v>0</v>
      </c>
      <c r="T81" s="12">
        <f>VLOOKUP($A81,'[1]MASTER CP-1 history'!$C$6004:$Q$6354,15,0)</f>
        <v>0</v>
      </c>
      <c r="U81" s="12">
        <f>VLOOKUP($A81,'[1]MASTER CP-1 history'!$C$6357:$Q$6707,15,0)</f>
        <v>0</v>
      </c>
      <c r="V81" s="12">
        <f>VLOOKUP($A81,'[1]MASTER CP-1 history'!$C$6710:$Q$7060,15,0)</f>
        <v>0</v>
      </c>
      <c r="W81" s="1"/>
      <c r="X81" s="23" t="str">
        <f t="shared" si="14"/>
        <v/>
      </c>
      <c r="Y81" s="23" t="str">
        <f t="shared" si="15"/>
        <v/>
      </c>
      <c r="Z81" s="23" t="str">
        <f t="shared" si="16"/>
        <v/>
      </c>
      <c r="AA81" s="23" t="str">
        <f t="shared" si="17"/>
        <v/>
      </c>
      <c r="AB81" s="23" t="str">
        <f t="shared" si="18"/>
        <v/>
      </c>
      <c r="AC81" s="23" t="str">
        <f t="shared" si="19"/>
        <v/>
      </c>
      <c r="AD81" s="23" t="str">
        <f t="shared" si="22"/>
        <v/>
      </c>
      <c r="AE81" s="23" t="str">
        <f t="shared" si="22"/>
        <v/>
      </c>
      <c r="AF81" s="23" t="str">
        <f t="shared" si="22"/>
        <v/>
      </c>
      <c r="AG81" s="23" t="str">
        <f t="shared" si="22"/>
        <v/>
      </c>
      <c r="AH81" s="23" t="str">
        <f t="shared" si="22"/>
        <v/>
      </c>
      <c r="AI81" s="23" t="str">
        <f t="shared" si="22"/>
        <v/>
      </c>
      <c r="AJ81" s="23" t="str">
        <f t="shared" si="22"/>
        <v/>
      </c>
      <c r="AK81" s="23" t="str">
        <f t="shared" si="22"/>
        <v/>
      </c>
      <c r="AL81" s="23" t="str">
        <f t="shared" si="22"/>
        <v/>
      </c>
      <c r="AM81" s="23" t="str">
        <f t="shared" si="10"/>
        <v/>
      </c>
      <c r="AN81" s="23" t="str">
        <f t="shared" si="10"/>
        <v/>
      </c>
      <c r="AO81" s="23" t="str">
        <f t="shared" si="10"/>
        <v/>
      </c>
      <c r="AP81" s="23" t="str">
        <f t="shared" si="10"/>
        <v/>
      </c>
      <c r="AQ81" s="14"/>
      <c r="AR81" s="23">
        <f t="shared" si="20"/>
        <v>0</v>
      </c>
      <c r="AS81" s="1">
        <f t="shared" si="21"/>
        <v>0</v>
      </c>
    </row>
    <row r="82" spans="1:45" x14ac:dyDescent="0.25">
      <c r="A82" t="s">
        <v>78</v>
      </c>
      <c r="B82" s="5">
        <v>79</v>
      </c>
      <c r="C82" s="12">
        <f>VLOOKUP(A82,'[1]MASTER CP-1 history'!$C$3:$Q$353,15,0)</f>
        <v>502488.66</v>
      </c>
      <c r="D82" s="12">
        <f>VLOOKUP($A82,'[1]MASTER CP-1 history'!$C$356:$Q$706,15,0)</f>
        <v>527456.87</v>
      </c>
      <c r="E82" s="12">
        <f>VLOOKUP($A82,'[1]MASTER CP-1 history'!$C$709:$Q$1059,15,0)</f>
        <v>564011.45000000007</v>
      </c>
      <c r="F82" s="12">
        <f>VLOOKUP($A82,'[1]MASTER CP-1 history'!$C$1062:$Q$1412,15,0)</f>
        <v>589670.94999999995</v>
      </c>
      <c r="G82" s="12">
        <f>VLOOKUP($A82,'[1]MASTER CP-1 history'!$C$1415:$Q$1765,15,0)</f>
        <v>620335</v>
      </c>
      <c r="H82" s="12">
        <f>VLOOKUP($A82,'[1]MASTER CP-1 history'!$C$1768:$Q$2118,15,0)</f>
        <v>639359.53999999992</v>
      </c>
      <c r="I82" s="12">
        <f>VLOOKUP($A82,'[1]MASTER CP-1 history'!$C$2121:$Q$2471,15,0)</f>
        <v>652947.08000000007</v>
      </c>
      <c r="J82" s="12">
        <f>VLOOKUP($A82,'[1]MASTER CP-1 history'!$C$2474:$Q$2824,15,0)</f>
        <v>685405.74</v>
      </c>
      <c r="K82" s="12">
        <f>VLOOKUP($A82,'[1]MASTER CP-1 history'!$C$2827:$Q$3177,15,0)</f>
        <v>705886.51</v>
      </c>
      <c r="L82" s="12">
        <f>VLOOKUP($A82,'[1]MASTER CP-1 history'!$C$3180:$Q$3530,15,0)</f>
        <v>733535.5</v>
      </c>
      <c r="M82" s="12">
        <f>VLOOKUP($A82,'[1]MASTER CP-1 history'!$C$3533:$Q$3883,15,0)</f>
        <v>767598.95</v>
      </c>
      <c r="N82" s="12">
        <f>VLOOKUP($A82,'[1]MASTER CP-1 history'!$C$3886:$Q$4236,15,0)</f>
        <v>827872.95</v>
      </c>
      <c r="O82" s="12">
        <f>VLOOKUP($A82,'[1]MASTER CP-1 history'!$C$4239:$Q$4589,15,0)</f>
        <v>858228.63</v>
      </c>
      <c r="P82" s="12">
        <f>VLOOKUP($A82,'[1]MASTER CP-1 history'!$C$4592:$Q$4942,15,0)</f>
        <v>891617</v>
      </c>
      <c r="Q82" s="12">
        <f>VLOOKUP($A82,'[1]MASTER CP-1 history'!$C$4945:$Q$5295,15,0)</f>
        <v>930103</v>
      </c>
      <c r="R82" s="12">
        <f>VLOOKUP($A82,'[1]MASTER CP-1 history'!$C$5298:$Q$5648,15,0)</f>
        <v>964944</v>
      </c>
      <c r="S82" s="12">
        <f>VLOOKUP($A82,'[1]MASTER CP-1 history'!$C$5651:$Q$6001,15,0)</f>
        <v>1015173</v>
      </c>
      <c r="T82" s="12">
        <f>VLOOKUP($A82,'[1]MASTER CP-1 history'!$C$6004:$Q$6354,15,0)</f>
        <v>1031323</v>
      </c>
      <c r="U82" s="12">
        <f>VLOOKUP($A82,'[1]MASTER CP-1 history'!$C$6357:$Q$6707,15,0)</f>
        <v>1068960</v>
      </c>
      <c r="V82" s="12">
        <f>VLOOKUP($A82,'[1]MASTER CP-1 history'!$C$6710:$Q$7060,15,0)</f>
        <v>1104284</v>
      </c>
      <c r="W82" s="1"/>
      <c r="X82" s="23">
        <f t="shared" si="14"/>
        <v>4.9689101441612676E-2</v>
      </c>
      <c r="Y82" s="23">
        <f t="shared" si="15"/>
        <v>6.9303448450676305E-2</v>
      </c>
      <c r="Z82" s="23">
        <f t="shared" si="16"/>
        <v>4.5494643770086371E-2</v>
      </c>
      <c r="AA82" s="23">
        <f t="shared" si="17"/>
        <v>5.200196821634176E-2</v>
      </c>
      <c r="AB82" s="23">
        <f t="shared" si="18"/>
        <v>3.0668171230061048E-2</v>
      </c>
      <c r="AC82" s="23">
        <f t="shared" si="19"/>
        <v>2.125179832305334E-2</v>
      </c>
      <c r="AD82" s="23">
        <f t="shared" si="22"/>
        <v>4.9711011802058926E-2</v>
      </c>
      <c r="AE82" s="23">
        <f t="shared" si="22"/>
        <v>2.9881235018545393E-2</v>
      </c>
      <c r="AF82" s="23">
        <f t="shared" si="22"/>
        <v>3.9169171826218908E-2</v>
      </c>
      <c r="AG82" s="23">
        <f t="shared" si="22"/>
        <v>4.6437357155856743E-2</v>
      </c>
      <c r="AH82" s="23">
        <f t="shared" si="22"/>
        <v>7.8522775467579783E-2</v>
      </c>
      <c r="AI82" s="23">
        <f t="shared" si="22"/>
        <v>3.6667075545831103E-2</v>
      </c>
      <c r="AJ82" s="23">
        <f t="shared" si="22"/>
        <v>3.8903817506064781E-2</v>
      </c>
      <c r="AK82" s="23">
        <f t="shared" si="22"/>
        <v>4.3164273449250071E-2</v>
      </c>
      <c r="AL82" s="23">
        <f t="shared" si="22"/>
        <v>3.7459292142913207E-2</v>
      </c>
      <c r="AM82" s="23">
        <f t="shared" si="10"/>
        <v>5.2053797940605877E-2</v>
      </c>
      <c r="AN82" s="23">
        <f t="shared" si="10"/>
        <v>1.5908618531028703E-2</v>
      </c>
      <c r="AO82" s="23">
        <f t="shared" si="10"/>
        <v>3.6493901522607369E-2</v>
      </c>
      <c r="AP82" s="23">
        <f t="shared" si="10"/>
        <v>3.3045202813950007E-2</v>
      </c>
      <c r="AQ82" s="14"/>
      <c r="AR82" s="23">
        <f t="shared" si="20"/>
        <v>4.241192958707065E-2</v>
      </c>
      <c r="AS82" s="1">
        <f t="shared" si="21"/>
        <v>1151119</v>
      </c>
    </row>
    <row r="83" spans="1:45" x14ac:dyDescent="0.25">
      <c r="A83" t="s">
        <v>79</v>
      </c>
      <c r="B83" s="5">
        <v>80</v>
      </c>
      <c r="C83" s="12">
        <f>VLOOKUP(A83,'[1]MASTER CP-1 history'!$C$3:$Q$353,15,0)</f>
        <v>0</v>
      </c>
      <c r="D83" s="12">
        <f>VLOOKUP($A83,'[1]MASTER CP-1 history'!$C$356:$Q$706,15,0)</f>
        <v>0</v>
      </c>
      <c r="E83" s="12">
        <f>VLOOKUP($A83,'[1]MASTER CP-1 history'!$C$709:$Q$1059,15,0)</f>
        <v>0</v>
      </c>
      <c r="F83" s="12">
        <f>VLOOKUP($A83,'[1]MASTER CP-1 history'!$C$1062:$Q$1412,15,0)</f>
        <v>0</v>
      </c>
      <c r="G83" s="12">
        <f>VLOOKUP($A83,'[1]MASTER CP-1 history'!$C$1415:$Q$1765,15,0)</f>
        <v>0</v>
      </c>
      <c r="H83" s="12">
        <f>VLOOKUP($A83,'[1]MASTER CP-1 history'!$C$1768:$Q$2118,15,0)</f>
        <v>0</v>
      </c>
      <c r="I83" s="12">
        <f>VLOOKUP($A83,'[1]MASTER CP-1 history'!$C$2121:$Q$2471,15,0)</f>
        <v>0</v>
      </c>
      <c r="J83" s="12">
        <f>VLOOKUP($A83,'[1]MASTER CP-1 history'!$C$2474:$Q$2824,15,0)</f>
        <v>0</v>
      </c>
      <c r="K83" s="12">
        <f>VLOOKUP($A83,'[1]MASTER CP-1 history'!$C$2827:$Q$3177,15,0)</f>
        <v>0</v>
      </c>
      <c r="L83" s="12">
        <f>VLOOKUP($A83,'[1]MASTER CP-1 history'!$C$3180:$Q$3530,15,0)</f>
        <v>0</v>
      </c>
      <c r="M83" s="12">
        <f>VLOOKUP($A83,'[1]MASTER CP-1 history'!$C$3533:$Q$3883,15,0)</f>
        <v>0</v>
      </c>
      <c r="N83" s="12">
        <f>VLOOKUP($A83,'[1]MASTER CP-1 history'!$C$3886:$Q$4236,15,0)</f>
        <v>0</v>
      </c>
      <c r="O83" s="12">
        <f>VLOOKUP($A83,'[1]MASTER CP-1 history'!$C$4239:$Q$4589,15,0)</f>
        <v>0</v>
      </c>
      <c r="P83" s="12">
        <f>VLOOKUP($A83,'[1]MASTER CP-1 history'!$C$4592:$Q$4942,15,0)</f>
        <v>0</v>
      </c>
      <c r="Q83" s="12">
        <f>VLOOKUP($A83,'[1]MASTER CP-1 history'!$C$4945:$Q$5295,15,0)</f>
        <v>0</v>
      </c>
      <c r="R83" s="12">
        <f>VLOOKUP($A83,'[1]MASTER CP-1 history'!$C$5298:$Q$5648,15,0)</f>
        <v>0</v>
      </c>
      <c r="S83" s="12">
        <f>VLOOKUP($A83,'[1]MASTER CP-1 history'!$C$5651:$Q$6001,15,0)</f>
        <v>0</v>
      </c>
      <c r="T83" s="12">
        <f>VLOOKUP($A83,'[1]MASTER CP-1 history'!$C$6004:$Q$6354,15,0)</f>
        <v>0</v>
      </c>
      <c r="U83" s="12">
        <f>VLOOKUP($A83,'[1]MASTER CP-1 history'!$C$6357:$Q$6707,15,0)</f>
        <v>0</v>
      </c>
      <c r="V83" s="12">
        <f>VLOOKUP($A83,'[1]MASTER CP-1 history'!$C$6710:$Q$7060,15,0)</f>
        <v>0</v>
      </c>
      <c r="W83" s="1"/>
      <c r="X83" s="23" t="str">
        <f t="shared" si="14"/>
        <v/>
      </c>
      <c r="Y83" s="23" t="str">
        <f t="shared" si="15"/>
        <v/>
      </c>
      <c r="Z83" s="23" t="str">
        <f t="shared" si="16"/>
        <v/>
      </c>
      <c r="AA83" s="23" t="str">
        <f t="shared" si="17"/>
        <v/>
      </c>
      <c r="AB83" s="23" t="str">
        <f t="shared" si="18"/>
        <v/>
      </c>
      <c r="AC83" s="23" t="str">
        <f t="shared" si="19"/>
        <v/>
      </c>
      <c r="AD83" s="23" t="str">
        <f t="shared" si="22"/>
        <v/>
      </c>
      <c r="AE83" s="23" t="str">
        <f t="shared" si="22"/>
        <v/>
      </c>
      <c r="AF83" s="23" t="str">
        <f t="shared" si="22"/>
        <v/>
      </c>
      <c r="AG83" s="23" t="str">
        <f t="shared" si="22"/>
        <v/>
      </c>
      <c r="AH83" s="23" t="str">
        <f t="shared" si="22"/>
        <v/>
      </c>
      <c r="AI83" s="23" t="str">
        <f t="shared" si="22"/>
        <v/>
      </c>
      <c r="AJ83" s="23" t="str">
        <f t="shared" si="22"/>
        <v/>
      </c>
      <c r="AK83" s="23" t="str">
        <f t="shared" si="22"/>
        <v/>
      </c>
      <c r="AL83" s="23" t="str">
        <f t="shared" si="22"/>
        <v/>
      </c>
      <c r="AM83" s="23" t="str">
        <f t="shared" si="22"/>
        <v/>
      </c>
      <c r="AN83" s="23" t="str">
        <f t="shared" ref="AN83:AP146" si="23">IF(AND(S83&gt;0,T83&gt;0),((T83-S83)/S83),"")</f>
        <v/>
      </c>
      <c r="AO83" s="23" t="str">
        <f t="shared" si="23"/>
        <v/>
      </c>
      <c r="AP83" s="23" t="str">
        <f t="shared" si="23"/>
        <v/>
      </c>
      <c r="AQ83" s="14"/>
      <c r="AR83" s="23">
        <f t="shared" si="20"/>
        <v>0</v>
      </c>
      <c r="AS83" s="1">
        <f t="shared" si="21"/>
        <v>0</v>
      </c>
    </row>
    <row r="84" spans="1:45" x14ac:dyDescent="0.25">
      <c r="A84" t="s">
        <v>80</v>
      </c>
      <c r="B84" s="5">
        <v>81</v>
      </c>
      <c r="C84" s="12">
        <f>VLOOKUP(A84,'[1]MASTER CP-1 history'!$C$3:$Q$353,15,0)</f>
        <v>0</v>
      </c>
      <c r="D84" s="12">
        <f>VLOOKUP($A84,'[1]MASTER CP-1 history'!$C$356:$Q$706,15,0)</f>
        <v>0</v>
      </c>
      <c r="E84" s="12">
        <f>VLOOKUP($A84,'[1]MASTER CP-1 history'!$C$709:$Q$1059,15,0)</f>
        <v>0</v>
      </c>
      <c r="F84" s="12">
        <f>VLOOKUP($A84,'[1]MASTER CP-1 history'!$C$1062:$Q$1412,15,0)</f>
        <v>170961.18</v>
      </c>
      <c r="G84" s="12">
        <f>VLOOKUP($A84,'[1]MASTER CP-1 history'!$C$1415:$Q$1765,15,0)</f>
        <v>181527.07</v>
      </c>
      <c r="H84" s="12">
        <f>VLOOKUP($A84,'[1]MASTER CP-1 history'!$C$1768:$Q$2118,15,0)</f>
        <v>192601.91999999998</v>
      </c>
      <c r="I84" s="12">
        <f>VLOOKUP($A84,'[1]MASTER CP-1 history'!$C$2121:$Q$2471,15,0)</f>
        <v>197544.55</v>
      </c>
      <c r="J84" s="12">
        <f>VLOOKUP($A84,'[1]MASTER CP-1 history'!$C$2474:$Q$2824,15,0)</f>
        <v>206355.18000000002</v>
      </c>
      <c r="K84" s="12">
        <f>VLOOKUP($A84,'[1]MASTER CP-1 history'!$C$2827:$Q$3177,15,0)</f>
        <v>199594.21</v>
      </c>
      <c r="L84" s="12">
        <f>VLOOKUP($A84,'[1]MASTER CP-1 history'!$C$3180:$Q$3530,15,0)</f>
        <v>209003.66</v>
      </c>
      <c r="M84" s="12">
        <f>VLOOKUP($A84,'[1]MASTER CP-1 history'!$C$3533:$Q$3883,15,0)</f>
        <v>211143.53999999998</v>
      </c>
      <c r="N84" s="12">
        <f>VLOOKUP($A84,'[1]MASTER CP-1 history'!$C$3886:$Q$4236,15,0)</f>
        <v>225027.22</v>
      </c>
      <c r="O84" s="12">
        <f>VLOOKUP($A84,'[1]MASTER CP-1 history'!$C$4239:$Q$4589,15,0)</f>
        <v>232809.74</v>
      </c>
      <c r="P84" s="12">
        <f>VLOOKUP($A84,'[1]MASTER CP-1 history'!$C$4592:$Q$4942,15,0)</f>
        <v>248924.86</v>
      </c>
      <c r="Q84" s="12">
        <f>VLOOKUP($A84,'[1]MASTER CP-1 history'!$C$4945:$Q$5295,15,0)</f>
        <v>263387.63</v>
      </c>
      <c r="R84" s="12">
        <f>VLOOKUP($A84,'[1]MASTER CP-1 history'!$C$5298:$Q$5648,15,0)</f>
        <v>274048.06</v>
      </c>
      <c r="S84" s="12">
        <f>VLOOKUP($A84,'[1]MASTER CP-1 history'!$C$5651:$Q$6001,15,0)</f>
        <v>283470.12</v>
      </c>
      <c r="T84" s="12">
        <f>VLOOKUP($A84,'[1]MASTER CP-1 history'!$C$6004:$Q$6354,15,0)</f>
        <v>288692.46999999997</v>
      </c>
      <c r="U84" s="12">
        <f>VLOOKUP($A84,'[1]MASTER CP-1 history'!$C$6357:$Q$6707,15,0)</f>
        <v>298906.65000000002</v>
      </c>
      <c r="V84" s="12">
        <f>VLOOKUP($A84,'[1]MASTER CP-1 history'!$C$6710:$Q$7060,15,0)</f>
        <v>319920.27</v>
      </c>
      <c r="W84" s="1"/>
      <c r="X84" s="23" t="str">
        <f t="shared" si="14"/>
        <v/>
      </c>
      <c r="Y84" s="23" t="str">
        <f t="shared" si="15"/>
        <v/>
      </c>
      <c r="Z84" s="23" t="str">
        <f t="shared" si="16"/>
        <v/>
      </c>
      <c r="AA84" s="23">
        <f t="shared" si="17"/>
        <v>6.1802860743006185E-2</v>
      </c>
      <c r="AB84" s="23">
        <f t="shared" si="18"/>
        <v>6.1009357998231206E-2</v>
      </c>
      <c r="AC84" s="23">
        <f t="shared" si="19"/>
        <v>2.5662412918832818E-2</v>
      </c>
      <c r="AD84" s="23">
        <f t="shared" si="22"/>
        <v>4.4600724241696539E-2</v>
      </c>
      <c r="AE84" s="23">
        <f t="shared" si="22"/>
        <v>-3.2763752283805181E-2</v>
      </c>
      <c r="AF84" s="23">
        <f t="shared" si="22"/>
        <v>4.7142900588148386E-2</v>
      </c>
      <c r="AG84" s="23">
        <f t="shared" si="22"/>
        <v>1.0238480991194008E-2</v>
      </c>
      <c r="AH84" s="23">
        <f t="shared" si="22"/>
        <v>6.5754699386019688E-2</v>
      </c>
      <c r="AI84" s="23">
        <f t="shared" si="22"/>
        <v>3.4584793786280564E-2</v>
      </c>
      <c r="AJ84" s="23">
        <f t="shared" si="22"/>
        <v>6.9220127989490454E-2</v>
      </c>
      <c r="AK84" s="23">
        <f t="shared" si="22"/>
        <v>5.810094660694002E-2</v>
      </c>
      <c r="AL84" s="23">
        <f t="shared" si="22"/>
        <v>4.0474300178789689E-2</v>
      </c>
      <c r="AM84" s="23">
        <f t="shared" si="22"/>
        <v>3.438104980564357E-2</v>
      </c>
      <c r="AN84" s="23">
        <f t="shared" si="23"/>
        <v>1.8422929372591285E-2</v>
      </c>
      <c r="AO84" s="23">
        <f t="shared" si="23"/>
        <v>3.5380832759510671E-2</v>
      </c>
      <c r="AP84" s="23">
        <f t="shared" si="23"/>
        <v>7.0301614233072407E-2</v>
      </c>
      <c r="AQ84" s="14"/>
      <c r="AR84" s="23">
        <f t="shared" si="20"/>
        <v>4.0269642457227639E-2</v>
      </c>
      <c r="AS84" s="1">
        <f t="shared" si="21"/>
        <v>332803</v>
      </c>
    </row>
    <row r="85" spans="1:45" x14ac:dyDescent="0.25">
      <c r="A85" t="s">
        <v>81</v>
      </c>
      <c r="B85" s="5">
        <v>82</v>
      </c>
      <c r="C85" s="12">
        <f>VLOOKUP(A85,'[1]MASTER CP-1 history'!$C$3:$Q$353,15,0)</f>
        <v>941840.9</v>
      </c>
      <c r="D85" s="12">
        <f>VLOOKUP($A85,'[1]MASTER CP-1 history'!$C$356:$Q$706,15,0)</f>
        <v>967965.41999999993</v>
      </c>
      <c r="E85" s="12">
        <f>VLOOKUP($A85,'[1]MASTER CP-1 history'!$C$709:$Q$1059,15,0)</f>
        <v>1023066.59</v>
      </c>
      <c r="F85" s="12">
        <f>VLOOKUP($A85,'[1]MASTER CP-1 history'!$C$1062:$Q$1412,15,0)</f>
        <v>1078088.74</v>
      </c>
      <c r="G85" s="12">
        <f>VLOOKUP($A85,'[1]MASTER CP-1 history'!$C$1415:$Q$1765,15,0)</f>
        <v>1120149.32</v>
      </c>
      <c r="H85" s="12">
        <f>VLOOKUP($A85,'[1]MASTER CP-1 history'!$C$1768:$Q$2118,15,0)</f>
        <v>1176343.55</v>
      </c>
      <c r="I85" s="12">
        <f>VLOOKUP($A85,'[1]MASTER CP-1 history'!$C$2121:$Q$2471,15,0)</f>
        <v>1191553.8199999998</v>
      </c>
      <c r="J85" s="12">
        <f>VLOOKUP($A85,'[1]MASTER CP-1 history'!$C$2474:$Q$2824,15,0)</f>
        <v>1213998.48</v>
      </c>
      <c r="K85" s="12">
        <f>VLOOKUP($A85,'[1]MASTER CP-1 history'!$C$2827:$Q$3177,15,0)</f>
        <v>1285479.42</v>
      </c>
      <c r="L85" s="12">
        <f>VLOOKUP($A85,'[1]MASTER CP-1 history'!$C$3180:$Q$3530,15,0)</f>
        <v>1330118.03</v>
      </c>
      <c r="M85" s="12">
        <f>VLOOKUP($A85,'[1]MASTER CP-1 history'!$C$3533:$Q$3883,15,0)</f>
        <v>427369.66000000003</v>
      </c>
      <c r="N85" s="12">
        <f>VLOOKUP($A85,'[1]MASTER CP-1 history'!$C$3886:$Q$4236,15,0)</f>
        <v>449127.85000000003</v>
      </c>
      <c r="O85" s="12">
        <f>VLOOKUP($A85,'[1]MASTER CP-1 history'!$C$4239:$Q$4589,15,0)</f>
        <v>466773.95</v>
      </c>
      <c r="P85" s="12">
        <f>VLOOKUP($A85,'[1]MASTER CP-1 history'!$C$4592:$Q$4942,15,0)</f>
        <v>482310.76</v>
      </c>
      <c r="Q85" s="12">
        <f>VLOOKUP($A85,'[1]MASTER CP-1 history'!$C$4945:$Q$5295,15,0)</f>
        <v>508811.66000000003</v>
      </c>
      <c r="R85" s="12">
        <f>VLOOKUP($A85,'[1]MASTER CP-1 history'!$C$5298:$Q$5648,15,0)</f>
        <v>530689.87</v>
      </c>
      <c r="S85" s="12">
        <f>VLOOKUP($A85,'[1]MASTER CP-1 history'!$C$5651:$Q$6001,15,0)</f>
        <v>546333.81999999995</v>
      </c>
      <c r="T85" s="12">
        <f>VLOOKUP($A85,'[1]MASTER CP-1 history'!$C$6004:$Q$6354,15,0)</f>
        <v>567577.23</v>
      </c>
      <c r="U85" s="12">
        <f>VLOOKUP($A85,'[1]MASTER CP-1 history'!$C$6357:$Q$6707,15,0)</f>
        <v>585586.51</v>
      </c>
      <c r="V85" s="12">
        <f>VLOOKUP($A85,'[1]MASTER CP-1 history'!$C$6710:$Q$7060,15,0)</f>
        <v>602760.76</v>
      </c>
      <c r="W85" s="1"/>
      <c r="X85" s="23">
        <f t="shared" si="14"/>
        <v>2.7737720882582081E-2</v>
      </c>
      <c r="Y85" s="23">
        <f t="shared" si="15"/>
        <v>5.6924729811112518E-2</v>
      </c>
      <c r="Z85" s="23">
        <f t="shared" si="16"/>
        <v>5.3781592066260347E-2</v>
      </c>
      <c r="AA85" s="23">
        <f t="shared" si="17"/>
        <v>3.9014024021807404E-2</v>
      </c>
      <c r="AB85" s="23">
        <f t="shared" si="18"/>
        <v>5.0166731342567772E-2</v>
      </c>
      <c r="AC85" s="23">
        <f t="shared" si="19"/>
        <v>1.2930125727301166E-2</v>
      </c>
      <c r="AD85" s="23">
        <f t="shared" si="22"/>
        <v>1.883646346750846E-2</v>
      </c>
      <c r="AE85" s="23">
        <f t="shared" si="22"/>
        <v>5.8880584430385734E-2</v>
      </c>
      <c r="AF85" s="23">
        <f t="shared" si="22"/>
        <v>3.4725262268298397E-2</v>
      </c>
      <c r="AG85" s="23">
        <f t="shared" si="22"/>
        <v>-0.67869794231719416</v>
      </c>
      <c r="AH85" s="23">
        <f t="shared" si="22"/>
        <v>5.0911873341687383E-2</v>
      </c>
      <c r="AI85" s="23">
        <f t="shared" si="22"/>
        <v>3.9289703366201793E-2</v>
      </c>
      <c r="AJ85" s="23">
        <f t="shared" si="22"/>
        <v>3.3285512184216784E-2</v>
      </c>
      <c r="AK85" s="23">
        <f t="shared" si="22"/>
        <v>5.4945695177938854E-2</v>
      </c>
      <c r="AL85" s="23">
        <f t="shared" si="22"/>
        <v>4.2998641186799767E-2</v>
      </c>
      <c r="AM85" s="23">
        <f t="shared" si="22"/>
        <v>2.9478516331958537E-2</v>
      </c>
      <c r="AN85" s="23">
        <f t="shared" si="23"/>
        <v>3.8883571220247784E-2</v>
      </c>
      <c r="AO85" s="23">
        <f t="shared" si="23"/>
        <v>3.1730096008256055E-2</v>
      </c>
      <c r="AP85" s="23">
        <f t="shared" si="23"/>
        <v>2.9328288317297474E-2</v>
      </c>
      <c r="AQ85" s="14"/>
      <c r="AR85" s="23">
        <f t="shared" si="20"/>
        <v>1.3237467808017993E-3</v>
      </c>
      <c r="AS85" s="1">
        <f t="shared" si="21"/>
        <v>603559</v>
      </c>
    </row>
    <row r="86" spans="1:45" x14ac:dyDescent="0.25">
      <c r="A86" t="s">
        <v>82</v>
      </c>
      <c r="B86" s="5">
        <v>83</v>
      </c>
      <c r="C86" s="12">
        <f>VLOOKUP(A86,'[1]MASTER CP-1 history'!$C$3:$Q$353,15,0)</f>
        <v>0</v>
      </c>
      <c r="D86" s="12">
        <f>VLOOKUP($A86,'[1]MASTER CP-1 history'!$C$356:$Q$706,15,0)</f>
        <v>0</v>
      </c>
      <c r="E86" s="12">
        <f>VLOOKUP($A86,'[1]MASTER CP-1 history'!$C$709:$Q$1059,15,0)</f>
        <v>0</v>
      </c>
      <c r="F86" s="12">
        <f>VLOOKUP($A86,'[1]MASTER CP-1 history'!$C$1062:$Q$1412,15,0)</f>
        <v>0</v>
      </c>
      <c r="G86" s="12">
        <f>VLOOKUP($A86,'[1]MASTER CP-1 history'!$C$1415:$Q$1765,15,0)</f>
        <v>0</v>
      </c>
      <c r="H86" s="12">
        <f>VLOOKUP($A86,'[1]MASTER CP-1 history'!$C$1768:$Q$2118,15,0)</f>
        <v>0</v>
      </c>
      <c r="I86" s="12">
        <f>VLOOKUP($A86,'[1]MASTER CP-1 history'!$C$2121:$Q$2471,15,0)</f>
        <v>0</v>
      </c>
      <c r="J86" s="12">
        <f>VLOOKUP($A86,'[1]MASTER CP-1 history'!$C$2474:$Q$2824,15,0)</f>
        <v>0</v>
      </c>
      <c r="K86" s="12">
        <f>VLOOKUP($A86,'[1]MASTER CP-1 history'!$C$2827:$Q$3177,15,0)</f>
        <v>0</v>
      </c>
      <c r="L86" s="12">
        <f>VLOOKUP($A86,'[1]MASTER CP-1 history'!$C$3180:$Q$3530,15,0)</f>
        <v>0</v>
      </c>
      <c r="M86" s="12">
        <f>VLOOKUP($A86,'[1]MASTER CP-1 history'!$C$3533:$Q$3883,15,0)</f>
        <v>0</v>
      </c>
      <c r="N86" s="12">
        <f>VLOOKUP($A86,'[1]MASTER CP-1 history'!$C$3886:$Q$4236,15,0)</f>
        <v>0</v>
      </c>
      <c r="O86" s="12">
        <f>VLOOKUP($A86,'[1]MASTER CP-1 history'!$C$4239:$Q$4589,15,0)</f>
        <v>0</v>
      </c>
      <c r="P86" s="12">
        <f>VLOOKUP($A86,'[1]MASTER CP-1 history'!$C$4592:$Q$4942,15,0)</f>
        <v>0</v>
      </c>
      <c r="Q86" s="12">
        <f>VLOOKUP($A86,'[1]MASTER CP-1 history'!$C$4945:$Q$5295,15,0)</f>
        <v>0</v>
      </c>
      <c r="R86" s="12">
        <f>VLOOKUP($A86,'[1]MASTER CP-1 history'!$C$5298:$Q$5648,15,0)</f>
        <v>0</v>
      </c>
      <c r="S86" s="12">
        <f>VLOOKUP($A86,'[1]MASTER CP-1 history'!$C$5651:$Q$6001,15,0)</f>
        <v>0</v>
      </c>
      <c r="T86" s="12">
        <f>VLOOKUP($A86,'[1]MASTER CP-1 history'!$C$6004:$Q$6354,15,0)</f>
        <v>0</v>
      </c>
      <c r="U86" s="12">
        <f>VLOOKUP($A86,'[1]MASTER CP-1 history'!$C$6357:$Q$6707,15,0)</f>
        <v>0</v>
      </c>
      <c r="V86" s="12">
        <f>VLOOKUP($A86,'[1]MASTER CP-1 history'!$C$6710:$Q$7060,15,0)</f>
        <v>0</v>
      </c>
      <c r="W86" s="1"/>
      <c r="X86" s="23" t="str">
        <f t="shared" si="14"/>
        <v/>
      </c>
      <c r="Y86" s="23" t="str">
        <f t="shared" si="15"/>
        <v/>
      </c>
      <c r="Z86" s="23" t="str">
        <f t="shared" si="16"/>
        <v/>
      </c>
      <c r="AA86" s="23" t="str">
        <f t="shared" si="17"/>
        <v/>
      </c>
      <c r="AB86" s="23" t="str">
        <f t="shared" si="18"/>
        <v/>
      </c>
      <c r="AC86" s="23" t="str">
        <f t="shared" si="19"/>
        <v/>
      </c>
      <c r="AD86" s="23" t="str">
        <f t="shared" si="22"/>
        <v/>
      </c>
      <c r="AE86" s="23" t="str">
        <f t="shared" si="22"/>
        <v/>
      </c>
      <c r="AF86" s="23" t="str">
        <f t="shared" si="22"/>
        <v/>
      </c>
      <c r="AG86" s="23" t="str">
        <f t="shared" si="22"/>
        <v/>
      </c>
      <c r="AH86" s="23" t="str">
        <f t="shared" si="22"/>
        <v/>
      </c>
      <c r="AI86" s="23" t="str">
        <f t="shared" si="22"/>
        <v/>
      </c>
      <c r="AJ86" s="23" t="str">
        <f t="shared" si="22"/>
        <v/>
      </c>
      <c r="AK86" s="23" t="str">
        <f t="shared" si="22"/>
        <v/>
      </c>
      <c r="AL86" s="23" t="str">
        <f t="shared" si="22"/>
        <v/>
      </c>
      <c r="AM86" s="23" t="str">
        <f t="shared" si="22"/>
        <v/>
      </c>
      <c r="AN86" s="23" t="str">
        <f t="shared" si="23"/>
        <v/>
      </c>
      <c r="AO86" s="23" t="str">
        <f t="shared" si="23"/>
        <v/>
      </c>
      <c r="AP86" s="23" t="str">
        <f t="shared" si="23"/>
        <v/>
      </c>
      <c r="AQ86" s="14"/>
      <c r="AR86" s="23">
        <f t="shared" si="20"/>
        <v>0</v>
      </c>
      <c r="AS86" s="1">
        <f t="shared" si="21"/>
        <v>0</v>
      </c>
    </row>
    <row r="87" spans="1:45" x14ac:dyDescent="0.25">
      <c r="A87" t="s">
        <v>83</v>
      </c>
      <c r="B87" s="5">
        <v>84</v>
      </c>
      <c r="C87" s="12">
        <f>VLOOKUP(A87,'[1]MASTER CP-1 history'!$C$3:$Q$353,15,0)</f>
        <v>0</v>
      </c>
      <c r="D87" s="12">
        <f>VLOOKUP($A87,'[1]MASTER CP-1 history'!$C$356:$Q$706,15,0)</f>
        <v>0</v>
      </c>
      <c r="E87" s="12">
        <f>VLOOKUP($A87,'[1]MASTER CP-1 history'!$C$709:$Q$1059,15,0)</f>
        <v>0</v>
      </c>
      <c r="F87" s="12">
        <f>VLOOKUP($A87,'[1]MASTER CP-1 history'!$C$1062:$Q$1412,15,0)</f>
        <v>0</v>
      </c>
      <c r="G87" s="12">
        <f>VLOOKUP($A87,'[1]MASTER CP-1 history'!$C$1415:$Q$1765,15,0)</f>
        <v>0</v>
      </c>
      <c r="H87" s="12">
        <f>VLOOKUP($A87,'[1]MASTER CP-1 history'!$C$1768:$Q$2118,15,0)</f>
        <v>0</v>
      </c>
      <c r="I87" s="12">
        <f>VLOOKUP($A87,'[1]MASTER CP-1 history'!$C$2121:$Q$2471,15,0)</f>
        <v>0</v>
      </c>
      <c r="J87" s="12">
        <f>VLOOKUP($A87,'[1]MASTER CP-1 history'!$C$2474:$Q$2824,15,0)</f>
        <v>0</v>
      </c>
      <c r="K87" s="12">
        <f>VLOOKUP($A87,'[1]MASTER CP-1 history'!$C$2827:$Q$3177,15,0)</f>
        <v>0</v>
      </c>
      <c r="L87" s="12">
        <f>VLOOKUP($A87,'[1]MASTER CP-1 history'!$C$3180:$Q$3530,15,0)</f>
        <v>0</v>
      </c>
      <c r="M87" s="12">
        <f>VLOOKUP($A87,'[1]MASTER CP-1 history'!$C$3533:$Q$3883,15,0)</f>
        <v>0</v>
      </c>
      <c r="N87" s="12">
        <f>VLOOKUP($A87,'[1]MASTER CP-1 history'!$C$3886:$Q$4236,15,0)</f>
        <v>0</v>
      </c>
      <c r="O87" s="12">
        <f>VLOOKUP($A87,'[1]MASTER CP-1 history'!$C$4239:$Q$4589,15,0)</f>
        <v>0</v>
      </c>
      <c r="P87" s="12">
        <f>VLOOKUP($A87,'[1]MASTER CP-1 history'!$C$4592:$Q$4942,15,0)</f>
        <v>0</v>
      </c>
      <c r="Q87" s="12">
        <f>VLOOKUP($A87,'[1]MASTER CP-1 history'!$C$4945:$Q$5295,15,0)</f>
        <v>0</v>
      </c>
      <c r="R87" s="12">
        <f>VLOOKUP($A87,'[1]MASTER CP-1 history'!$C$5298:$Q$5648,15,0)</f>
        <v>0</v>
      </c>
      <c r="S87" s="12">
        <f>VLOOKUP($A87,'[1]MASTER CP-1 history'!$C$5651:$Q$6001,15,0)</f>
        <v>0</v>
      </c>
      <c r="T87" s="12">
        <f>VLOOKUP($A87,'[1]MASTER CP-1 history'!$C$6004:$Q$6354,15,0)</f>
        <v>0</v>
      </c>
      <c r="U87" s="12">
        <f>VLOOKUP($A87,'[1]MASTER CP-1 history'!$C$6357:$Q$6707,15,0)</f>
        <v>0</v>
      </c>
      <c r="V87" s="12">
        <f>VLOOKUP($A87,'[1]MASTER CP-1 history'!$C$6710:$Q$7060,15,0)</f>
        <v>0</v>
      </c>
      <c r="W87" s="1"/>
      <c r="X87" s="23" t="str">
        <f t="shared" si="14"/>
        <v/>
      </c>
      <c r="Y87" s="23" t="str">
        <f t="shared" si="15"/>
        <v/>
      </c>
      <c r="Z87" s="23" t="str">
        <f t="shared" si="16"/>
        <v/>
      </c>
      <c r="AA87" s="23" t="str">
        <f t="shared" si="17"/>
        <v/>
      </c>
      <c r="AB87" s="23" t="str">
        <f t="shared" si="18"/>
        <v/>
      </c>
      <c r="AC87" s="23" t="str">
        <f t="shared" si="19"/>
        <v/>
      </c>
      <c r="AD87" s="23" t="str">
        <f t="shared" si="22"/>
        <v/>
      </c>
      <c r="AE87" s="23" t="str">
        <f t="shared" si="22"/>
        <v/>
      </c>
      <c r="AF87" s="23" t="str">
        <f t="shared" si="22"/>
        <v/>
      </c>
      <c r="AG87" s="23" t="str">
        <f t="shared" si="22"/>
        <v/>
      </c>
      <c r="AH87" s="23" t="str">
        <f t="shared" si="22"/>
        <v/>
      </c>
      <c r="AI87" s="23" t="str">
        <f t="shared" ref="AI87:AM137" si="24">IF(AND(N87&gt;0,O87&gt;0),((O87-N87)/N87),"")</f>
        <v/>
      </c>
      <c r="AJ87" s="23" t="str">
        <f t="shared" si="24"/>
        <v/>
      </c>
      <c r="AK87" s="23" t="str">
        <f t="shared" si="24"/>
        <v/>
      </c>
      <c r="AL87" s="23" t="str">
        <f t="shared" si="24"/>
        <v/>
      </c>
      <c r="AM87" s="23" t="str">
        <f t="shared" si="24"/>
        <v/>
      </c>
      <c r="AN87" s="23" t="str">
        <f t="shared" si="23"/>
        <v/>
      </c>
      <c r="AO87" s="23" t="str">
        <f t="shared" si="23"/>
        <v/>
      </c>
      <c r="AP87" s="23" t="str">
        <f t="shared" si="23"/>
        <v/>
      </c>
      <c r="AQ87" s="14"/>
      <c r="AR87" s="23">
        <f t="shared" si="20"/>
        <v>0</v>
      </c>
      <c r="AS87" s="1">
        <f t="shared" si="21"/>
        <v>0</v>
      </c>
    </row>
    <row r="88" spans="1:45" x14ac:dyDescent="0.25">
      <c r="A88" t="s">
        <v>84</v>
      </c>
      <c r="B88" s="5">
        <v>85</v>
      </c>
      <c r="C88" s="12">
        <f>VLOOKUP(A88,'[1]MASTER CP-1 history'!$C$3:$Q$353,15,0)</f>
        <v>0</v>
      </c>
      <c r="D88" s="12">
        <f>VLOOKUP($A88,'[1]MASTER CP-1 history'!$C$356:$Q$706,15,0)</f>
        <v>0</v>
      </c>
      <c r="E88" s="12">
        <f>VLOOKUP($A88,'[1]MASTER CP-1 history'!$C$709:$Q$1059,15,0)</f>
        <v>0</v>
      </c>
      <c r="F88" s="12">
        <f>VLOOKUP($A88,'[1]MASTER CP-1 history'!$C$1062:$Q$1412,15,0)</f>
        <v>178640.68999999997</v>
      </c>
      <c r="G88" s="12">
        <f>VLOOKUP($A88,'[1]MASTER CP-1 history'!$C$1415:$Q$1765,15,0)</f>
        <v>192310.16</v>
      </c>
      <c r="H88" s="12">
        <f>VLOOKUP($A88,'[1]MASTER CP-1 history'!$C$1768:$Q$2118,15,0)</f>
        <v>198886.12999999998</v>
      </c>
      <c r="I88" s="12">
        <f>VLOOKUP($A88,'[1]MASTER CP-1 history'!$C$2121:$Q$2471,15,0)</f>
        <v>201179.12999999998</v>
      </c>
      <c r="J88" s="12">
        <f>VLOOKUP($A88,'[1]MASTER CP-1 history'!$C$2474:$Q$2824,15,0)</f>
        <v>203939.16999999998</v>
      </c>
      <c r="K88" s="12">
        <f>VLOOKUP($A88,'[1]MASTER CP-1 history'!$C$2827:$Q$3177,15,0)</f>
        <v>217072.04</v>
      </c>
      <c r="L88" s="12">
        <f>VLOOKUP($A88,'[1]MASTER CP-1 history'!$C$3180:$Q$3530,15,0)</f>
        <v>213234.40000000002</v>
      </c>
      <c r="M88" s="12">
        <f>VLOOKUP($A88,'[1]MASTER CP-1 history'!$C$3533:$Q$3883,15,0)</f>
        <v>234020.05</v>
      </c>
      <c r="N88" s="12">
        <f>VLOOKUP($A88,'[1]MASTER CP-1 history'!$C$3886:$Q$4236,15,0)</f>
        <v>240251.43</v>
      </c>
      <c r="O88" s="12">
        <f>VLOOKUP($A88,'[1]MASTER CP-1 history'!$C$4239:$Q$4589,15,0)</f>
        <v>247374.62</v>
      </c>
      <c r="P88" s="12">
        <f>VLOOKUP($A88,'[1]MASTER CP-1 history'!$C$4592:$Q$4942,15,0)</f>
        <v>252122.96000000002</v>
      </c>
      <c r="Q88" s="12">
        <f>VLOOKUP($A88,'[1]MASTER CP-1 history'!$C$4945:$Q$5295,15,0)</f>
        <v>263759.28999999998</v>
      </c>
      <c r="R88" s="12">
        <f>VLOOKUP($A88,'[1]MASTER CP-1 history'!$C$5298:$Q$5648,15,0)</f>
        <v>271947.01</v>
      </c>
      <c r="S88" s="12">
        <f>VLOOKUP($A88,'[1]MASTER CP-1 history'!$C$5651:$Q$6001,15,0)</f>
        <v>287687.71000000002</v>
      </c>
      <c r="T88" s="12">
        <f>VLOOKUP($A88,'[1]MASTER CP-1 history'!$C$6004:$Q$6354,15,0)</f>
        <v>303847.25999999995</v>
      </c>
      <c r="U88" s="12">
        <f>VLOOKUP($A88,'[1]MASTER CP-1 history'!$C$6357:$Q$6707,15,0)</f>
        <v>313582.23</v>
      </c>
      <c r="V88" s="12">
        <f>VLOOKUP($A88,'[1]MASTER CP-1 history'!$C$6710:$Q$7060,15,0)</f>
        <v>337798.26</v>
      </c>
      <c r="W88" s="1"/>
      <c r="X88" s="23" t="str">
        <f t="shared" si="14"/>
        <v/>
      </c>
      <c r="Y88" s="23" t="str">
        <f t="shared" si="15"/>
        <v/>
      </c>
      <c r="Z88" s="23" t="str">
        <f t="shared" si="16"/>
        <v/>
      </c>
      <c r="AA88" s="23">
        <f t="shared" si="17"/>
        <v>7.6519352897707865E-2</v>
      </c>
      <c r="AB88" s="23">
        <f t="shared" si="18"/>
        <v>3.4194605214825737E-2</v>
      </c>
      <c r="AC88" s="23">
        <f t="shared" si="19"/>
        <v>1.1529210206865608E-2</v>
      </c>
      <c r="AD88" s="23">
        <f t="shared" ref="AD88:AH110" si="25">IF(AND(I88&gt;0,J88&gt;0),((J88-I88)/I88),"")</f>
        <v>1.3719315716297255E-2</v>
      </c>
      <c r="AE88" s="23">
        <f t="shared" si="25"/>
        <v>6.4396015733515166E-2</v>
      </c>
      <c r="AF88" s="23">
        <f t="shared" si="25"/>
        <v>-1.7679107820611006E-2</v>
      </c>
      <c r="AG88" s="23">
        <f t="shared" si="25"/>
        <v>9.7477939769567964E-2</v>
      </c>
      <c r="AH88" s="23">
        <f t="shared" si="25"/>
        <v>2.6627547511420518E-2</v>
      </c>
      <c r="AI88" s="23">
        <f t="shared" si="24"/>
        <v>2.9648897407187139E-2</v>
      </c>
      <c r="AJ88" s="23">
        <f t="shared" si="24"/>
        <v>1.919493600434849E-2</v>
      </c>
      <c r="AK88" s="23">
        <f t="shared" si="24"/>
        <v>4.6153392773113394E-2</v>
      </c>
      <c r="AL88" s="23">
        <f t="shared" si="24"/>
        <v>3.1042394753185872E-2</v>
      </c>
      <c r="AM88" s="23">
        <f t="shared" si="24"/>
        <v>5.7881496840138123E-2</v>
      </c>
      <c r="AN88" s="23">
        <f t="shared" si="23"/>
        <v>5.6170456499514451E-2</v>
      </c>
      <c r="AO88" s="23">
        <f t="shared" si="23"/>
        <v>3.2039025133878227E-2</v>
      </c>
      <c r="AP88" s="23">
        <f t="shared" si="23"/>
        <v>7.72238592728932E-2</v>
      </c>
      <c r="AQ88" s="14"/>
      <c r="AR88" s="23">
        <f t="shared" si="20"/>
        <v>4.1008708619615496E-2</v>
      </c>
      <c r="AS88" s="1">
        <f t="shared" si="21"/>
        <v>351651</v>
      </c>
    </row>
    <row r="89" spans="1:45" x14ac:dyDescent="0.25">
      <c r="A89" t="s">
        <v>85</v>
      </c>
      <c r="B89" s="5">
        <v>86</v>
      </c>
      <c r="C89" s="12">
        <f>VLOOKUP(A89,'[1]MASTER CP-1 history'!$C$3:$Q$353,15,0)</f>
        <v>0</v>
      </c>
      <c r="D89" s="12">
        <f>VLOOKUP($A89,'[1]MASTER CP-1 history'!$C$356:$Q$706,15,0)</f>
        <v>383977.74</v>
      </c>
      <c r="E89" s="12">
        <f>VLOOKUP($A89,'[1]MASTER CP-1 history'!$C$709:$Q$1059,15,0)</f>
        <v>398197.97000000003</v>
      </c>
      <c r="F89" s="12">
        <f>VLOOKUP($A89,'[1]MASTER CP-1 history'!$C$1062:$Q$1412,15,0)</f>
        <v>412326.27</v>
      </c>
      <c r="G89" s="12">
        <f>VLOOKUP($A89,'[1]MASTER CP-1 history'!$C$1415:$Q$1765,15,0)</f>
        <v>450707.49000000005</v>
      </c>
      <c r="H89" s="12">
        <f>VLOOKUP($A89,'[1]MASTER CP-1 history'!$C$1768:$Q$2118,15,0)</f>
        <v>459178.04</v>
      </c>
      <c r="I89" s="12">
        <f>VLOOKUP($A89,'[1]MASTER CP-1 history'!$C$2121:$Q$2471,15,0)</f>
        <v>471042.85000000003</v>
      </c>
      <c r="J89" s="12">
        <f>VLOOKUP($A89,'[1]MASTER CP-1 history'!$C$2474:$Q$2824,15,0)</f>
        <v>481473.11</v>
      </c>
      <c r="K89" s="12">
        <f>VLOOKUP($A89,'[1]MASTER CP-1 history'!$C$2827:$Q$3177,15,0)</f>
        <v>507356.21</v>
      </c>
      <c r="L89" s="12">
        <f>VLOOKUP($A89,'[1]MASTER CP-1 history'!$C$3180:$Q$3530,15,0)</f>
        <v>516614.69</v>
      </c>
      <c r="M89" s="12">
        <f>VLOOKUP($A89,'[1]MASTER CP-1 history'!$C$3533:$Q$3883,15,0)</f>
        <v>548308.05999999994</v>
      </c>
      <c r="N89" s="12">
        <f>VLOOKUP($A89,'[1]MASTER CP-1 history'!$C$3886:$Q$4236,15,0)</f>
        <v>557925</v>
      </c>
      <c r="O89" s="12">
        <f>VLOOKUP($A89,'[1]MASTER CP-1 history'!$C$4239:$Q$4589,15,0)</f>
        <v>599623.87</v>
      </c>
      <c r="P89" s="12">
        <f>VLOOKUP($A89,'[1]MASTER CP-1 history'!$C$4592:$Q$4942,15,0)</f>
        <v>649541.76</v>
      </c>
      <c r="Q89" s="12">
        <f>VLOOKUP($A89,'[1]MASTER CP-1 history'!$C$4945:$Q$5295,15,0)</f>
        <v>701418.73</v>
      </c>
      <c r="R89" s="12">
        <f>VLOOKUP($A89,'[1]MASTER CP-1 history'!$C$5298:$Q$5648,15,0)</f>
        <v>719164.1</v>
      </c>
      <c r="S89" s="12">
        <f>VLOOKUP($A89,'[1]MASTER CP-1 history'!$C$5651:$Q$6001,15,0)</f>
        <v>784348.41</v>
      </c>
      <c r="T89" s="12">
        <f>VLOOKUP($A89,'[1]MASTER CP-1 history'!$C$6004:$Q$6354,15,0)</f>
        <v>840987.60000000009</v>
      </c>
      <c r="U89" s="12">
        <f>VLOOKUP($A89,'[1]MASTER CP-1 history'!$C$6357:$Q$6707,15,0)</f>
        <v>864628.51</v>
      </c>
      <c r="V89" s="12">
        <f>VLOOKUP($A89,'[1]MASTER CP-1 history'!$C$6710:$Q$7060,15,0)</f>
        <v>908611.55999999994</v>
      </c>
      <c r="W89" s="1"/>
      <c r="X89" s="23" t="str">
        <f t="shared" si="14"/>
        <v/>
      </c>
      <c r="Y89" s="23">
        <f t="shared" si="15"/>
        <v>3.7033995772775892E-2</v>
      </c>
      <c r="Z89" s="23">
        <f t="shared" si="16"/>
        <v>3.5480592731298922E-2</v>
      </c>
      <c r="AA89" s="23">
        <f t="shared" si="17"/>
        <v>9.3084585660768174E-2</v>
      </c>
      <c r="AB89" s="23">
        <f t="shared" si="18"/>
        <v>1.8793896680083858E-2</v>
      </c>
      <c r="AC89" s="23">
        <f t="shared" si="19"/>
        <v>2.5839236562793935E-2</v>
      </c>
      <c r="AD89" s="23">
        <f t="shared" si="25"/>
        <v>2.2142911202239775E-2</v>
      </c>
      <c r="AE89" s="23">
        <f t="shared" si="25"/>
        <v>5.3758142380994106E-2</v>
      </c>
      <c r="AF89" s="23">
        <f t="shared" si="25"/>
        <v>1.8248480687759753E-2</v>
      </c>
      <c r="AG89" s="23">
        <f t="shared" si="25"/>
        <v>6.1348178078327459E-2</v>
      </c>
      <c r="AH89" s="23">
        <f t="shared" si="25"/>
        <v>1.7539300808381446E-2</v>
      </c>
      <c r="AI89" s="23">
        <f t="shared" si="24"/>
        <v>7.4739203297934306E-2</v>
      </c>
      <c r="AJ89" s="23">
        <f t="shared" si="24"/>
        <v>8.3248670537415415E-2</v>
      </c>
      <c r="AK89" s="23">
        <f t="shared" si="24"/>
        <v>7.9867028103012147E-2</v>
      </c>
      <c r="AL89" s="23">
        <f t="shared" si="24"/>
        <v>2.5299253129439522E-2</v>
      </c>
      <c r="AM89" s="23">
        <f t="shared" si="24"/>
        <v>9.0638993242293464E-2</v>
      </c>
      <c r="AN89" s="23">
        <f t="shared" si="23"/>
        <v>7.2211773846778196E-2</v>
      </c>
      <c r="AO89" s="23">
        <f t="shared" si="23"/>
        <v>2.8110890101114349E-2</v>
      </c>
      <c r="AP89" s="23">
        <f t="shared" si="23"/>
        <v>5.0869303395975146E-2</v>
      </c>
      <c r="AQ89" s="14"/>
      <c r="AR89" s="23">
        <f t="shared" si="20"/>
        <v>4.9347468678854783E-2</v>
      </c>
      <c r="AS89" s="1">
        <f t="shared" si="21"/>
        <v>953449</v>
      </c>
    </row>
    <row r="90" spans="1:45" x14ac:dyDescent="0.25">
      <c r="A90" t="s">
        <v>86</v>
      </c>
      <c r="B90" s="5">
        <v>87</v>
      </c>
      <c r="C90" s="12">
        <f>VLOOKUP(A90,'[1]MASTER CP-1 history'!$C$3:$Q$353,15,0)</f>
        <v>174773.36</v>
      </c>
      <c r="D90" s="12">
        <f>VLOOKUP($A90,'[1]MASTER CP-1 history'!$C$356:$Q$706,15,0)</f>
        <v>206753.24000000002</v>
      </c>
      <c r="E90" s="12">
        <f>VLOOKUP($A90,'[1]MASTER CP-1 history'!$C$709:$Q$1059,15,0)</f>
        <v>236446.12</v>
      </c>
      <c r="F90" s="12">
        <f>VLOOKUP($A90,'[1]MASTER CP-1 history'!$C$1062:$Q$1412,15,0)</f>
        <v>266556.36</v>
      </c>
      <c r="G90" s="12">
        <f>VLOOKUP($A90,'[1]MASTER CP-1 history'!$C$1415:$Q$1765,15,0)</f>
        <v>278116.8</v>
      </c>
      <c r="H90" s="12">
        <f>VLOOKUP($A90,'[1]MASTER CP-1 history'!$C$1768:$Q$2118,15,0)</f>
        <v>283735.15999999997</v>
      </c>
      <c r="I90" s="12">
        <f>VLOOKUP($A90,'[1]MASTER CP-1 history'!$C$2121:$Q$2471,15,0)</f>
        <v>300524.82</v>
      </c>
      <c r="J90" s="12">
        <f>VLOOKUP($A90,'[1]MASTER CP-1 history'!$C$2474:$Q$2824,15,0)</f>
        <v>309081.61</v>
      </c>
      <c r="K90" s="12">
        <f>VLOOKUP($A90,'[1]MASTER CP-1 history'!$C$2827:$Q$3177,15,0)</f>
        <v>323292.61</v>
      </c>
      <c r="L90" s="12">
        <f>VLOOKUP($A90,'[1]MASTER CP-1 history'!$C$3180:$Q$3530,15,0)</f>
        <v>356799.53</v>
      </c>
      <c r="M90" s="12">
        <f>VLOOKUP($A90,'[1]MASTER CP-1 history'!$C$3533:$Q$3883,15,0)</f>
        <v>370872.85</v>
      </c>
      <c r="N90" s="12">
        <f>VLOOKUP($A90,'[1]MASTER CP-1 history'!$C$3886:$Q$4236,15,0)</f>
        <v>379460.38</v>
      </c>
      <c r="O90" s="12">
        <f>VLOOKUP($A90,'[1]MASTER CP-1 history'!$C$4239:$Q$4589,15,0)</f>
        <v>393804.55000000005</v>
      </c>
      <c r="P90" s="12">
        <f>VLOOKUP($A90,'[1]MASTER CP-1 history'!$C$4592:$Q$4942,15,0)</f>
        <v>407410.33999999997</v>
      </c>
      <c r="Q90" s="12">
        <f>VLOOKUP($A90,'[1]MASTER CP-1 history'!$C$4945:$Q$5295,15,0)</f>
        <v>429242.56</v>
      </c>
      <c r="R90" s="12">
        <f>VLOOKUP($A90,'[1]MASTER CP-1 history'!$C$5298:$Q$5648,15,0)</f>
        <v>461638.76</v>
      </c>
      <c r="S90" s="12">
        <f>VLOOKUP($A90,'[1]MASTER CP-1 history'!$C$5651:$Q$6001,15,0)</f>
        <v>574119.07999999996</v>
      </c>
      <c r="T90" s="12">
        <f>VLOOKUP($A90,'[1]MASTER CP-1 history'!$C$6004:$Q$6354,15,0)</f>
        <v>591681.59</v>
      </c>
      <c r="U90" s="12">
        <f>VLOOKUP($A90,'[1]MASTER CP-1 history'!$C$6357:$Q$6707,15,0)</f>
        <v>611747.86</v>
      </c>
      <c r="V90" s="12">
        <f>VLOOKUP($A90,'[1]MASTER CP-1 history'!$C$6710:$Q$7060,15,0)</f>
        <v>644578.75</v>
      </c>
      <c r="W90" s="1"/>
      <c r="X90" s="23">
        <f t="shared" si="14"/>
        <v>0.18297914510540986</v>
      </c>
      <c r="Y90" s="23">
        <f t="shared" si="15"/>
        <v>0.14361506499245175</v>
      </c>
      <c r="Z90" s="23">
        <f t="shared" si="16"/>
        <v>0.12734503742332498</v>
      </c>
      <c r="AA90" s="23">
        <f t="shared" si="17"/>
        <v>4.3369589830833534E-2</v>
      </c>
      <c r="AB90" s="23">
        <f t="shared" si="18"/>
        <v>2.020144054584256E-2</v>
      </c>
      <c r="AC90" s="23">
        <f t="shared" si="19"/>
        <v>5.9173702688098413E-2</v>
      </c>
      <c r="AD90" s="23">
        <f t="shared" si="25"/>
        <v>2.8472822976817618E-2</v>
      </c>
      <c r="AE90" s="23">
        <f t="shared" si="25"/>
        <v>4.5978147971987078E-2</v>
      </c>
      <c r="AF90" s="23">
        <f t="shared" si="25"/>
        <v>0.10364270312272231</v>
      </c>
      <c r="AG90" s="23">
        <f t="shared" si="25"/>
        <v>3.9443213392125115E-2</v>
      </c>
      <c r="AH90" s="23">
        <f t="shared" si="25"/>
        <v>2.3154916840097701E-2</v>
      </c>
      <c r="AI90" s="23">
        <f t="shared" si="24"/>
        <v>3.7801495903208769E-2</v>
      </c>
      <c r="AJ90" s="23">
        <f t="shared" si="24"/>
        <v>3.4549600810858887E-2</v>
      </c>
      <c r="AK90" s="23">
        <f t="shared" si="24"/>
        <v>5.3587790628976263E-2</v>
      </c>
      <c r="AL90" s="23">
        <f t="shared" si="24"/>
        <v>7.5472944714522275E-2</v>
      </c>
      <c r="AM90" s="23">
        <f t="shared" si="24"/>
        <v>0.24365441064784063</v>
      </c>
      <c r="AN90" s="23">
        <f t="shared" si="23"/>
        <v>3.0590361149467477E-2</v>
      </c>
      <c r="AO90" s="23">
        <f t="shared" si="23"/>
        <v>3.3913967138980983E-2</v>
      </c>
      <c r="AP90" s="23">
        <f t="shared" si="23"/>
        <v>5.3667355697819712E-2</v>
      </c>
      <c r="AQ90" s="14"/>
      <c r="AR90" s="23">
        <f t="shared" si="20"/>
        <v>7.2663879556915056E-2</v>
      </c>
      <c r="AS90" s="1">
        <f t="shared" si="21"/>
        <v>691416</v>
      </c>
    </row>
    <row r="91" spans="1:45" x14ac:dyDescent="0.25">
      <c r="A91" t="s">
        <v>87</v>
      </c>
      <c r="B91" s="5">
        <v>88</v>
      </c>
      <c r="C91" s="12">
        <f>VLOOKUP(A91,'[1]MASTER CP-1 history'!$C$3:$Q$353,15,0)</f>
        <v>560665.70000000007</v>
      </c>
      <c r="D91" s="12">
        <f>VLOOKUP($A91,'[1]MASTER CP-1 history'!$C$356:$Q$706,15,0)</f>
        <v>625267.71</v>
      </c>
      <c r="E91" s="12">
        <f>VLOOKUP($A91,'[1]MASTER CP-1 history'!$C$709:$Q$1059,15,0)</f>
        <v>693938.45</v>
      </c>
      <c r="F91" s="12">
        <f>VLOOKUP($A91,'[1]MASTER CP-1 history'!$C$1062:$Q$1412,15,0)</f>
        <v>822538.78</v>
      </c>
      <c r="G91" s="12">
        <f>VLOOKUP($A91,'[1]MASTER CP-1 history'!$C$1415:$Q$1765,15,0)</f>
        <v>849033.98</v>
      </c>
      <c r="H91" s="12">
        <f>VLOOKUP($A91,'[1]MASTER CP-1 history'!$C$1768:$Q$2118,15,0)</f>
        <v>879591.23</v>
      </c>
      <c r="I91" s="12">
        <f>VLOOKUP($A91,'[1]MASTER CP-1 history'!$C$2121:$Q$2471,15,0)</f>
        <v>907159</v>
      </c>
      <c r="J91" s="12">
        <f>VLOOKUP($A91,'[1]MASTER CP-1 history'!$C$2474:$Q$2824,15,0)</f>
        <v>920680.25</v>
      </c>
      <c r="K91" s="12">
        <f>VLOOKUP($A91,'[1]MASTER CP-1 history'!$C$2827:$Q$3177,15,0)</f>
        <v>947796.87</v>
      </c>
      <c r="L91" s="12">
        <f>VLOOKUP($A91,'[1]MASTER CP-1 history'!$C$3180:$Q$3530,15,0)</f>
        <v>971223.09000000008</v>
      </c>
      <c r="M91" s="12">
        <f>VLOOKUP($A91,'[1]MASTER CP-1 history'!$C$3533:$Q$3883,15,0)</f>
        <v>996343</v>
      </c>
      <c r="N91" s="12">
        <f>VLOOKUP($A91,'[1]MASTER CP-1 history'!$C$3886:$Q$4236,15,0)</f>
        <v>1041931.5399999999</v>
      </c>
      <c r="O91" s="12">
        <f>VLOOKUP($A91,'[1]MASTER CP-1 history'!$C$4239:$Q$4589,15,0)</f>
        <v>1108551.6299999999</v>
      </c>
      <c r="P91" s="12">
        <f>VLOOKUP($A91,'[1]MASTER CP-1 history'!$C$4592:$Q$4942,15,0)</f>
        <v>1159187</v>
      </c>
      <c r="Q91" s="12">
        <f>VLOOKUP($A91,'[1]MASTER CP-1 history'!$C$4945:$Q$5295,15,0)</f>
        <v>1225810.8</v>
      </c>
      <c r="R91" s="12">
        <f>VLOOKUP($A91,'[1]MASTER CP-1 history'!$C$5298:$Q$5648,15,0)</f>
        <v>1279912.28</v>
      </c>
      <c r="S91" s="12">
        <f>VLOOKUP($A91,'[1]MASTER CP-1 history'!$C$5651:$Q$6001,15,0)</f>
        <v>1358017.44</v>
      </c>
      <c r="T91" s="12">
        <f>VLOOKUP($A91,'[1]MASTER CP-1 history'!$C$6004:$Q$6354,15,0)</f>
        <v>1417731.71</v>
      </c>
      <c r="U91" s="12">
        <f>VLOOKUP($A91,'[1]MASTER CP-1 history'!$C$6357:$Q$6707,15,0)</f>
        <v>1492422.31</v>
      </c>
      <c r="V91" s="12">
        <f>VLOOKUP($A91,'[1]MASTER CP-1 history'!$C$6710:$Q$7060,15,0)</f>
        <v>1619616.3699999999</v>
      </c>
      <c r="W91" s="1"/>
      <c r="X91" s="23">
        <f t="shared" si="14"/>
        <v>0.11522375989827786</v>
      </c>
      <c r="Y91" s="23">
        <f t="shared" si="15"/>
        <v>0.10982614150985023</v>
      </c>
      <c r="Z91" s="23">
        <f t="shared" si="16"/>
        <v>0.18531950492151009</v>
      </c>
      <c r="AA91" s="23">
        <f t="shared" si="17"/>
        <v>3.2211490381037051E-2</v>
      </c>
      <c r="AB91" s="23">
        <f t="shared" si="18"/>
        <v>3.5990608997769444E-2</v>
      </c>
      <c r="AC91" s="23">
        <f t="shared" si="19"/>
        <v>3.1341569878999387E-2</v>
      </c>
      <c r="AD91" s="23">
        <f t="shared" si="25"/>
        <v>1.4905049721162442E-2</v>
      </c>
      <c r="AE91" s="23">
        <f t="shared" si="25"/>
        <v>2.9452809485160561E-2</v>
      </c>
      <c r="AF91" s="23">
        <f t="shared" si="25"/>
        <v>2.4716498588985728E-2</v>
      </c>
      <c r="AG91" s="23">
        <f t="shared" si="25"/>
        <v>2.5864201807640215E-2</v>
      </c>
      <c r="AH91" s="23">
        <f t="shared" si="25"/>
        <v>4.5755869213714474E-2</v>
      </c>
      <c r="AI91" s="23">
        <f t="shared" si="24"/>
        <v>6.3939028086240648E-2</v>
      </c>
      <c r="AJ91" s="23">
        <f t="shared" si="24"/>
        <v>4.5677051595693491E-2</v>
      </c>
      <c r="AK91" s="23">
        <f t="shared" si="24"/>
        <v>5.7474592106364242E-2</v>
      </c>
      <c r="AL91" s="23">
        <f t="shared" si="24"/>
        <v>4.4135261330704528E-2</v>
      </c>
      <c r="AM91" s="23">
        <f t="shared" si="24"/>
        <v>6.102383828991774E-2</v>
      </c>
      <c r="AN91" s="23">
        <f t="shared" si="23"/>
        <v>4.3971651792630899E-2</v>
      </c>
      <c r="AO91" s="23">
        <f t="shared" si="23"/>
        <v>5.2683169511670229E-2</v>
      </c>
      <c r="AP91" s="23">
        <f t="shared" si="23"/>
        <v>8.5226587104557439E-2</v>
      </c>
      <c r="AQ91" s="14"/>
      <c r="AR91" s="23">
        <f t="shared" si="20"/>
        <v>5.8144141274836143E-2</v>
      </c>
      <c r="AS91" s="1">
        <f t="shared" si="21"/>
        <v>1713788</v>
      </c>
    </row>
    <row r="92" spans="1:45" x14ac:dyDescent="0.25">
      <c r="A92" t="s">
        <v>88</v>
      </c>
      <c r="B92" s="5">
        <v>89</v>
      </c>
      <c r="C92" s="12">
        <f>VLOOKUP(A92,'[1]MASTER CP-1 history'!$C$3:$Q$353,15,0)</f>
        <v>0</v>
      </c>
      <c r="D92" s="12">
        <f>VLOOKUP($A92,'[1]MASTER CP-1 history'!$C$356:$Q$706,15,0)</f>
        <v>0</v>
      </c>
      <c r="E92" s="12">
        <f>VLOOKUP($A92,'[1]MASTER CP-1 history'!$C$709:$Q$1059,15,0)</f>
        <v>486253.19</v>
      </c>
      <c r="F92" s="12">
        <f>VLOOKUP($A92,'[1]MASTER CP-1 history'!$C$1062:$Q$1412,15,0)</f>
        <v>488207.18</v>
      </c>
      <c r="G92" s="12">
        <f>VLOOKUP($A92,'[1]MASTER CP-1 history'!$C$1415:$Q$1765,15,0)</f>
        <v>524319.68999999994</v>
      </c>
      <c r="H92" s="12">
        <f>VLOOKUP($A92,'[1]MASTER CP-1 history'!$C$1768:$Q$2118,15,0)</f>
        <v>545936.57000000007</v>
      </c>
      <c r="I92" s="12">
        <f>VLOOKUP($A92,'[1]MASTER CP-1 history'!$C$2121:$Q$2471,15,0)</f>
        <v>566587.13</v>
      </c>
      <c r="J92" s="12">
        <f>VLOOKUP($A92,'[1]MASTER CP-1 history'!$C$2474:$Q$2824,15,0)</f>
        <v>605865.15</v>
      </c>
      <c r="K92" s="12">
        <f>VLOOKUP($A92,'[1]MASTER CP-1 history'!$C$2827:$Q$3177,15,0)</f>
        <v>622058.76</v>
      </c>
      <c r="L92" s="12">
        <f>VLOOKUP($A92,'[1]MASTER CP-1 history'!$C$3180:$Q$3530,15,0)</f>
        <v>635718.99000000011</v>
      </c>
      <c r="M92" s="12">
        <f>VLOOKUP($A92,'[1]MASTER CP-1 history'!$C$3533:$Q$3883,15,0)</f>
        <v>663521.33000000007</v>
      </c>
      <c r="N92" s="12">
        <f>VLOOKUP($A92,'[1]MASTER CP-1 history'!$C$3886:$Q$4236,15,0)</f>
        <v>664105.75</v>
      </c>
      <c r="O92" s="12">
        <f>VLOOKUP($A92,'[1]MASTER CP-1 history'!$C$4239:$Q$4589,15,0)</f>
        <v>718257.14999999991</v>
      </c>
      <c r="P92" s="12">
        <f>VLOOKUP($A92,'[1]MASTER CP-1 history'!$C$4592:$Q$4942,15,0)</f>
        <v>759993.23</v>
      </c>
      <c r="Q92" s="12">
        <f>VLOOKUP($A92,'[1]MASTER CP-1 history'!$C$4945:$Q$5295,15,0)</f>
        <v>877104.13</v>
      </c>
      <c r="R92" s="12">
        <f>VLOOKUP($A92,'[1]MASTER CP-1 history'!$C$5298:$Q$5648,15,0)</f>
        <v>947932.70000000007</v>
      </c>
      <c r="S92" s="12">
        <f>VLOOKUP($A92,'[1]MASTER CP-1 history'!$C$5651:$Q$6001,15,0)</f>
        <v>871441.84</v>
      </c>
      <c r="T92" s="12">
        <f>VLOOKUP($A92,'[1]MASTER CP-1 history'!$C$6004:$Q$6354,15,0)</f>
        <v>897223.77</v>
      </c>
      <c r="U92" s="12">
        <f>VLOOKUP($A92,'[1]MASTER CP-1 history'!$C$6357:$Q$6707,15,0)</f>
        <v>896058.89</v>
      </c>
      <c r="V92" s="12">
        <f>VLOOKUP($A92,'[1]MASTER CP-1 history'!$C$6710:$Q$7060,15,0)</f>
        <v>897388.13</v>
      </c>
      <c r="W92" s="1"/>
      <c r="X92" s="23" t="str">
        <f t="shared" si="14"/>
        <v/>
      </c>
      <c r="Y92" s="23" t="str">
        <f t="shared" si="15"/>
        <v/>
      </c>
      <c r="Z92" s="23">
        <f t="shared" si="16"/>
        <v>4.0184620691125763E-3</v>
      </c>
      <c r="AA92" s="23">
        <f t="shared" si="17"/>
        <v>7.3969641331370739E-2</v>
      </c>
      <c r="AB92" s="23">
        <f t="shared" si="18"/>
        <v>4.1228434507199457E-2</v>
      </c>
      <c r="AC92" s="23">
        <f t="shared" si="19"/>
        <v>3.782593278189797E-2</v>
      </c>
      <c r="AD92" s="23">
        <f t="shared" si="25"/>
        <v>6.9323883159859309E-2</v>
      </c>
      <c r="AE92" s="23">
        <f t="shared" si="25"/>
        <v>2.6728076371449961E-2</v>
      </c>
      <c r="AF92" s="23">
        <f t="shared" si="25"/>
        <v>2.1959710044112388E-2</v>
      </c>
      <c r="AG92" s="23">
        <f t="shared" si="25"/>
        <v>4.3733694348189855E-2</v>
      </c>
      <c r="AH92" s="23">
        <f t="shared" si="25"/>
        <v>8.8078555063169619E-4</v>
      </c>
      <c r="AI92" s="23">
        <f t="shared" si="24"/>
        <v>8.1540326973527796E-2</v>
      </c>
      <c r="AJ92" s="23">
        <f t="shared" si="24"/>
        <v>5.8107434085410886E-2</v>
      </c>
      <c r="AK92" s="23">
        <f t="shared" si="24"/>
        <v>0.15409466213271403</v>
      </c>
      <c r="AL92" s="23">
        <f t="shared" si="24"/>
        <v>8.0752749391340875E-2</v>
      </c>
      <c r="AM92" s="23">
        <f t="shared" si="24"/>
        <v>-8.0692289653052474E-2</v>
      </c>
      <c r="AN92" s="23">
        <f t="shared" si="23"/>
        <v>2.9585370837829007E-2</v>
      </c>
      <c r="AO92" s="23">
        <f t="shared" si="23"/>
        <v>-1.2983160265582405E-3</v>
      </c>
      <c r="AP92" s="23">
        <f t="shared" si="23"/>
        <v>1.4834292866621641E-3</v>
      </c>
      <c r="AQ92" s="14"/>
      <c r="AR92" s="23">
        <f t="shared" si="20"/>
        <v>3.7837763952452821E-2</v>
      </c>
      <c r="AS92" s="1">
        <f t="shared" si="21"/>
        <v>931343</v>
      </c>
    </row>
    <row r="93" spans="1:45" x14ac:dyDescent="0.25">
      <c r="A93" t="s">
        <v>89</v>
      </c>
      <c r="B93" s="5">
        <v>90</v>
      </c>
      <c r="C93" s="12">
        <f>VLOOKUP(A93,'[1]MASTER CP-1 history'!$C$3:$Q$353,15,0)</f>
        <v>0</v>
      </c>
      <c r="D93" s="12">
        <f>VLOOKUP($A93,'[1]MASTER CP-1 history'!$C$356:$Q$706,15,0)</f>
        <v>0</v>
      </c>
      <c r="E93" s="12">
        <f>VLOOKUP($A93,'[1]MASTER CP-1 history'!$C$709:$Q$1059,15,0)</f>
        <v>0</v>
      </c>
      <c r="F93" s="12">
        <f>VLOOKUP($A93,'[1]MASTER CP-1 history'!$C$1062:$Q$1412,15,0)</f>
        <v>0</v>
      </c>
      <c r="G93" s="12">
        <f>VLOOKUP($A93,'[1]MASTER CP-1 history'!$C$1415:$Q$1765,15,0)</f>
        <v>0</v>
      </c>
      <c r="H93" s="12">
        <f>VLOOKUP($A93,'[1]MASTER CP-1 history'!$C$1768:$Q$2118,15,0)</f>
        <v>0</v>
      </c>
      <c r="I93" s="12">
        <f>VLOOKUP($A93,'[1]MASTER CP-1 history'!$C$2121:$Q$2471,15,0)</f>
        <v>0</v>
      </c>
      <c r="J93" s="12">
        <f>VLOOKUP($A93,'[1]MASTER CP-1 history'!$C$2474:$Q$2824,15,0)</f>
        <v>0</v>
      </c>
      <c r="K93" s="12">
        <f>VLOOKUP($A93,'[1]MASTER CP-1 history'!$C$2827:$Q$3177,15,0)</f>
        <v>0</v>
      </c>
      <c r="L93" s="12">
        <f>VLOOKUP($A93,'[1]MASTER CP-1 history'!$C$3180:$Q$3530,15,0)</f>
        <v>0</v>
      </c>
      <c r="M93" s="12">
        <f>VLOOKUP($A93,'[1]MASTER CP-1 history'!$C$3533:$Q$3883,15,0)</f>
        <v>0</v>
      </c>
      <c r="N93" s="12">
        <f>VLOOKUP($A93,'[1]MASTER CP-1 history'!$C$3886:$Q$4236,15,0)</f>
        <v>0</v>
      </c>
      <c r="O93" s="12">
        <f>VLOOKUP($A93,'[1]MASTER CP-1 history'!$C$4239:$Q$4589,15,0)</f>
        <v>0</v>
      </c>
      <c r="P93" s="12">
        <f>VLOOKUP($A93,'[1]MASTER CP-1 history'!$C$4592:$Q$4942,15,0)</f>
        <v>0</v>
      </c>
      <c r="Q93" s="12">
        <f>VLOOKUP($A93,'[1]MASTER CP-1 history'!$C$4945:$Q$5295,15,0)</f>
        <v>0</v>
      </c>
      <c r="R93" s="12">
        <f>VLOOKUP($A93,'[1]MASTER CP-1 history'!$C$5298:$Q$5648,15,0)</f>
        <v>0</v>
      </c>
      <c r="S93" s="12">
        <f>VLOOKUP($A93,'[1]MASTER CP-1 history'!$C$5651:$Q$6001,15,0)</f>
        <v>0</v>
      </c>
      <c r="T93" s="12">
        <f>VLOOKUP($A93,'[1]MASTER CP-1 history'!$C$6004:$Q$6354,15,0)</f>
        <v>0</v>
      </c>
      <c r="U93" s="12">
        <f>VLOOKUP($A93,'[1]MASTER CP-1 history'!$C$6357:$Q$6707,15,0)</f>
        <v>0</v>
      </c>
      <c r="V93" s="12">
        <f>VLOOKUP($A93,'[1]MASTER CP-1 history'!$C$6710:$Q$7060,15,0)</f>
        <v>0</v>
      </c>
      <c r="W93" s="1"/>
      <c r="X93" s="23" t="str">
        <f t="shared" si="14"/>
        <v/>
      </c>
      <c r="Y93" s="23" t="str">
        <f t="shared" si="15"/>
        <v/>
      </c>
      <c r="Z93" s="23" t="str">
        <f t="shared" si="16"/>
        <v/>
      </c>
      <c r="AA93" s="23" t="str">
        <f t="shared" si="17"/>
        <v/>
      </c>
      <c r="AB93" s="23" t="str">
        <f t="shared" si="18"/>
        <v/>
      </c>
      <c r="AC93" s="23" t="str">
        <f t="shared" si="19"/>
        <v/>
      </c>
      <c r="AD93" s="23" t="str">
        <f t="shared" si="25"/>
        <v/>
      </c>
      <c r="AE93" s="23" t="str">
        <f t="shared" si="25"/>
        <v/>
      </c>
      <c r="AF93" s="23" t="str">
        <f t="shared" si="25"/>
        <v/>
      </c>
      <c r="AG93" s="23" t="str">
        <f t="shared" si="25"/>
        <v/>
      </c>
      <c r="AH93" s="23" t="str">
        <f t="shared" si="25"/>
        <v/>
      </c>
      <c r="AI93" s="23" t="str">
        <f t="shared" si="24"/>
        <v/>
      </c>
      <c r="AJ93" s="23" t="str">
        <f t="shared" si="24"/>
        <v/>
      </c>
      <c r="AK93" s="23" t="str">
        <f t="shared" si="24"/>
        <v/>
      </c>
      <c r="AL93" s="23" t="str">
        <f t="shared" si="24"/>
        <v/>
      </c>
      <c r="AM93" s="23" t="str">
        <f t="shared" si="24"/>
        <v/>
      </c>
      <c r="AN93" s="23" t="str">
        <f t="shared" si="23"/>
        <v/>
      </c>
      <c r="AO93" s="23" t="str">
        <f t="shared" si="23"/>
        <v/>
      </c>
      <c r="AP93" s="23" t="str">
        <f t="shared" si="23"/>
        <v/>
      </c>
      <c r="AQ93" s="14"/>
      <c r="AR93" s="23">
        <f t="shared" si="20"/>
        <v>0</v>
      </c>
      <c r="AS93" s="1">
        <f t="shared" si="21"/>
        <v>0</v>
      </c>
    </row>
    <row r="94" spans="1:45" x14ac:dyDescent="0.25">
      <c r="A94" t="s">
        <v>90</v>
      </c>
      <c r="B94" s="5">
        <v>91</v>
      </c>
      <c r="C94" s="12">
        <f>VLOOKUP(A94,'[1]MASTER CP-1 history'!$C$3:$Q$353,15,0)</f>
        <v>0</v>
      </c>
      <c r="D94" s="12">
        <f>VLOOKUP($A94,'[1]MASTER CP-1 history'!$C$356:$Q$706,15,0)</f>
        <v>0</v>
      </c>
      <c r="E94" s="12">
        <f>VLOOKUP($A94,'[1]MASTER CP-1 history'!$C$709:$Q$1059,15,0)</f>
        <v>0</v>
      </c>
      <c r="F94" s="12">
        <f>VLOOKUP($A94,'[1]MASTER CP-1 history'!$C$1062:$Q$1412,15,0)</f>
        <v>0</v>
      </c>
      <c r="G94" s="12">
        <f>VLOOKUP($A94,'[1]MASTER CP-1 history'!$C$1415:$Q$1765,15,0)</f>
        <v>0</v>
      </c>
      <c r="H94" s="12">
        <f>VLOOKUP($A94,'[1]MASTER CP-1 history'!$C$1768:$Q$2118,15,0)</f>
        <v>0</v>
      </c>
      <c r="I94" s="12">
        <f>VLOOKUP($A94,'[1]MASTER CP-1 history'!$C$2121:$Q$2471,15,0)</f>
        <v>0</v>
      </c>
      <c r="J94" s="12">
        <f>VLOOKUP($A94,'[1]MASTER CP-1 history'!$C$2474:$Q$2824,15,0)</f>
        <v>0</v>
      </c>
      <c r="K94" s="12">
        <f>VLOOKUP($A94,'[1]MASTER CP-1 history'!$C$2827:$Q$3177,15,0)</f>
        <v>0</v>
      </c>
      <c r="L94" s="12">
        <f>VLOOKUP($A94,'[1]MASTER CP-1 history'!$C$3180:$Q$3530,15,0)</f>
        <v>0</v>
      </c>
      <c r="M94" s="12">
        <f>VLOOKUP($A94,'[1]MASTER CP-1 history'!$C$3533:$Q$3883,15,0)</f>
        <v>0</v>
      </c>
      <c r="N94" s="12">
        <f>VLOOKUP($A94,'[1]MASTER CP-1 history'!$C$3886:$Q$4236,15,0)</f>
        <v>0</v>
      </c>
      <c r="O94" s="12">
        <f>VLOOKUP($A94,'[1]MASTER CP-1 history'!$C$4239:$Q$4589,15,0)</f>
        <v>0</v>
      </c>
      <c r="P94" s="12">
        <f>VLOOKUP($A94,'[1]MASTER CP-1 history'!$C$4592:$Q$4942,15,0)</f>
        <v>0</v>
      </c>
      <c r="Q94" s="12">
        <f>VLOOKUP($A94,'[1]MASTER CP-1 history'!$C$4945:$Q$5295,15,0)</f>
        <v>0</v>
      </c>
      <c r="R94" s="12">
        <f>VLOOKUP($A94,'[1]MASTER CP-1 history'!$C$5298:$Q$5648,15,0)</f>
        <v>0</v>
      </c>
      <c r="S94" s="12">
        <f>VLOOKUP($A94,'[1]MASTER CP-1 history'!$C$5651:$Q$6001,15,0)</f>
        <v>0</v>
      </c>
      <c r="T94" s="12">
        <f>VLOOKUP($A94,'[1]MASTER CP-1 history'!$C$6004:$Q$6354,15,0)</f>
        <v>0</v>
      </c>
      <c r="U94" s="12">
        <f>VLOOKUP($A94,'[1]MASTER CP-1 history'!$C$6357:$Q$6707,15,0)</f>
        <v>0</v>
      </c>
      <c r="V94" s="12">
        <f>VLOOKUP($A94,'[1]MASTER CP-1 history'!$C$6710:$Q$7060,15,0)</f>
        <v>0</v>
      </c>
      <c r="W94" s="1"/>
      <c r="X94" s="23" t="str">
        <f t="shared" si="14"/>
        <v/>
      </c>
      <c r="Y94" s="23" t="str">
        <f t="shared" si="15"/>
        <v/>
      </c>
      <c r="Z94" s="23" t="str">
        <f t="shared" si="16"/>
        <v/>
      </c>
      <c r="AA94" s="23" t="str">
        <f t="shared" si="17"/>
        <v/>
      </c>
      <c r="AB94" s="23" t="str">
        <f t="shared" si="18"/>
        <v/>
      </c>
      <c r="AC94" s="23" t="str">
        <f t="shared" si="19"/>
        <v/>
      </c>
      <c r="AD94" s="23" t="str">
        <f t="shared" si="25"/>
        <v/>
      </c>
      <c r="AE94" s="23" t="str">
        <f t="shared" si="25"/>
        <v/>
      </c>
      <c r="AF94" s="23" t="str">
        <f t="shared" si="25"/>
        <v/>
      </c>
      <c r="AG94" s="23" t="str">
        <f t="shared" si="25"/>
        <v/>
      </c>
      <c r="AH94" s="23" t="str">
        <f t="shared" si="25"/>
        <v/>
      </c>
      <c r="AI94" s="23" t="str">
        <f t="shared" si="24"/>
        <v/>
      </c>
      <c r="AJ94" s="23" t="str">
        <f t="shared" si="24"/>
        <v/>
      </c>
      <c r="AK94" s="23" t="str">
        <f t="shared" si="24"/>
        <v/>
      </c>
      <c r="AL94" s="23" t="str">
        <f t="shared" si="24"/>
        <v/>
      </c>
      <c r="AM94" s="23" t="str">
        <f t="shared" si="24"/>
        <v/>
      </c>
      <c r="AN94" s="23" t="str">
        <f t="shared" si="23"/>
        <v/>
      </c>
      <c r="AO94" s="23" t="str">
        <f t="shared" si="23"/>
        <v/>
      </c>
      <c r="AP94" s="23" t="str">
        <f t="shared" si="23"/>
        <v/>
      </c>
      <c r="AQ94" s="14"/>
      <c r="AR94" s="23">
        <f t="shared" si="20"/>
        <v>0</v>
      </c>
      <c r="AS94" s="1">
        <f t="shared" si="21"/>
        <v>0</v>
      </c>
    </row>
    <row r="95" spans="1:45" x14ac:dyDescent="0.25">
      <c r="A95" t="s">
        <v>91</v>
      </c>
      <c r="B95" s="5">
        <v>92</v>
      </c>
      <c r="C95" s="12">
        <f>VLOOKUP(A95,'[1]MASTER CP-1 history'!$C$3:$Q$353,15,0)</f>
        <v>0</v>
      </c>
      <c r="D95" s="12">
        <f>VLOOKUP($A95,'[1]MASTER CP-1 history'!$C$356:$Q$706,15,0)</f>
        <v>0</v>
      </c>
      <c r="E95" s="12">
        <f>VLOOKUP($A95,'[1]MASTER CP-1 history'!$C$709:$Q$1059,15,0)</f>
        <v>0</v>
      </c>
      <c r="F95" s="12">
        <f>VLOOKUP($A95,'[1]MASTER CP-1 history'!$C$1062:$Q$1412,15,0)</f>
        <v>0</v>
      </c>
      <c r="G95" s="12">
        <f>VLOOKUP($A95,'[1]MASTER CP-1 history'!$C$1415:$Q$1765,15,0)</f>
        <v>34825.1</v>
      </c>
      <c r="H95" s="12">
        <f>VLOOKUP($A95,'[1]MASTER CP-1 history'!$C$1768:$Q$2118,15,0)</f>
        <v>39068.170000000006</v>
      </c>
      <c r="I95" s="12">
        <f>VLOOKUP($A95,'[1]MASTER CP-1 history'!$C$2121:$Q$2471,15,0)</f>
        <v>40639.339999999997</v>
      </c>
      <c r="J95" s="12">
        <f>VLOOKUP($A95,'[1]MASTER CP-1 history'!$C$2474:$Q$2824,15,0)</f>
        <v>41921.21</v>
      </c>
      <c r="K95" s="12">
        <f>VLOOKUP($A95,'[1]MASTER CP-1 history'!$C$2827:$Q$3177,15,0)</f>
        <v>42685.19</v>
      </c>
      <c r="L95" s="12">
        <f>VLOOKUP($A95,'[1]MASTER CP-1 history'!$C$3180:$Q$3530,15,0)</f>
        <v>45099</v>
      </c>
      <c r="M95" s="12">
        <f>VLOOKUP($A95,'[1]MASTER CP-1 history'!$C$3533:$Q$3883,15,0)</f>
        <v>44215.28</v>
      </c>
      <c r="N95" s="12">
        <f>VLOOKUP($A95,'[1]MASTER CP-1 history'!$C$3886:$Q$4236,15,0)</f>
        <v>45512.160000000003</v>
      </c>
      <c r="O95" s="12">
        <f>VLOOKUP($A95,'[1]MASTER CP-1 history'!$C$4239:$Q$4589,15,0)</f>
        <v>47957.46</v>
      </c>
      <c r="P95" s="12">
        <f>VLOOKUP($A95,'[1]MASTER CP-1 history'!$C$4592:$Q$4942,15,0)</f>
        <v>150360.16</v>
      </c>
      <c r="Q95" s="12">
        <f>VLOOKUP($A95,'[1]MASTER CP-1 history'!$C$4945:$Q$5295,15,0)</f>
        <v>155197.78000000003</v>
      </c>
      <c r="R95" s="12">
        <f>VLOOKUP($A95,'[1]MASTER CP-1 history'!$C$5298:$Q$5648,15,0)</f>
        <v>163210.79</v>
      </c>
      <c r="S95" s="12">
        <f>VLOOKUP($A95,'[1]MASTER CP-1 history'!$C$5651:$Q$6001,15,0)</f>
        <v>179268.65</v>
      </c>
      <c r="T95" s="12">
        <f>VLOOKUP($A95,'[1]MASTER CP-1 history'!$C$6004:$Q$6354,15,0)</f>
        <v>190195.72</v>
      </c>
      <c r="U95" s="12">
        <f>VLOOKUP($A95,'[1]MASTER CP-1 history'!$C$6357:$Q$6707,15,0)</f>
        <v>199405.88999999998</v>
      </c>
      <c r="V95" s="12">
        <f>VLOOKUP($A95,'[1]MASTER CP-1 history'!$C$6710:$Q$7060,15,0)</f>
        <v>208252.51</v>
      </c>
      <c r="W95" s="1"/>
      <c r="X95" s="23" t="str">
        <f t="shared" si="14"/>
        <v/>
      </c>
      <c r="Y95" s="23" t="str">
        <f t="shared" si="15"/>
        <v/>
      </c>
      <c r="Z95" s="23" t="str">
        <f t="shared" si="16"/>
        <v/>
      </c>
      <c r="AA95" s="23" t="str">
        <f t="shared" si="17"/>
        <v/>
      </c>
      <c r="AB95" s="23">
        <f t="shared" si="18"/>
        <v>0.12183942041803203</v>
      </c>
      <c r="AC95" s="23">
        <f t="shared" si="19"/>
        <v>4.021611455054052E-2</v>
      </c>
      <c r="AD95" s="23">
        <f t="shared" si="25"/>
        <v>3.1542589028266767E-2</v>
      </c>
      <c r="AE95" s="23">
        <f t="shared" si="25"/>
        <v>1.8224187708322428E-2</v>
      </c>
      <c r="AF95" s="23">
        <f t="shared" si="25"/>
        <v>5.6549121604003577E-2</v>
      </c>
      <c r="AG95" s="23">
        <f t="shared" si="25"/>
        <v>-1.9595112973680152E-2</v>
      </c>
      <c r="AH95" s="23">
        <f t="shared" si="25"/>
        <v>2.9331036691388243E-2</v>
      </c>
      <c r="AI95" s="23">
        <f t="shared" si="24"/>
        <v>5.3728498054146305E-2</v>
      </c>
      <c r="AJ95" s="23">
        <f t="shared" si="24"/>
        <v>2.135281976985437</v>
      </c>
      <c r="AK95" s="23">
        <f t="shared" si="24"/>
        <v>3.2173549163555186E-2</v>
      </c>
      <c r="AL95" s="23">
        <f t="shared" si="24"/>
        <v>5.163095760776977E-2</v>
      </c>
      <c r="AM95" s="23">
        <f t="shared" si="24"/>
        <v>9.8387245107997984E-2</v>
      </c>
      <c r="AN95" s="23">
        <f t="shared" si="23"/>
        <v>6.0953602316969571E-2</v>
      </c>
      <c r="AO95" s="23">
        <f t="shared" si="23"/>
        <v>4.8424696412726759E-2</v>
      </c>
      <c r="AP95" s="23">
        <f t="shared" si="23"/>
        <v>4.4364888118400239E-2</v>
      </c>
      <c r="AQ95" s="14"/>
      <c r="AR95" s="23">
        <f t="shared" si="20"/>
        <v>0.1868701847195918</v>
      </c>
      <c r="AS95" s="1">
        <f t="shared" si="21"/>
        <v>247169</v>
      </c>
    </row>
    <row r="96" spans="1:45" x14ac:dyDescent="0.25">
      <c r="A96" t="s">
        <v>92</v>
      </c>
      <c r="B96" s="5">
        <v>93</v>
      </c>
      <c r="C96" s="12">
        <f>VLOOKUP(A96,'[1]MASTER CP-1 history'!$C$3:$Q$353,15,0)</f>
        <v>0</v>
      </c>
      <c r="D96" s="12">
        <f>VLOOKUP($A96,'[1]MASTER CP-1 history'!$C$356:$Q$706,15,0)</f>
        <v>0</v>
      </c>
      <c r="E96" s="12">
        <f>VLOOKUP($A96,'[1]MASTER CP-1 history'!$C$709:$Q$1059,15,0)</f>
        <v>0</v>
      </c>
      <c r="F96" s="12">
        <f>VLOOKUP($A96,'[1]MASTER CP-1 history'!$C$1062:$Q$1412,15,0)</f>
        <v>0</v>
      </c>
      <c r="G96" s="12">
        <f>VLOOKUP($A96,'[1]MASTER CP-1 history'!$C$1415:$Q$1765,15,0)</f>
        <v>0</v>
      </c>
      <c r="H96" s="12">
        <f>VLOOKUP($A96,'[1]MASTER CP-1 history'!$C$1768:$Q$2118,15,0)</f>
        <v>0</v>
      </c>
      <c r="I96" s="12">
        <f>VLOOKUP($A96,'[1]MASTER CP-1 history'!$C$2121:$Q$2471,15,0)</f>
        <v>0</v>
      </c>
      <c r="J96" s="12">
        <f>VLOOKUP($A96,'[1]MASTER CP-1 history'!$C$2474:$Q$2824,15,0)</f>
        <v>0</v>
      </c>
      <c r="K96" s="12">
        <f>VLOOKUP($A96,'[1]MASTER CP-1 history'!$C$2827:$Q$3177,15,0)</f>
        <v>0</v>
      </c>
      <c r="L96" s="12">
        <f>VLOOKUP($A96,'[1]MASTER CP-1 history'!$C$3180:$Q$3530,15,0)</f>
        <v>0</v>
      </c>
      <c r="M96" s="12">
        <f>VLOOKUP($A96,'[1]MASTER CP-1 history'!$C$3533:$Q$3883,15,0)</f>
        <v>0</v>
      </c>
      <c r="N96" s="12">
        <f>VLOOKUP($A96,'[1]MASTER CP-1 history'!$C$3886:$Q$4236,15,0)</f>
        <v>0</v>
      </c>
      <c r="O96" s="12">
        <f>VLOOKUP($A96,'[1]MASTER CP-1 history'!$C$4239:$Q$4589,15,0)</f>
        <v>0</v>
      </c>
      <c r="P96" s="12">
        <f>VLOOKUP($A96,'[1]MASTER CP-1 history'!$C$4592:$Q$4942,15,0)</f>
        <v>0</v>
      </c>
      <c r="Q96" s="12">
        <f>VLOOKUP($A96,'[1]MASTER CP-1 history'!$C$4945:$Q$5295,15,0)</f>
        <v>0</v>
      </c>
      <c r="R96" s="12">
        <f>VLOOKUP($A96,'[1]MASTER CP-1 history'!$C$5298:$Q$5648,15,0)</f>
        <v>0</v>
      </c>
      <c r="S96" s="12">
        <f>VLOOKUP($A96,'[1]MASTER CP-1 history'!$C$5651:$Q$6001,15,0)</f>
        <v>0</v>
      </c>
      <c r="T96" s="12">
        <f>VLOOKUP($A96,'[1]MASTER CP-1 history'!$C$6004:$Q$6354,15,0)</f>
        <v>0</v>
      </c>
      <c r="U96" s="12">
        <f>VLOOKUP($A96,'[1]MASTER CP-1 history'!$C$6357:$Q$6707,15,0)</f>
        <v>0</v>
      </c>
      <c r="V96" s="12">
        <f>VLOOKUP($A96,'[1]MASTER CP-1 history'!$C$6710:$Q$7060,15,0)</f>
        <v>0</v>
      </c>
      <c r="W96" s="1"/>
      <c r="X96" s="23" t="str">
        <f t="shared" si="14"/>
        <v/>
      </c>
      <c r="Y96" s="23" t="str">
        <f t="shared" si="15"/>
        <v/>
      </c>
      <c r="Z96" s="23" t="str">
        <f t="shared" si="16"/>
        <v/>
      </c>
      <c r="AA96" s="23" t="str">
        <f t="shared" si="17"/>
        <v/>
      </c>
      <c r="AB96" s="23" t="str">
        <f t="shared" si="18"/>
        <v/>
      </c>
      <c r="AC96" s="23" t="str">
        <f t="shared" si="19"/>
        <v/>
      </c>
      <c r="AD96" s="23" t="str">
        <f t="shared" si="25"/>
        <v/>
      </c>
      <c r="AE96" s="23" t="str">
        <f t="shared" si="25"/>
        <v/>
      </c>
      <c r="AF96" s="23" t="str">
        <f t="shared" si="25"/>
        <v/>
      </c>
      <c r="AG96" s="23" t="str">
        <f t="shared" si="25"/>
        <v/>
      </c>
      <c r="AH96" s="23" t="str">
        <f t="shared" si="25"/>
        <v/>
      </c>
      <c r="AI96" s="23" t="str">
        <f t="shared" si="24"/>
        <v/>
      </c>
      <c r="AJ96" s="23" t="str">
        <f t="shared" si="24"/>
        <v/>
      </c>
      <c r="AK96" s="23" t="str">
        <f t="shared" si="24"/>
        <v/>
      </c>
      <c r="AL96" s="23" t="str">
        <f t="shared" si="24"/>
        <v/>
      </c>
      <c r="AM96" s="23" t="str">
        <f t="shared" si="24"/>
        <v/>
      </c>
      <c r="AN96" s="23" t="str">
        <f t="shared" si="23"/>
        <v/>
      </c>
      <c r="AO96" s="23" t="str">
        <f t="shared" si="23"/>
        <v/>
      </c>
      <c r="AP96" s="23" t="str">
        <f t="shared" si="23"/>
        <v/>
      </c>
      <c r="AQ96" s="14"/>
      <c r="AR96" s="23">
        <f t="shared" si="20"/>
        <v>0</v>
      </c>
      <c r="AS96" s="1">
        <f t="shared" si="21"/>
        <v>0</v>
      </c>
    </row>
    <row r="97" spans="1:45" x14ac:dyDescent="0.25">
      <c r="A97" t="s">
        <v>93</v>
      </c>
      <c r="B97" s="5">
        <v>94</v>
      </c>
      <c r="C97" s="12">
        <f>VLOOKUP(A97,'[1]MASTER CP-1 history'!$C$3:$Q$353,15,0)</f>
        <v>0</v>
      </c>
      <c r="D97" s="12">
        <f>VLOOKUP($A97,'[1]MASTER CP-1 history'!$C$356:$Q$706,15,0)</f>
        <v>0</v>
      </c>
      <c r="E97" s="12">
        <f>VLOOKUP($A97,'[1]MASTER CP-1 history'!$C$709:$Q$1059,15,0)</f>
        <v>247177.44</v>
      </c>
      <c r="F97" s="12">
        <f>VLOOKUP($A97,'[1]MASTER CP-1 history'!$C$1062:$Q$1412,15,0)</f>
        <v>264437.85000000003</v>
      </c>
      <c r="G97" s="12">
        <f>VLOOKUP($A97,'[1]MASTER CP-1 history'!$C$1415:$Q$1765,15,0)</f>
        <v>284657.96999999997</v>
      </c>
      <c r="H97" s="12">
        <f>VLOOKUP($A97,'[1]MASTER CP-1 history'!$C$1768:$Q$2118,15,0)</f>
        <v>292720.75</v>
      </c>
      <c r="I97" s="12">
        <f>VLOOKUP($A97,'[1]MASTER CP-1 history'!$C$2121:$Q$2471,15,0)</f>
        <v>301371.72000000003</v>
      </c>
      <c r="J97" s="12">
        <f>VLOOKUP($A97,'[1]MASTER CP-1 history'!$C$2474:$Q$2824,15,0)</f>
        <v>304370.17</v>
      </c>
      <c r="K97" s="12">
        <f>VLOOKUP($A97,'[1]MASTER CP-1 history'!$C$2827:$Q$3177,15,0)</f>
        <v>307574.61</v>
      </c>
      <c r="L97" s="12">
        <f>VLOOKUP($A97,'[1]MASTER CP-1 history'!$C$3180:$Q$3530,15,0)</f>
        <v>317026.48</v>
      </c>
      <c r="M97" s="12">
        <f>VLOOKUP($A97,'[1]MASTER CP-1 history'!$C$3533:$Q$3883,15,0)</f>
        <v>324443</v>
      </c>
      <c r="N97" s="12">
        <f>VLOOKUP($A97,'[1]MASTER CP-1 history'!$C$3886:$Q$4236,15,0)</f>
        <v>341297.10000000003</v>
      </c>
      <c r="O97" s="12">
        <f>VLOOKUP($A97,'[1]MASTER CP-1 history'!$C$4239:$Q$4589,15,0)</f>
        <v>352254</v>
      </c>
      <c r="P97" s="12">
        <f>VLOOKUP($A97,'[1]MASTER CP-1 history'!$C$4592:$Q$4942,15,0)</f>
        <v>369680.99</v>
      </c>
      <c r="Q97" s="12">
        <f>VLOOKUP($A97,'[1]MASTER CP-1 history'!$C$4945:$Q$5295,15,0)</f>
        <v>376650.96</v>
      </c>
      <c r="R97" s="12">
        <f>VLOOKUP($A97,'[1]MASTER CP-1 history'!$C$5298:$Q$5648,15,0)</f>
        <v>397815.36</v>
      </c>
      <c r="S97" s="12">
        <f>VLOOKUP($A97,'[1]MASTER CP-1 history'!$C$5651:$Q$6001,15,0)</f>
        <v>420310.13999999996</v>
      </c>
      <c r="T97" s="12">
        <f>VLOOKUP($A97,'[1]MASTER CP-1 history'!$C$6004:$Q$6354,15,0)</f>
        <v>435600.36000000004</v>
      </c>
      <c r="U97" s="12">
        <f>VLOOKUP($A97,'[1]MASTER CP-1 history'!$C$6357:$Q$6707,15,0)</f>
        <v>464414.27</v>
      </c>
      <c r="V97" s="12">
        <f>VLOOKUP($A97,'[1]MASTER CP-1 history'!$C$6710:$Q$7060,15,0)</f>
        <v>489887.68</v>
      </c>
      <c r="W97" s="1"/>
      <c r="X97" s="23" t="str">
        <f t="shared" si="14"/>
        <v/>
      </c>
      <c r="Y97" s="23" t="str">
        <f t="shared" si="15"/>
        <v/>
      </c>
      <c r="Z97" s="23">
        <f t="shared" si="16"/>
        <v>6.9830037886952925E-2</v>
      </c>
      <c r="AA97" s="23">
        <f t="shared" si="17"/>
        <v>7.646454544990415E-2</v>
      </c>
      <c r="AB97" s="23">
        <f t="shared" si="18"/>
        <v>2.8324448460023896E-2</v>
      </c>
      <c r="AC97" s="23">
        <f t="shared" si="19"/>
        <v>2.9553661638267975E-2</v>
      </c>
      <c r="AD97" s="23">
        <f t="shared" si="25"/>
        <v>9.9493409666970515E-3</v>
      </c>
      <c r="AE97" s="23">
        <f t="shared" si="25"/>
        <v>1.0528101357633051E-2</v>
      </c>
      <c r="AF97" s="23">
        <f t="shared" si="25"/>
        <v>3.0730332389919946E-2</v>
      </c>
      <c r="AG97" s="23">
        <f t="shared" si="25"/>
        <v>2.3394007970564536E-2</v>
      </c>
      <c r="AH97" s="23">
        <f t="shared" si="25"/>
        <v>5.1947799767601811E-2</v>
      </c>
      <c r="AI97" s="23">
        <f t="shared" si="24"/>
        <v>3.2103700851838363E-2</v>
      </c>
      <c r="AJ97" s="23">
        <f t="shared" si="24"/>
        <v>4.9472795198918937E-2</v>
      </c>
      <c r="AK97" s="23">
        <f t="shared" si="24"/>
        <v>1.8854012482492081E-2</v>
      </c>
      <c r="AL97" s="23">
        <f t="shared" si="24"/>
        <v>5.6191015681998961E-2</v>
      </c>
      <c r="AM97" s="23">
        <f t="shared" si="24"/>
        <v>5.6545780434420559E-2</v>
      </c>
      <c r="AN97" s="23">
        <f t="shared" si="23"/>
        <v>3.6378422847471843E-2</v>
      </c>
      <c r="AO97" s="23">
        <f t="shared" si="23"/>
        <v>6.6147580777940529E-2</v>
      </c>
      <c r="AP97" s="23">
        <f t="shared" si="23"/>
        <v>5.4850618608252438E-2</v>
      </c>
      <c r="AQ97" s="14"/>
      <c r="AR97" s="23">
        <f t="shared" si="20"/>
        <v>4.125095310417054E-2</v>
      </c>
      <c r="AS97" s="1">
        <f t="shared" si="21"/>
        <v>510096</v>
      </c>
    </row>
    <row r="98" spans="1:45" x14ac:dyDescent="0.25">
      <c r="A98" t="s">
        <v>94</v>
      </c>
      <c r="B98" s="5">
        <v>95</v>
      </c>
      <c r="C98" s="12">
        <f>VLOOKUP(A98,'[1]MASTER CP-1 history'!$C$3:$Q$353,15,0)</f>
        <v>0</v>
      </c>
      <c r="D98" s="12">
        <f>VLOOKUP($A98,'[1]MASTER CP-1 history'!$C$356:$Q$706,15,0)</f>
        <v>0</v>
      </c>
      <c r="E98" s="12">
        <f>VLOOKUP($A98,'[1]MASTER CP-1 history'!$C$709:$Q$1059,15,0)</f>
        <v>0</v>
      </c>
      <c r="F98" s="12">
        <f>VLOOKUP($A98,'[1]MASTER CP-1 history'!$C$1062:$Q$1412,15,0)</f>
        <v>0</v>
      </c>
      <c r="G98" s="12">
        <f>VLOOKUP($A98,'[1]MASTER CP-1 history'!$C$1415:$Q$1765,15,0)</f>
        <v>0</v>
      </c>
      <c r="H98" s="12">
        <f>VLOOKUP($A98,'[1]MASTER CP-1 history'!$C$1768:$Q$2118,15,0)</f>
        <v>0</v>
      </c>
      <c r="I98" s="12">
        <f>VLOOKUP($A98,'[1]MASTER CP-1 history'!$C$2121:$Q$2471,15,0)</f>
        <v>0</v>
      </c>
      <c r="J98" s="12">
        <f>VLOOKUP($A98,'[1]MASTER CP-1 history'!$C$2474:$Q$2824,15,0)</f>
        <v>0</v>
      </c>
      <c r="K98" s="12">
        <f>VLOOKUP($A98,'[1]MASTER CP-1 history'!$C$2827:$Q$3177,15,0)</f>
        <v>0</v>
      </c>
      <c r="L98" s="12">
        <f>VLOOKUP($A98,'[1]MASTER CP-1 history'!$C$3180:$Q$3530,15,0)</f>
        <v>0</v>
      </c>
      <c r="M98" s="12">
        <f>VLOOKUP($A98,'[1]MASTER CP-1 history'!$C$3533:$Q$3883,15,0)</f>
        <v>806063</v>
      </c>
      <c r="N98" s="12">
        <f>VLOOKUP($A98,'[1]MASTER CP-1 history'!$C$3886:$Q$4236,15,0)</f>
        <v>833938</v>
      </c>
      <c r="O98" s="12">
        <f>VLOOKUP($A98,'[1]MASTER CP-1 history'!$C$4239:$Q$4589,15,0)</f>
        <v>871366</v>
      </c>
      <c r="P98" s="12">
        <f>VLOOKUP($A98,'[1]MASTER CP-1 history'!$C$4592:$Q$4942,15,0)</f>
        <v>907754.85000000009</v>
      </c>
      <c r="Q98" s="12">
        <f>VLOOKUP($A98,'[1]MASTER CP-1 history'!$C$4945:$Q$5295,15,0)</f>
        <v>949084.23</v>
      </c>
      <c r="R98" s="12">
        <f>VLOOKUP($A98,'[1]MASTER CP-1 history'!$C$5298:$Q$5648,15,0)</f>
        <v>1015687.39</v>
      </c>
      <c r="S98" s="12">
        <f>VLOOKUP($A98,'[1]MASTER CP-1 history'!$C$5651:$Q$6001,15,0)</f>
        <v>1084512.95</v>
      </c>
      <c r="T98" s="12">
        <f>VLOOKUP($A98,'[1]MASTER CP-1 history'!$C$6004:$Q$6354,15,0)</f>
        <v>1169695.54</v>
      </c>
      <c r="U98" s="12">
        <f>VLOOKUP($A98,'[1]MASTER CP-1 history'!$C$6357:$Q$6707,15,0)</f>
        <v>1281918.4099999999</v>
      </c>
      <c r="V98" s="12">
        <f>VLOOKUP($A98,'[1]MASTER CP-1 history'!$C$6710:$Q$7060,15,0)</f>
        <v>1398227.75</v>
      </c>
      <c r="W98" s="1"/>
      <c r="X98" s="23" t="str">
        <f t="shared" si="14"/>
        <v/>
      </c>
      <c r="Y98" s="23" t="str">
        <f t="shared" si="15"/>
        <v/>
      </c>
      <c r="Z98" s="23" t="str">
        <f t="shared" si="16"/>
        <v/>
      </c>
      <c r="AA98" s="23" t="str">
        <f t="shared" si="17"/>
        <v/>
      </c>
      <c r="AB98" s="23" t="str">
        <f t="shared" si="18"/>
        <v/>
      </c>
      <c r="AC98" s="23" t="str">
        <f t="shared" si="19"/>
        <v/>
      </c>
      <c r="AD98" s="23" t="str">
        <f t="shared" si="25"/>
        <v/>
      </c>
      <c r="AE98" s="23" t="str">
        <f t="shared" si="25"/>
        <v/>
      </c>
      <c r="AF98" s="23" t="str">
        <f t="shared" si="25"/>
        <v/>
      </c>
      <c r="AG98" s="23" t="str">
        <f t="shared" si="25"/>
        <v/>
      </c>
      <c r="AH98" s="23">
        <f t="shared" si="25"/>
        <v>3.4581664212350649E-2</v>
      </c>
      <c r="AI98" s="23">
        <f t="shared" si="24"/>
        <v>4.4881034321496323E-2</v>
      </c>
      <c r="AJ98" s="23">
        <f t="shared" si="24"/>
        <v>4.1760695276152719E-2</v>
      </c>
      <c r="AK98" s="23">
        <f t="shared" si="24"/>
        <v>4.5529230716861366E-2</v>
      </c>
      <c r="AL98" s="23">
        <f t="shared" si="24"/>
        <v>7.0176237150205351E-2</v>
      </c>
      <c r="AM98" s="23">
        <f t="shared" si="24"/>
        <v>6.7762542567354256E-2</v>
      </c>
      <c r="AN98" s="23">
        <f t="shared" si="23"/>
        <v>7.8544557720587924E-2</v>
      </c>
      <c r="AO98" s="23">
        <f t="shared" si="23"/>
        <v>9.5941949133190568E-2</v>
      </c>
      <c r="AP98" s="23">
        <f t="shared" si="23"/>
        <v>9.0730688546707183E-2</v>
      </c>
      <c r="AQ98" s="14"/>
      <c r="AR98" s="23">
        <f t="shared" si="20"/>
        <v>6.3323177738322925E-2</v>
      </c>
      <c r="AS98" s="1">
        <f t="shared" si="21"/>
        <v>1486768</v>
      </c>
    </row>
    <row r="99" spans="1:45" x14ac:dyDescent="0.25">
      <c r="A99" t="s">
        <v>95</v>
      </c>
      <c r="B99" s="5">
        <v>96</v>
      </c>
      <c r="C99" s="12">
        <f>VLOOKUP(A99,'[1]MASTER CP-1 history'!$C$3:$Q$353,15,0)</f>
        <v>0</v>
      </c>
      <c r="D99" s="12">
        <f>VLOOKUP($A99,'[1]MASTER CP-1 history'!$C$356:$Q$706,15,0)</f>
        <v>1767447.83</v>
      </c>
      <c r="E99" s="12">
        <f>VLOOKUP($A99,'[1]MASTER CP-1 history'!$C$709:$Q$1059,15,0)</f>
        <v>1815584.02</v>
      </c>
      <c r="F99" s="12">
        <f>VLOOKUP($A99,'[1]MASTER CP-1 history'!$C$1062:$Q$1412,15,0)</f>
        <v>1900139.7</v>
      </c>
      <c r="G99" s="12">
        <f>VLOOKUP($A99,'[1]MASTER CP-1 history'!$C$1415:$Q$1765,15,0)</f>
        <v>2034707.44</v>
      </c>
      <c r="H99" s="12">
        <f>VLOOKUP($A99,'[1]MASTER CP-1 history'!$C$1768:$Q$2118,15,0)</f>
        <v>2115903</v>
      </c>
      <c r="I99" s="12">
        <f>VLOOKUP($A99,'[1]MASTER CP-1 history'!$C$2121:$Q$2471,15,0)</f>
        <v>2210770.5099999998</v>
      </c>
      <c r="J99" s="12">
        <f>VLOOKUP($A99,'[1]MASTER CP-1 history'!$C$2474:$Q$2824,15,0)</f>
        <v>2337957</v>
      </c>
      <c r="K99" s="12">
        <f>VLOOKUP($A99,'[1]MASTER CP-1 history'!$C$2827:$Q$3177,15,0)</f>
        <v>2419971</v>
      </c>
      <c r="L99" s="12">
        <f>VLOOKUP($A99,'[1]MASTER CP-1 history'!$C$3180:$Q$3530,15,0)</f>
        <v>2508331.16</v>
      </c>
      <c r="M99" s="12">
        <f>VLOOKUP($A99,'[1]MASTER CP-1 history'!$C$3533:$Q$3883,15,0)</f>
        <v>2578616.9</v>
      </c>
      <c r="N99" s="12">
        <f>VLOOKUP($A99,'[1]MASTER CP-1 history'!$C$3886:$Q$4236,15,0)</f>
        <v>2650329</v>
      </c>
      <c r="O99" s="12">
        <f>VLOOKUP($A99,'[1]MASTER CP-1 history'!$C$4239:$Q$4589,15,0)</f>
        <v>2734831</v>
      </c>
      <c r="P99" s="12">
        <f>VLOOKUP($A99,'[1]MASTER CP-1 history'!$C$4592:$Q$4942,15,0)</f>
        <v>2818352.37</v>
      </c>
      <c r="Q99" s="12">
        <f>VLOOKUP($A99,'[1]MASTER CP-1 history'!$C$4945:$Q$5295,15,0)</f>
        <v>2919482.0500000003</v>
      </c>
      <c r="R99" s="12">
        <f>VLOOKUP($A99,'[1]MASTER CP-1 history'!$C$5298:$Q$5648,15,0)</f>
        <v>3021552.96</v>
      </c>
      <c r="S99" s="12">
        <f>VLOOKUP($A99,'[1]MASTER CP-1 history'!$C$5651:$Q$6001,15,0)</f>
        <v>3122470.14</v>
      </c>
      <c r="T99" s="12">
        <f>VLOOKUP($A99,'[1]MASTER CP-1 history'!$C$6004:$Q$6354,15,0)</f>
        <v>3265633.11</v>
      </c>
      <c r="U99" s="12">
        <f>VLOOKUP($A99,'[1]MASTER CP-1 history'!$C$6357:$Q$6707,15,0)</f>
        <v>3383978.72</v>
      </c>
      <c r="V99" s="12">
        <f>VLOOKUP($A99,'[1]MASTER CP-1 history'!$C$6710:$Q$7060,15,0)</f>
        <v>3490449.33</v>
      </c>
      <c r="W99" s="1"/>
      <c r="X99" s="23" t="str">
        <f t="shared" si="14"/>
        <v/>
      </c>
      <c r="Y99" s="23">
        <f t="shared" si="15"/>
        <v>2.7234857619531514E-2</v>
      </c>
      <c r="Z99" s="23">
        <f t="shared" si="16"/>
        <v>4.6572165798198603E-2</v>
      </c>
      <c r="AA99" s="23">
        <f t="shared" si="17"/>
        <v>7.0819919188047059E-2</v>
      </c>
      <c r="AB99" s="23">
        <f t="shared" si="18"/>
        <v>3.9905275030596071E-2</v>
      </c>
      <c r="AC99" s="23">
        <f t="shared" si="19"/>
        <v>4.4835472136482521E-2</v>
      </c>
      <c r="AD99" s="23">
        <f t="shared" si="25"/>
        <v>5.7530390162477893E-2</v>
      </c>
      <c r="AE99" s="23">
        <f t="shared" si="25"/>
        <v>3.5079344915240097E-2</v>
      </c>
      <c r="AF99" s="23">
        <f t="shared" si="25"/>
        <v>3.6512900361202735E-2</v>
      </c>
      <c r="AG99" s="23">
        <f t="shared" si="25"/>
        <v>2.8020917301844528E-2</v>
      </c>
      <c r="AH99" s="23">
        <f t="shared" si="25"/>
        <v>2.7810296287129777E-2</v>
      </c>
      <c r="AI99" s="23">
        <f t="shared" si="24"/>
        <v>3.1883588792183913E-2</v>
      </c>
      <c r="AJ99" s="23">
        <f t="shared" si="24"/>
        <v>3.0539865168999515E-2</v>
      </c>
      <c r="AK99" s="23">
        <f t="shared" si="24"/>
        <v>3.5882553607021167E-2</v>
      </c>
      <c r="AL99" s="23">
        <f t="shared" si="24"/>
        <v>3.4961992658937457E-2</v>
      </c>
      <c r="AM99" s="23">
        <f t="shared" si="24"/>
        <v>3.3399110105288433E-2</v>
      </c>
      <c r="AN99" s="23">
        <f t="shared" si="23"/>
        <v>4.5849267913255283E-2</v>
      </c>
      <c r="AO99" s="23">
        <f t="shared" si="23"/>
        <v>3.6239714019803144E-2</v>
      </c>
      <c r="AP99" s="23">
        <f t="shared" si="23"/>
        <v>3.1463144070835017E-2</v>
      </c>
      <c r="AQ99" s="14"/>
      <c r="AR99" s="23">
        <f t="shared" si="20"/>
        <v>3.8585598618726374E-2</v>
      </c>
      <c r="AS99" s="1">
        <f t="shared" si="21"/>
        <v>3625130</v>
      </c>
    </row>
    <row r="100" spans="1:45" x14ac:dyDescent="0.25">
      <c r="A100" t="s">
        <v>96</v>
      </c>
      <c r="B100" s="5">
        <v>97</v>
      </c>
      <c r="C100" s="12">
        <f>VLOOKUP(A100,'[1]MASTER CP-1 history'!$C$3:$Q$353,15,0)</f>
        <v>0</v>
      </c>
      <c r="D100" s="12">
        <f>VLOOKUP($A100,'[1]MASTER CP-1 history'!$C$356:$Q$706,15,0)</f>
        <v>0</v>
      </c>
      <c r="E100" s="12">
        <f>VLOOKUP($A100,'[1]MASTER CP-1 history'!$C$709:$Q$1059,15,0)</f>
        <v>0</v>
      </c>
      <c r="F100" s="12">
        <f>VLOOKUP($A100,'[1]MASTER CP-1 history'!$C$1062:$Q$1412,15,0)</f>
        <v>0</v>
      </c>
      <c r="G100" s="12">
        <f>VLOOKUP($A100,'[1]MASTER CP-1 history'!$C$1415:$Q$1765,15,0)</f>
        <v>0</v>
      </c>
      <c r="H100" s="12">
        <f>VLOOKUP($A100,'[1]MASTER CP-1 history'!$C$1768:$Q$2118,15,0)</f>
        <v>0</v>
      </c>
      <c r="I100" s="12">
        <f>VLOOKUP($A100,'[1]MASTER CP-1 history'!$C$2121:$Q$2471,15,0)</f>
        <v>0</v>
      </c>
      <c r="J100" s="12">
        <f>VLOOKUP($A100,'[1]MASTER CP-1 history'!$C$2474:$Q$2824,15,0)</f>
        <v>0</v>
      </c>
      <c r="K100" s="12">
        <f>VLOOKUP($A100,'[1]MASTER CP-1 history'!$C$2827:$Q$3177,15,0)</f>
        <v>0</v>
      </c>
      <c r="L100" s="12">
        <f>VLOOKUP($A100,'[1]MASTER CP-1 history'!$C$3180:$Q$3530,15,0)</f>
        <v>0</v>
      </c>
      <c r="M100" s="12">
        <f>VLOOKUP($A100,'[1]MASTER CP-1 history'!$C$3533:$Q$3883,15,0)</f>
        <v>0</v>
      </c>
      <c r="N100" s="12">
        <f>VLOOKUP($A100,'[1]MASTER CP-1 history'!$C$3886:$Q$4236,15,0)</f>
        <v>0</v>
      </c>
      <c r="O100" s="12">
        <f>VLOOKUP($A100,'[1]MASTER CP-1 history'!$C$4239:$Q$4589,15,0)</f>
        <v>0</v>
      </c>
      <c r="P100" s="12">
        <f>VLOOKUP($A100,'[1]MASTER CP-1 history'!$C$4592:$Q$4942,15,0)</f>
        <v>0</v>
      </c>
      <c r="Q100" s="12">
        <f>VLOOKUP($A100,'[1]MASTER CP-1 history'!$C$4945:$Q$5295,15,0)</f>
        <v>0</v>
      </c>
      <c r="R100" s="12">
        <f>VLOOKUP($A100,'[1]MASTER CP-1 history'!$C$5298:$Q$5648,15,0)</f>
        <v>0</v>
      </c>
      <c r="S100" s="12">
        <f>VLOOKUP($A100,'[1]MASTER CP-1 history'!$C$5651:$Q$6001,15,0)</f>
        <v>0</v>
      </c>
      <c r="T100" s="12">
        <f>VLOOKUP($A100,'[1]MASTER CP-1 history'!$C$6004:$Q$6354,15,0)</f>
        <v>0</v>
      </c>
      <c r="U100" s="12">
        <f>VLOOKUP($A100,'[1]MASTER CP-1 history'!$C$6357:$Q$6707,15,0)</f>
        <v>0</v>
      </c>
      <c r="V100" s="12">
        <f>VLOOKUP($A100,'[1]MASTER CP-1 history'!$C$6710:$Q$7060,15,0)</f>
        <v>0</v>
      </c>
      <c r="W100" s="1"/>
      <c r="X100" s="23" t="str">
        <f t="shared" si="14"/>
        <v/>
      </c>
      <c r="Y100" s="23" t="str">
        <f t="shared" si="15"/>
        <v/>
      </c>
      <c r="Z100" s="23" t="str">
        <f t="shared" si="16"/>
        <v/>
      </c>
      <c r="AA100" s="23" t="str">
        <f t="shared" si="17"/>
        <v/>
      </c>
      <c r="AB100" s="23" t="str">
        <f t="shared" si="18"/>
        <v/>
      </c>
      <c r="AC100" s="23" t="str">
        <f t="shared" si="19"/>
        <v/>
      </c>
      <c r="AD100" s="23" t="str">
        <f t="shared" si="25"/>
        <v/>
      </c>
      <c r="AE100" s="23" t="str">
        <f t="shared" si="25"/>
        <v/>
      </c>
      <c r="AF100" s="23" t="str">
        <f t="shared" si="25"/>
        <v/>
      </c>
      <c r="AG100" s="23" t="str">
        <f t="shared" si="25"/>
        <v/>
      </c>
      <c r="AH100" s="23" t="str">
        <f t="shared" si="25"/>
        <v/>
      </c>
      <c r="AI100" s="23" t="str">
        <f t="shared" si="24"/>
        <v/>
      </c>
      <c r="AJ100" s="23" t="str">
        <f t="shared" si="24"/>
        <v/>
      </c>
      <c r="AK100" s="23" t="str">
        <f t="shared" si="24"/>
        <v/>
      </c>
      <c r="AL100" s="23" t="str">
        <f t="shared" si="24"/>
        <v/>
      </c>
      <c r="AM100" s="23" t="str">
        <f t="shared" si="24"/>
        <v/>
      </c>
      <c r="AN100" s="23" t="str">
        <f t="shared" si="23"/>
        <v/>
      </c>
      <c r="AO100" s="23" t="str">
        <f t="shared" si="23"/>
        <v/>
      </c>
      <c r="AP100" s="23" t="str">
        <f t="shared" si="23"/>
        <v/>
      </c>
      <c r="AQ100" s="14"/>
      <c r="AR100" s="23">
        <f t="shared" si="20"/>
        <v>0</v>
      </c>
      <c r="AS100" s="1">
        <f t="shared" si="21"/>
        <v>0</v>
      </c>
    </row>
    <row r="101" spans="1:45" x14ac:dyDescent="0.25">
      <c r="A101" t="s">
        <v>97</v>
      </c>
      <c r="B101" s="5">
        <v>98</v>
      </c>
      <c r="C101" s="12">
        <f>VLOOKUP(A101,'[1]MASTER CP-1 history'!$C$3:$Q$353,15,0)</f>
        <v>0</v>
      </c>
      <c r="D101" s="12">
        <f>VLOOKUP($A101,'[1]MASTER CP-1 history'!$C$356:$Q$706,15,0)</f>
        <v>0</v>
      </c>
      <c r="E101" s="12">
        <f>VLOOKUP($A101,'[1]MASTER CP-1 history'!$C$709:$Q$1059,15,0)</f>
        <v>0</v>
      </c>
      <c r="F101" s="12">
        <f>VLOOKUP($A101,'[1]MASTER CP-1 history'!$C$1062:$Q$1412,15,0)</f>
        <v>0</v>
      </c>
      <c r="G101" s="12">
        <f>VLOOKUP($A101,'[1]MASTER CP-1 history'!$C$1415:$Q$1765,15,0)</f>
        <v>0</v>
      </c>
      <c r="H101" s="12">
        <f>VLOOKUP($A101,'[1]MASTER CP-1 history'!$C$1768:$Q$2118,15,0)</f>
        <v>0</v>
      </c>
      <c r="I101" s="12">
        <f>VLOOKUP($A101,'[1]MASTER CP-1 history'!$C$2121:$Q$2471,15,0)</f>
        <v>0</v>
      </c>
      <c r="J101" s="12">
        <f>VLOOKUP($A101,'[1]MASTER CP-1 history'!$C$2474:$Q$2824,15,0)</f>
        <v>0</v>
      </c>
      <c r="K101" s="12">
        <f>VLOOKUP($A101,'[1]MASTER CP-1 history'!$C$2827:$Q$3177,15,0)</f>
        <v>0</v>
      </c>
      <c r="L101" s="12">
        <f>VLOOKUP($A101,'[1]MASTER CP-1 history'!$C$3180:$Q$3530,15,0)</f>
        <v>0</v>
      </c>
      <c r="M101" s="12">
        <f>VLOOKUP($A101,'[1]MASTER CP-1 history'!$C$3533:$Q$3883,15,0)</f>
        <v>0</v>
      </c>
      <c r="N101" s="12">
        <f>VLOOKUP($A101,'[1]MASTER CP-1 history'!$C$3886:$Q$4236,15,0)</f>
        <v>0</v>
      </c>
      <c r="O101" s="12">
        <f>VLOOKUP($A101,'[1]MASTER CP-1 history'!$C$4239:$Q$4589,15,0)</f>
        <v>0</v>
      </c>
      <c r="P101" s="12">
        <f>VLOOKUP($A101,'[1]MASTER CP-1 history'!$C$4592:$Q$4942,15,0)</f>
        <v>0</v>
      </c>
      <c r="Q101" s="12">
        <f>VLOOKUP($A101,'[1]MASTER CP-1 history'!$C$4945:$Q$5295,15,0)</f>
        <v>0</v>
      </c>
      <c r="R101" s="12">
        <f>VLOOKUP($A101,'[1]MASTER CP-1 history'!$C$5298:$Q$5648,15,0)</f>
        <v>0</v>
      </c>
      <c r="S101" s="12">
        <f>VLOOKUP($A101,'[1]MASTER CP-1 history'!$C$5651:$Q$6001,15,0)</f>
        <v>0</v>
      </c>
      <c r="T101" s="12">
        <f>VLOOKUP($A101,'[1]MASTER CP-1 history'!$C$6004:$Q$6354,15,0)</f>
        <v>0</v>
      </c>
      <c r="U101" s="12">
        <f>VLOOKUP($A101,'[1]MASTER CP-1 history'!$C$6357:$Q$6707,15,0)</f>
        <v>0</v>
      </c>
      <c r="V101" s="12">
        <f>VLOOKUP($A101,'[1]MASTER CP-1 history'!$C$6710:$Q$7060,15,0)</f>
        <v>0</v>
      </c>
      <c r="W101" s="1"/>
      <c r="X101" s="23" t="str">
        <f t="shared" si="14"/>
        <v/>
      </c>
      <c r="Y101" s="23" t="str">
        <f t="shared" si="15"/>
        <v/>
      </c>
      <c r="Z101" s="23" t="str">
        <f t="shared" si="16"/>
        <v/>
      </c>
      <c r="AA101" s="23" t="str">
        <f t="shared" si="17"/>
        <v/>
      </c>
      <c r="AB101" s="23" t="str">
        <f t="shared" si="18"/>
        <v/>
      </c>
      <c r="AC101" s="23" t="str">
        <f t="shared" si="19"/>
        <v/>
      </c>
      <c r="AD101" s="23" t="str">
        <f t="shared" si="25"/>
        <v/>
      </c>
      <c r="AE101" s="23" t="str">
        <f t="shared" si="25"/>
        <v/>
      </c>
      <c r="AF101" s="23" t="str">
        <f t="shared" si="25"/>
        <v/>
      </c>
      <c r="AG101" s="23" t="str">
        <f t="shared" si="25"/>
        <v/>
      </c>
      <c r="AH101" s="23" t="str">
        <f t="shared" si="25"/>
        <v/>
      </c>
      <c r="AI101" s="23" t="str">
        <f t="shared" si="24"/>
        <v/>
      </c>
      <c r="AJ101" s="23" t="str">
        <f t="shared" si="24"/>
        <v/>
      </c>
      <c r="AK101" s="23" t="str">
        <f t="shared" si="24"/>
        <v/>
      </c>
      <c r="AL101" s="23" t="str">
        <f t="shared" si="24"/>
        <v/>
      </c>
      <c r="AM101" s="23" t="str">
        <f t="shared" si="24"/>
        <v/>
      </c>
      <c r="AN101" s="23" t="str">
        <f t="shared" si="23"/>
        <v/>
      </c>
      <c r="AO101" s="23" t="str">
        <f t="shared" si="23"/>
        <v/>
      </c>
      <c r="AP101" s="23" t="str">
        <f t="shared" si="23"/>
        <v/>
      </c>
      <c r="AQ101" s="14"/>
      <c r="AR101" s="23">
        <f t="shared" si="20"/>
        <v>0</v>
      </c>
      <c r="AS101" s="1">
        <f t="shared" si="21"/>
        <v>0</v>
      </c>
    </row>
    <row r="102" spans="1:45" x14ac:dyDescent="0.25">
      <c r="A102" t="s">
        <v>98</v>
      </c>
      <c r="B102" s="5">
        <v>99</v>
      </c>
      <c r="C102" s="12">
        <f>VLOOKUP(A102,'[1]MASTER CP-1 history'!$C$3:$Q$353,15,0)</f>
        <v>0</v>
      </c>
      <c r="D102" s="12">
        <f>VLOOKUP($A102,'[1]MASTER CP-1 history'!$C$356:$Q$706,15,0)</f>
        <v>0</v>
      </c>
      <c r="E102" s="12">
        <f>VLOOKUP($A102,'[1]MASTER CP-1 history'!$C$709:$Q$1059,15,0)</f>
        <v>0</v>
      </c>
      <c r="F102" s="12">
        <f>VLOOKUP($A102,'[1]MASTER CP-1 history'!$C$1062:$Q$1412,15,0)</f>
        <v>0</v>
      </c>
      <c r="G102" s="12">
        <f>VLOOKUP($A102,'[1]MASTER CP-1 history'!$C$1415:$Q$1765,15,0)</f>
        <v>0</v>
      </c>
      <c r="H102" s="12">
        <f>VLOOKUP($A102,'[1]MASTER CP-1 history'!$C$1768:$Q$2118,15,0)</f>
        <v>0</v>
      </c>
      <c r="I102" s="12">
        <f>VLOOKUP($A102,'[1]MASTER CP-1 history'!$C$2121:$Q$2471,15,0)</f>
        <v>0</v>
      </c>
      <c r="J102" s="12">
        <f>VLOOKUP($A102,'[1]MASTER CP-1 history'!$C$2474:$Q$2824,15,0)</f>
        <v>0</v>
      </c>
      <c r="K102" s="12">
        <f>VLOOKUP($A102,'[1]MASTER CP-1 history'!$C$2827:$Q$3177,15,0)</f>
        <v>0</v>
      </c>
      <c r="L102" s="12">
        <f>VLOOKUP($A102,'[1]MASTER CP-1 history'!$C$3180:$Q$3530,15,0)</f>
        <v>0</v>
      </c>
      <c r="M102" s="12">
        <f>VLOOKUP($A102,'[1]MASTER CP-1 history'!$C$3533:$Q$3883,15,0)</f>
        <v>0</v>
      </c>
      <c r="N102" s="12">
        <f>VLOOKUP($A102,'[1]MASTER CP-1 history'!$C$3886:$Q$4236,15,0)</f>
        <v>0</v>
      </c>
      <c r="O102" s="12">
        <f>VLOOKUP($A102,'[1]MASTER CP-1 history'!$C$4239:$Q$4589,15,0)</f>
        <v>0</v>
      </c>
      <c r="P102" s="12">
        <f>VLOOKUP($A102,'[1]MASTER CP-1 history'!$C$4592:$Q$4942,15,0)</f>
        <v>0</v>
      </c>
      <c r="Q102" s="12">
        <f>VLOOKUP($A102,'[1]MASTER CP-1 history'!$C$4945:$Q$5295,15,0)</f>
        <v>0</v>
      </c>
      <c r="R102" s="12">
        <f>VLOOKUP($A102,'[1]MASTER CP-1 history'!$C$5298:$Q$5648,15,0)</f>
        <v>0</v>
      </c>
      <c r="S102" s="12">
        <f>VLOOKUP($A102,'[1]MASTER CP-1 history'!$C$5651:$Q$6001,15,0)</f>
        <v>0</v>
      </c>
      <c r="T102" s="12">
        <f>VLOOKUP($A102,'[1]MASTER CP-1 history'!$C$6004:$Q$6354,15,0)</f>
        <v>0</v>
      </c>
      <c r="U102" s="12">
        <f>VLOOKUP($A102,'[1]MASTER CP-1 history'!$C$6357:$Q$6707,15,0)</f>
        <v>0</v>
      </c>
      <c r="V102" s="12">
        <f>VLOOKUP($A102,'[1]MASTER CP-1 history'!$C$6710:$Q$7060,15,0)</f>
        <v>0</v>
      </c>
      <c r="W102" s="1"/>
      <c r="X102" s="23" t="str">
        <f t="shared" si="14"/>
        <v/>
      </c>
      <c r="Y102" s="23" t="str">
        <f t="shared" si="15"/>
        <v/>
      </c>
      <c r="Z102" s="23" t="str">
        <f t="shared" si="16"/>
        <v/>
      </c>
      <c r="AA102" s="23" t="str">
        <f t="shared" si="17"/>
        <v/>
      </c>
      <c r="AB102" s="23" t="str">
        <f t="shared" si="18"/>
        <v/>
      </c>
      <c r="AC102" s="23" t="str">
        <f t="shared" si="19"/>
        <v/>
      </c>
      <c r="AD102" s="23" t="str">
        <f t="shared" si="25"/>
        <v/>
      </c>
      <c r="AE102" s="23" t="str">
        <f t="shared" si="25"/>
        <v/>
      </c>
      <c r="AF102" s="23" t="str">
        <f t="shared" si="25"/>
        <v/>
      </c>
      <c r="AG102" s="23" t="str">
        <f t="shared" si="25"/>
        <v/>
      </c>
      <c r="AH102" s="23" t="str">
        <f t="shared" si="25"/>
        <v/>
      </c>
      <c r="AI102" s="23" t="str">
        <f t="shared" si="24"/>
        <v/>
      </c>
      <c r="AJ102" s="23" t="str">
        <f t="shared" si="24"/>
        <v/>
      </c>
      <c r="AK102" s="23" t="str">
        <f t="shared" si="24"/>
        <v/>
      </c>
      <c r="AL102" s="23" t="str">
        <f t="shared" si="24"/>
        <v/>
      </c>
      <c r="AM102" s="23" t="str">
        <f t="shared" si="24"/>
        <v/>
      </c>
      <c r="AN102" s="23" t="str">
        <f t="shared" si="23"/>
        <v/>
      </c>
      <c r="AO102" s="23" t="str">
        <f t="shared" si="23"/>
        <v/>
      </c>
      <c r="AP102" s="23" t="str">
        <f t="shared" si="23"/>
        <v/>
      </c>
      <c r="AQ102" s="14"/>
      <c r="AR102" s="23">
        <f t="shared" si="20"/>
        <v>0</v>
      </c>
      <c r="AS102" s="1">
        <f t="shared" si="21"/>
        <v>0</v>
      </c>
    </row>
    <row r="103" spans="1:45" x14ac:dyDescent="0.25">
      <c r="A103" t="s">
        <v>99</v>
      </c>
      <c r="B103" s="5">
        <v>100</v>
      </c>
      <c r="C103" s="12">
        <f>VLOOKUP(A103,'[1]MASTER CP-1 history'!$C$3:$Q$353,15,0)</f>
        <v>0</v>
      </c>
      <c r="D103" s="12">
        <f>VLOOKUP($A103,'[1]MASTER CP-1 history'!$C$356:$Q$706,15,0)</f>
        <v>0</v>
      </c>
      <c r="E103" s="12">
        <f>VLOOKUP($A103,'[1]MASTER CP-1 history'!$C$709:$Q$1059,15,0)</f>
        <v>0</v>
      </c>
      <c r="F103" s="12">
        <f>VLOOKUP($A103,'[1]MASTER CP-1 history'!$C$1062:$Q$1412,15,0)</f>
        <v>0</v>
      </c>
      <c r="G103" s="12">
        <f>VLOOKUP($A103,'[1]MASTER CP-1 history'!$C$1415:$Q$1765,15,0)</f>
        <v>0</v>
      </c>
      <c r="H103" s="12">
        <f>VLOOKUP($A103,'[1]MASTER CP-1 history'!$C$1768:$Q$2118,15,0)</f>
        <v>0</v>
      </c>
      <c r="I103" s="12">
        <f>VLOOKUP($A103,'[1]MASTER CP-1 history'!$C$2121:$Q$2471,15,0)</f>
        <v>0</v>
      </c>
      <c r="J103" s="12">
        <f>VLOOKUP($A103,'[1]MASTER CP-1 history'!$C$2474:$Q$2824,15,0)</f>
        <v>0</v>
      </c>
      <c r="K103" s="12">
        <f>VLOOKUP($A103,'[1]MASTER CP-1 history'!$C$2827:$Q$3177,15,0)</f>
        <v>0</v>
      </c>
      <c r="L103" s="12">
        <f>VLOOKUP($A103,'[1]MASTER CP-1 history'!$C$3180:$Q$3530,15,0)</f>
        <v>0</v>
      </c>
      <c r="M103" s="12">
        <f>VLOOKUP($A103,'[1]MASTER CP-1 history'!$C$3533:$Q$3883,15,0)</f>
        <v>0</v>
      </c>
      <c r="N103" s="12">
        <f>VLOOKUP($A103,'[1]MASTER CP-1 history'!$C$3886:$Q$4236,15,0)</f>
        <v>0</v>
      </c>
      <c r="O103" s="12">
        <f>VLOOKUP($A103,'[1]MASTER CP-1 history'!$C$4239:$Q$4589,15,0)</f>
        <v>0</v>
      </c>
      <c r="P103" s="12">
        <f>VLOOKUP($A103,'[1]MASTER CP-1 history'!$C$4592:$Q$4942,15,0)</f>
        <v>0</v>
      </c>
      <c r="Q103" s="12">
        <f>VLOOKUP($A103,'[1]MASTER CP-1 history'!$C$4945:$Q$5295,15,0)</f>
        <v>0</v>
      </c>
      <c r="R103" s="12">
        <f>VLOOKUP($A103,'[1]MASTER CP-1 history'!$C$5298:$Q$5648,15,0)</f>
        <v>0</v>
      </c>
      <c r="S103" s="12">
        <f>VLOOKUP($A103,'[1]MASTER CP-1 history'!$C$5651:$Q$6001,15,0)</f>
        <v>0</v>
      </c>
      <c r="T103" s="12">
        <f>VLOOKUP($A103,'[1]MASTER CP-1 history'!$C$6004:$Q$6354,15,0)</f>
        <v>0</v>
      </c>
      <c r="U103" s="12">
        <f>VLOOKUP($A103,'[1]MASTER CP-1 history'!$C$6357:$Q$6707,15,0)</f>
        <v>1588071</v>
      </c>
      <c r="V103" s="12">
        <f>VLOOKUP($A103,'[1]MASTER CP-1 history'!$C$6710:$Q$7060,15,0)</f>
        <v>1678682.1199999999</v>
      </c>
      <c r="W103" s="1"/>
      <c r="X103" s="23" t="str">
        <f t="shared" si="14"/>
        <v/>
      </c>
      <c r="Y103" s="23" t="str">
        <f t="shared" si="15"/>
        <v/>
      </c>
      <c r="Z103" s="23" t="str">
        <f t="shared" si="16"/>
        <v/>
      </c>
      <c r="AA103" s="23" t="str">
        <f t="shared" si="17"/>
        <v/>
      </c>
      <c r="AB103" s="23" t="str">
        <f t="shared" si="18"/>
        <v/>
      </c>
      <c r="AC103" s="23" t="str">
        <f t="shared" si="19"/>
        <v/>
      </c>
      <c r="AD103" s="23" t="str">
        <f t="shared" si="25"/>
        <v/>
      </c>
      <c r="AE103" s="23" t="str">
        <f t="shared" si="25"/>
        <v/>
      </c>
      <c r="AF103" s="23" t="str">
        <f t="shared" si="25"/>
        <v/>
      </c>
      <c r="AG103" s="23" t="str">
        <f t="shared" si="25"/>
        <v/>
      </c>
      <c r="AH103" s="23" t="str">
        <f t="shared" si="25"/>
        <v/>
      </c>
      <c r="AI103" s="23" t="str">
        <f t="shared" si="24"/>
        <v/>
      </c>
      <c r="AJ103" s="23" t="str">
        <f t="shared" si="24"/>
        <v/>
      </c>
      <c r="AK103" s="23" t="str">
        <f t="shared" si="24"/>
        <v/>
      </c>
      <c r="AL103" s="23" t="str">
        <f t="shared" si="24"/>
        <v/>
      </c>
      <c r="AM103" s="23" t="str">
        <f t="shared" si="24"/>
        <v/>
      </c>
      <c r="AN103" s="23" t="str">
        <f t="shared" si="23"/>
        <v/>
      </c>
      <c r="AO103" s="23" t="str">
        <f t="shared" si="23"/>
        <v/>
      </c>
      <c r="AP103" s="23">
        <f t="shared" si="23"/>
        <v>5.7057348191611006E-2</v>
      </c>
      <c r="AQ103" s="14"/>
      <c r="AR103" s="23">
        <f t="shared" si="20"/>
        <v>5.7057348191611006E-2</v>
      </c>
      <c r="AS103" s="1">
        <f t="shared" si="21"/>
        <v>1774463</v>
      </c>
    </row>
    <row r="104" spans="1:45" x14ac:dyDescent="0.25">
      <c r="A104" t="s">
        <v>100</v>
      </c>
      <c r="B104" s="5">
        <v>101</v>
      </c>
      <c r="C104" s="12">
        <f>VLOOKUP(A104,'[1]MASTER CP-1 history'!$C$3:$Q$353,15,0)</f>
        <v>0</v>
      </c>
      <c r="D104" s="12">
        <f>VLOOKUP($A104,'[1]MASTER CP-1 history'!$C$356:$Q$706,15,0)</f>
        <v>0</v>
      </c>
      <c r="E104" s="12">
        <f>VLOOKUP($A104,'[1]MASTER CP-1 history'!$C$709:$Q$1059,15,0)</f>
        <v>0</v>
      </c>
      <c r="F104" s="12">
        <f>VLOOKUP($A104,'[1]MASTER CP-1 history'!$C$1062:$Q$1412,15,0)</f>
        <v>0</v>
      </c>
      <c r="G104" s="12">
        <f>VLOOKUP($A104,'[1]MASTER CP-1 history'!$C$1415:$Q$1765,15,0)</f>
        <v>0</v>
      </c>
      <c r="H104" s="12">
        <f>VLOOKUP($A104,'[1]MASTER CP-1 history'!$C$1768:$Q$2118,15,0)</f>
        <v>0</v>
      </c>
      <c r="I104" s="12">
        <f>VLOOKUP($A104,'[1]MASTER CP-1 history'!$C$2121:$Q$2471,15,0)</f>
        <v>0</v>
      </c>
      <c r="J104" s="12">
        <f>VLOOKUP($A104,'[1]MASTER CP-1 history'!$C$2474:$Q$2824,15,0)</f>
        <v>0</v>
      </c>
      <c r="K104" s="12">
        <f>VLOOKUP($A104,'[1]MASTER CP-1 history'!$C$2827:$Q$3177,15,0)</f>
        <v>0</v>
      </c>
      <c r="L104" s="12">
        <f>VLOOKUP($A104,'[1]MASTER CP-1 history'!$C$3180:$Q$3530,15,0)</f>
        <v>0</v>
      </c>
      <c r="M104" s="12">
        <f>VLOOKUP($A104,'[1]MASTER CP-1 history'!$C$3533:$Q$3883,15,0)</f>
        <v>0</v>
      </c>
      <c r="N104" s="12">
        <f>VLOOKUP($A104,'[1]MASTER CP-1 history'!$C$3886:$Q$4236,15,0)</f>
        <v>0</v>
      </c>
      <c r="O104" s="12">
        <f>VLOOKUP($A104,'[1]MASTER CP-1 history'!$C$4239:$Q$4589,15,0)</f>
        <v>0</v>
      </c>
      <c r="P104" s="12">
        <f>VLOOKUP($A104,'[1]MASTER CP-1 history'!$C$4592:$Q$4942,15,0)</f>
        <v>0</v>
      </c>
      <c r="Q104" s="12">
        <f>VLOOKUP($A104,'[1]MASTER CP-1 history'!$C$4945:$Q$5295,15,0)</f>
        <v>0</v>
      </c>
      <c r="R104" s="12">
        <f>VLOOKUP($A104,'[1]MASTER CP-1 history'!$C$5298:$Q$5648,15,0)</f>
        <v>0</v>
      </c>
      <c r="S104" s="12">
        <f>VLOOKUP($A104,'[1]MASTER CP-1 history'!$C$5651:$Q$6001,15,0)</f>
        <v>0</v>
      </c>
      <c r="T104" s="12">
        <f>VLOOKUP($A104,'[1]MASTER CP-1 history'!$C$6004:$Q$6354,15,0)</f>
        <v>0</v>
      </c>
      <c r="U104" s="12">
        <f>VLOOKUP($A104,'[1]MASTER CP-1 history'!$C$6357:$Q$6707,15,0)</f>
        <v>1391752.96</v>
      </c>
      <c r="V104" s="12">
        <f>VLOOKUP($A104,'[1]MASTER CP-1 history'!$C$6710:$Q$7060,15,0)</f>
        <v>1487720.2899999998</v>
      </c>
      <c r="W104" s="1"/>
      <c r="X104" s="23" t="str">
        <f t="shared" si="14"/>
        <v/>
      </c>
      <c r="Y104" s="23" t="str">
        <f t="shared" si="15"/>
        <v/>
      </c>
      <c r="Z104" s="23" t="str">
        <f t="shared" si="16"/>
        <v/>
      </c>
      <c r="AA104" s="23" t="str">
        <f t="shared" si="17"/>
        <v/>
      </c>
      <c r="AB104" s="23" t="str">
        <f t="shared" si="18"/>
        <v/>
      </c>
      <c r="AC104" s="23" t="str">
        <f t="shared" si="19"/>
        <v/>
      </c>
      <c r="AD104" s="23" t="str">
        <f t="shared" si="25"/>
        <v/>
      </c>
      <c r="AE104" s="23" t="str">
        <f t="shared" si="25"/>
        <v/>
      </c>
      <c r="AF104" s="23" t="str">
        <f t="shared" si="25"/>
        <v/>
      </c>
      <c r="AG104" s="23" t="str">
        <f t="shared" si="25"/>
        <v/>
      </c>
      <c r="AH104" s="23" t="str">
        <f t="shared" si="25"/>
        <v/>
      </c>
      <c r="AI104" s="23" t="str">
        <f t="shared" si="24"/>
        <v/>
      </c>
      <c r="AJ104" s="23" t="str">
        <f t="shared" si="24"/>
        <v/>
      </c>
      <c r="AK104" s="23" t="str">
        <f t="shared" si="24"/>
        <v/>
      </c>
      <c r="AL104" s="23" t="str">
        <f t="shared" si="24"/>
        <v/>
      </c>
      <c r="AM104" s="23" t="str">
        <f t="shared" si="24"/>
        <v/>
      </c>
      <c r="AN104" s="23" t="str">
        <f t="shared" si="23"/>
        <v/>
      </c>
      <c r="AO104" s="23" t="str">
        <f t="shared" si="23"/>
        <v/>
      </c>
      <c r="AP104" s="23">
        <f t="shared" si="23"/>
        <v>6.8954284817903208E-2</v>
      </c>
      <c r="AQ104" s="14"/>
      <c r="AR104" s="23">
        <f t="shared" si="20"/>
        <v>6.8954284817903208E-2</v>
      </c>
      <c r="AS104" s="1">
        <f t="shared" si="21"/>
        <v>1590305</v>
      </c>
    </row>
    <row r="105" spans="1:45" x14ac:dyDescent="0.25">
      <c r="A105" t="s">
        <v>101</v>
      </c>
      <c r="B105" s="5">
        <v>102</v>
      </c>
      <c r="C105" s="12">
        <f>VLOOKUP(A105,'[1]MASTER CP-1 history'!$C$3:$Q$353,15,0)</f>
        <v>0</v>
      </c>
      <c r="D105" s="12">
        <f>VLOOKUP($A105,'[1]MASTER CP-1 history'!$C$356:$Q$706,15,0)</f>
        <v>0</v>
      </c>
      <c r="E105" s="12">
        <f>VLOOKUP($A105,'[1]MASTER CP-1 history'!$C$709:$Q$1059,15,0)</f>
        <v>0</v>
      </c>
      <c r="F105" s="12">
        <f>VLOOKUP($A105,'[1]MASTER CP-1 history'!$C$1062:$Q$1412,15,0)</f>
        <v>0</v>
      </c>
      <c r="G105" s="12">
        <f>VLOOKUP($A105,'[1]MASTER CP-1 history'!$C$1415:$Q$1765,15,0)</f>
        <v>0</v>
      </c>
      <c r="H105" s="12">
        <f>VLOOKUP($A105,'[1]MASTER CP-1 history'!$C$1768:$Q$2118,15,0)</f>
        <v>0</v>
      </c>
      <c r="I105" s="12">
        <f>VLOOKUP($A105,'[1]MASTER CP-1 history'!$C$2121:$Q$2471,15,0)</f>
        <v>0</v>
      </c>
      <c r="J105" s="12">
        <f>VLOOKUP($A105,'[1]MASTER CP-1 history'!$C$2474:$Q$2824,15,0)</f>
        <v>0</v>
      </c>
      <c r="K105" s="12">
        <f>VLOOKUP($A105,'[1]MASTER CP-1 history'!$C$2827:$Q$3177,15,0)</f>
        <v>0</v>
      </c>
      <c r="L105" s="12">
        <f>VLOOKUP($A105,'[1]MASTER CP-1 history'!$C$3180:$Q$3530,15,0)</f>
        <v>0</v>
      </c>
      <c r="M105" s="12">
        <f>VLOOKUP($A105,'[1]MASTER CP-1 history'!$C$3533:$Q$3883,15,0)</f>
        <v>0</v>
      </c>
      <c r="N105" s="12">
        <f>VLOOKUP($A105,'[1]MASTER CP-1 history'!$C$3886:$Q$4236,15,0)</f>
        <v>0</v>
      </c>
      <c r="O105" s="12">
        <f>VLOOKUP($A105,'[1]MASTER CP-1 history'!$C$4239:$Q$4589,15,0)</f>
        <v>0</v>
      </c>
      <c r="P105" s="12">
        <f>VLOOKUP($A105,'[1]MASTER CP-1 history'!$C$4592:$Q$4942,15,0)</f>
        <v>0</v>
      </c>
      <c r="Q105" s="12">
        <f>VLOOKUP($A105,'[1]MASTER CP-1 history'!$C$4945:$Q$5295,15,0)</f>
        <v>0</v>
      </c>
      <c r="R105" s="12">
        <f>VLOOKUP($A105,'[1]MASTER CP-1 history'!$C$5298:$Q$5648,15,0)</f>
        <v>0</v>
      </c>
      <c r="S105" s="12">
        <f>VLOOKUP($A105,'[1]MASTER CP-1 history'!$C$5651:$Q$6001,15,0)</f>
        <v>0</v>
      </c>
      <c r="T105" s="12">
        <f>VLOOKUP($A105,'[1]MASTER CP-1 history'!$C$6004:$Q$6354,15,0)</f>
        <v>0</v>
      </c>
      <c r="U105" s="12">
        <f>VLOOKUP($A105,'[1]MASTER CP-1 history'!$C$6357:$Q$6707,15,0)</f>
        <v>0</v>
      </c>
      <c r="V105" s="12">
        <f>VLOOKUP($A105,'[1]MASTER CP-1 history'!$C$6710:$Q$7060,15,0)</f>
        <v>0</v>
      </c>
      <c r="W105" s="1"/>
      <c r="X105" s="23" t="str">
        <f t="shared" si="14"/>
        <v/>
      </c>
      <c r="Y105" s="23" t="str">
        <f t="shared" si="15"/>
        <v/>
      </c>
      <c r="Z105" s="23" t="str">
        <f t="shared" si="16"/>
        <v/>
      </c>
      <c r="AA105" s="23" t="str">
        <f t="shared" si="17"/>
        <v/>
      </c>
      <c r="AB105" s="23" t="str">
        <f t="shared" si="18"/>
        <v/>
      </c>
      <c r="AC105" s="23" t="str">
        <f t="shared" si="19"/>
        <v/>
      </c>
      <c r="AD105" s="23" t="str">
        <f t="shared" si="25"/>
        <v/>
      </c>
      <c r="AE105" s="23" t="str">
        <f t="shared" si="25"/>
        <v/>
      </c>
      <c r="AF105" s="23" t="str">
        <f t="shared" si="25"/>
        <v/>
      </c>
      <c r="AG105" s="23" t="str">
        <f t="shared" si="25"/>
        <v/>
      </c>
      <c r="AH105" s="23" t="str">
        <f t="shared" si="25"/>
        <v/>
      </c>
      <c r="AI105" s="23" t="str">
        <f t="shared" si="24"/>
        <v/>
      </c>
      <c r="AJ105" s="23" t="str">
        <f t="shared" si="24"/>
        <v/>
      </c>
      <c r="AK105" s="23" t="str">
        <f t="shared" si="24"/>
        <v/>
      </c>
      <c r="AL105" s="23" t="str">
        <f t="shared" si="24"/>
        <v/>
      </c>
      <c r="AM105" s="23" t="str">
        <f t="shared" si="24"/>
        <v/>
      </c>
      <c r="AN105" s="23" t="str">
        <f t="shared" si="23"/>
        <v/>
      </c>
      <c r="AO105" s="23" t="str">
        <f t="shared" si="23"/>
        <v/>
      </c>
      <c r="AP105" s="23" t="str">
        <f t="shared" si="23"/>
        <v/>
      </c>
      <c r="AQ105" s="14"/>
      <c r="AR105" s="23">
        <f t="shared" si="20"/>
        <v>0</v>
      </c>
      <c r="AS105" s="1">
        <f t="shared" si="21"/>
        <v>0</v>
      </c>
    </row>
    <row r="106" spans="1:45" x14ac:dyDescent="0.25">
      <c r="A106" t="s">
        <v>102</v>
      </c>
      <c r="B106" s="5">
        <v>103</v>
      </c>
      <c r="C106" s="12">
        <f>VLOOKUP(A106,'[1]MASTER CP-1 history'!$C$3:$Q$353,15,0)</f>
        <v>0</v>
      </c>
      <c r="D106" s="12">
        <f>VLOOKUP($A106,'[1]MASTER CP-1 history'!$C$356:$Q$706,15,0)</f>
        <v>0</v>
      </c>
      <c r="E106" s="12">
        <f>VLOOKUP($A106,'[1]MASTER CP-1 history'!$C$709:$Q$1059,15,0)</f>
        <v>0</v>
      </c>
      <c r="F106" s="12">
        <f>VLOOKUP($A106,'[1]MASTER CP-1 history'!$C$1062:$Q$1412,15,0)</f>
        <v>0</v>
      </c>
      <c r="G106" s="12">
        <f>VLOOKUP($A106,'[1]MASTER CP-1 history'!$C$1415:$Q$1765,15,0)</f>
        <v>0</v>
      </c>
      <c r="H106" s="12">
        <f>VLOOKUP($A106,'[1]MASTER CP-1 history'!$C$1768:$Q$2118,15,0)</f>
        <v>0</v>
      </c>
      <c r="I106" s="12">
        <f>VLOOKUP($A106,'[1]MASTER CP-1 history'!$C$2121:$Q$2471,15,0)</f>
        <v>0</v>
      </c>
      <c r="J106" s="12">
        <f>VLOOKUP($A106,'[1]MASTER CP-1 history'!$C$2474:$Q$2824,15,0)</f>
        <v>0</v>
      </c>
      <c r="K106" s="12">
        <f>VLOOKUP($A106,'[1]MASTER CP-1 history'!$C$2827:$Q$3177,15,0)</f>
        <v>0</v>
      </c>
      <c r="L106" s="12">
        <f>VLOOKUP($A106,'[1]MASTER CP-1 history'!$C$3180:$Q$3530,15,0)</f>
        <v>0</v>
      </c>
      <c r="M106" s="12">
        <f>VLOOKUP($A106,'[1]MASTER CP-1 history'!$C$3533:$Q$3883,15,0)</f>
        <v>0</v>
      </c>
      <c r="N106" s="12">
        <f>VLOOKUP($A106,'[1]MASTER CP-1 history'!$C$3886:$Q$4236,15,0)</f>
        <v>0</v>
      </c>
      <c r="O106" s="12">
        <f>VLOOKUP($A106,'[1]MASTER CP-1 history'!$C$4239:$Q$4589,15,0)</f>
        <v>0</v>
      </c>
      <c r="P106" s="12">
        <f>VLOOKUP($A106,'[1]MASTER CP-1 history'!$C$4592:$Q$4942,15,0)</f>
        <v>0</v>
      </c>
      <c r="Q106" s="12">
        <f>VLOOKUP($A106,'[1]MASTER CP-1 history'!$C$4945:$Q$5295,15,0)</f>
        <v>0</v>
      </c>
      <c r="R106" s="12">
        <f>VLOOKUP($A106,'[1]MASTER CP-1 history'!$C$5298:$Q$5648,15,0)</f>
        <v>0</v>
      </c>
      <c r="S106" s="12">
        <f>VLOOKUP($A106,'[1]MASTER CP-1 history'!$C$5651:$Q$6001,15,0)</f>
        <v>0</v>
      </c>
      <c r="T106" s="12">
        <f>VLOOKUP($A106,'[1]MASTER CP-1 history'!$C$6004:$Q$6354,15,0)</f>
        <v>0</v>
      </c>
      <c r="U106" s="12">
        <f>VLOOKUP($A106,'[1]MASTER CP-1 history'!$C$6357:$Q$6707,15,0)</f>
        <v>0</v>
      </c>
      <c r="V106" s="12">
        <f>VLOOKUP($A106,'[1]MASTER CP-1 history'!$C$6710:$Q$7060,15,0)</f>
        <v>0</v>
      </c>
      <c r="W106" s="1"/>
      <c r="X106" s="23" t="str">
        <f t="shared" si="14"/>
        <v/>
      </c>
      <c r="Y106" s="23" t="str">
        <f t="shared" si="15"/>
        <v/>
      </c>
      <c r="Z106" s="23" t="str">
        <f t="shared" si="16"/>
        <v/>
      </c>
      <c r="AA106" s="23" t="str">
        <f t="shared" si="17"/>
        <v/>
      </c>
      <c r="AB106" s="23" t="str">
        <f t="shared" si="18"/>
        <v/>
      </c>
      <c r="AC106" s="23" t="str">
        <f t="shared" si="19"/>
        <v/>
      </c>
      <c r="AD106" s="23" t="str">
        <f t="shared" si="25"/>
        <v/>
      </c>
      <c r="AE106" s="23" t="str">
        <f t="shared" si="25"/>
        <v/>
      </c>
      <c r="AF106" s="23" t="str">
        <f t="shared" si="25"/>
        <v/>
      </c>
      <c r="AG106" s="23" t="str">
        <f t="shared" si="25"/>
        <v/>
      </c>
      <c r="AH106" s="23" t="str">
        <f t="shared" si="25"/>
        <v/>
      </c>
      <c r="AI106" s="23" t="str">
        <f t="shared" si="24"/>
        <v/>
      </c>
      <c r="AJ106" s="23" t="str">
        <f t="shared" si="24"/>
        <v/>
      </c>
      <c r="AK106" s="23" t="str">
        <f t="shared" si="24"/>
        <v/>
      </c>
      <c r="AL106" s="23" t="str">
        <f t="shared" si="24"/>
        <v/>
      </c>
      <c r="AM106" s="23" t="str">
        <f t="shared" si="24"/>
        <v/>
      </c>
      <c r="AN106" s="23" t="str">
        <f t="shared" si="23"/>
        <v/>
      </c>
      <c r="AO106" s="23" t="str">
        <f t="shared" si="23"/>
        <v/>
      </c>
      <c r="AP106" s="23" t="str">
        <f t="shared" si="23"/>
        <v/>
      </c>
      <c r="AQ106" s="14"/>
      <c r="AR106" s="23">
        <f t="shared" si="20"/>
        <v>0</v>
      </c>
      <c r="AS106" s="1">
        <f t="shared" si="21"/>
        <v>0</v>
      </c>
    </row>
    <row r="107" spans="1:45" x14ac:dyDescent="0.25">
      <c r="A107" t="s">
        <v>352</v>
      </c>
      <c r="B107" s="5">
        <v>104</v>
      </c>
      <c r="C107" s="12">
        <f>VLOOKUP(A107,'[1]MASTER CP-1 history'!$C$3:$Q$353,15,0)</f>
        <v>46034.469999999994</v>
      </c>
      <c r="D107" s="12">
        <f>VLOOKUP($A107,'[1]MASTER CP-1 history'!$C$356:$Q$706,15,0)</f>
        <v>51866.82</v>
      </c>
      <c r="E107" s="12">
        <f>VLOOKUP($A107,'[1]MASTER CP-1 history'!$C$709:$Q$1059,15,0)</f>
        <v>53295.560000000005</v>
      </c>
      <c r="F107" s="12">
        <f>VLOOKUP($A107,'[1]MASTER CP-1 history'!$C$1062:$Q$1412,15,0)</f>
        <v>58703.22</v>
      </c>
      <c r="G107" s="12">
        <f>VLOOKUP($A107,'[1]MASTER CP-1 history'!$C$1415:$Q$1765,15,0)</f>
        <v>63292.53</v>
      </c>
      <c r="H107" s="12">
        <f>VLOOKUP($A107,'[1]MASTER CP-1 history'!$C$1768:$Q$2118,15,0)</f>
        <v>66606.149999999994</v>
      </c>
      <c r="I107" s="12">
        <f>VLOOKUP($A107,'[1]MASTER CP-1 history'!$C$2121:$Q$2471,15,0)</f>
        <v>71006</v>
      </c>
      <c r="J107" s="12">
        <f>VLOOKUP($A107,'[1]MASTER CP-1 history'!$C$2474:$Q$2824,15,0)</f>
        <v>72641.820000000007</v>
      </c>
      <c r="K107" s="12">
        <f>VLOOKUP($A107,'[1]MASTER CP-1 history'!$C$2827:$Q$3177,15,0)</f>
        <v>74147.58</v>
      </c>
      <c r="L107" s="12">
        <f>VLOOKUP($A107,'[1]MASTER CP-1 history'!$C$3180:$Q$3530,15,0)</f>
        <v>82013.39</v>
      </c>
      <c r="M107" s="12">
        <f>VLOOKUP($A107,'[1]MASTER CP-1 history'!$C$3533:$Q$3883,15,0)</f>
        <v>90197.47</v>
      </c>
      <c r="N107" s="12">
        <f>VLOOKUP($A107,'[1]MASTER CP-1 history'!$C$3886:$Q$4236,15,0)</f>
        <v>94318.680000000008</v>
      </c>
      <c r="O107" s="12">
        <f>VLOOKUP($A107,'[1]MASTER CP-1 history'!$C$4239:$Q$4589,15,0)</f>
        <v>98321.3</v>
      </c>
      <c r="P107" s="12">
        <f>VLOOKUP($A107,'[1]MASTER CP-1 history'!$C$4592:$Q$4942,15,0)</f>
        <v>102791.65999999999</v>
      </c>
      <c r="Q107" s="12">
        <f>VLOOKUP($A107,'[1]MASTER CP-1 history'!$C$4945:$Q$5295,15,0)</f>
        <v>108471.95000000001</v>
      </c>
      <c r="R107" s="12">
        <f>VLOOKUP($A107,'[1]MASTER CP-1 history'!$C$5298:$Q$5648,15,0)</f>
        <v>120344.73</v>
      </c>
      <c r="S107" s="12">
        <f>VLOOKUP($A107,'[1]MASTER CP-1 history'!$C$5651:$Q$6001,15,0)</f>
        <v>136241.44</v>
      </c>
      <c r="T107" s="12">
        <f>VLOOKUP($A107,'[1]MASTER CP-1 history'!$C$6004:$Q$6354,15,0)</f>
        <v>138630.85999999999</v>
      </c>
      <c r="U107" s="12">
        <f>VLOOKUP($A107,'[1]MASTER CP-1 history'!$C$6357:$Q$6707,15,0)</f>
        <v>146295.4</v>
      </c>
      <c r="V107" s="12">
        <f>VLOOKUP($A107,'[1]MASTER CP-1 history'!$C$6710:$Q$7060,15,0)</f>
        <v>158861.12</v>
      </c>
      <c r="W107" s="1"/>
      <c r="X107" s="23">
        <f t="shared" si="14"/>
        <v>0.12669527855974028</v>
      </c>
      <c r="Y107" s="23">
        <f t="shared" si="15"/>
        <v>2.7546319593142691E-2</v>
      </c>
      <c r="Z107" s="23">
        <f t="shared" si="16"/>
        <v>0.10146548793182764</v>
      </c>
      <c r="AA107" s="23">
        <f t="shared" si="17"/>
        <v>7.8178164673079226E-2</v>
      </c>
      <c r="AB107" s="23">
        <f t="shared" si="18"/>
        <v>5.2354045572202523E-2</v>
      </c>
      <c r="AC107" s="23">
        <f t="shared" si="19"/>
        <v>6.6057713889783543E-2</v>
      </c>
      <c r="AD107" s="23">
        <f t="shared" si="25"/>
        <v>2.3037771455933401E-2</v>
      </c>
      <c r="AE107" s="23">
        <f t="shared" si="25"/>
        <v>2.0728555534539121E-2</v>
      </c>
      <c r="AF107" s="23">
        <f t="shared" si="25"/>
        <v>0.1060831654923869</v>
      </c>
      <c r="AG107" s="23">
        <f t="shared" si="25"/>
        <v>9.9789558753759625E-2</v>
      </c>
      <c r="AH107" s="23">
        <f t="shared" si="25"/>
        <v>4.5690971154734236E-2</v>
      </c>
      <c r="AI107" s="23">
        <f t="shared" si="24"/>
        <v>4.2437192717285646E-2</v>
      </c>
      <c r="AJ107" s="23">
        <f t="shared" si="24"/>
        <v>4.5466852045284042E-2</v>
      </c>
      <c r="AK107" s="23">
        <f t="shared" si="24"/>
        <v>5.5260222473302048E-2</v>
      </c>
      <c r="AL107" s="23">
        <f t="shared" si="24"/>
        <v>0.1094548406293054</v>
      </c>
      <c r="AM107" s="23">
        <f t="shared" si="24"/>
        <v>0.13209311284341249</v>
      </c>
      <c r="AN107" s="23">
        <f t="shared" si="23"/>
        <v>1.7538129367980722E-2</v>
      </c>
      <c r="AO107" s="23">
        <f t="shared" si="23"/>
        <v>5.5287401376576679E-2</v>
      </c>
      <c r="AP107" s="23">
        <f t="shared" si="23"/>
        <v>8.5892789520381374E-2</v>
      </c>
      <c r="AQ107" s="14"/>
      <c r="AR107" s="23">
        <f t="shared" si="20"/>
        <v>6.7950398609718826E-2</v>
      </c>
      <c r="AS107" s="1">
        <f t="shared" si="21"/>
        <v>169656</v>
      </c>
    </row>
    <row r="108" spans="1:45" x14ac:dyDescent="0.25">
      <c r="A108" t="s">
        <v>103</v>
      </c>
      <c r="B108" s="5">
        <v>105</v>
      </c>
      <c r="C108" s="12">
        <f>VLOOKUP(A108,'[1]MASTER CP-1 history'!$C$3:$Q$353,15,0)</f>
        <v>205817.22</v>
      </c>
      <c r="D108" s="12">
        <f>VLOOKUP($A108,'[1]MASTER CP-1 history'!$C$356:$Q$706,15,0)</f>
        <v>223685.92</v>
      </c>
      <c r="E108" s="12">
        <f>VLOOKUP($A108,'[1]MASTER CP-1 history'!$C$709:$Q$1059,15,0)</f>
        <v>253345.46</v>
      </c>
      <c r="F108" s="12">
        <f>VLOOKUP($A108,'[1]MASTER CP-1 history'!$C$1062:$Q$1412,15,0)</f>
        <v>268815.32999999996</v>
      </c>
      <c r="G108" s="12">
        <f>VLOOKUP($A108,'[1]MASTER CP-1 history'!$C$1415:$Q$1765,15,0)</f>
        <v>281669.12</v>
      </c>
      <c r="H108" s="12">
        <f>VLOOKUP($A108,'[1]MASTER CP-1 history'!$C$1768:$Q$2118,15,0)</f>
        <v>285212.56</v>
      </c>
      <c r="I108" s="12">
        <f>VLOOKUP($A108,'[1]MASTER CP-1 history'!$C$2121:$Q$2471,15,0)</f>
        <v>293774.98000000004</v>
      </c>
      <c r="J108" s="12">
        <f>VLOOKUP($A108,'[1]MASTER CP-1 history'!$C$2474:$Q$2824,15,0)</f>
        <v>293780.95</v>
      </c>
      <c r="K108" s="12">
        <f>VLOOKUP($A108,'[1]MASTER CP-1 history'!$C$2827:$Q$3177,15,0)</f>
        <v>328957.58</v>
      </c>
      <c r="L108" s="12">
        <f>VLOOKUP($A108,'[1]MASTER CP-1 history'!$C$3180:$Q$3530,15,0)</f>
        <v>337982.06999999995</v>
      </c>
      <c r="M108" s="12">
        <f>VLOOKUP($A108,'[1]MASTER CP-1 history'!$C$3533:$Q$3883,15,0)</f>
        <v>349031.36</v>
      </c>
      <c r="N108" s="12">
        <f>VLOOKUP($A108,'[1]MASTER CP-1 history'!$C$3886:$Q$4236,15,0)</f>
        <v>401117</v>
      </c>
      <c r="O108" s="12">
        <f>VLOOKUP($A108,'[1]MASTER CP-1 history'!$C$4239:$Q$4589,15,0)</f>
        <v>416020.98</v>
      </c>
      <c r="P108" s="12">
        <f>VLOOKUP($A108,'[1]MASTER CP-1 history'!$C$4592:$Q$4942,15,0)</f>
        <v>439730.87</v>
      </c>
      <c r="Q108" s="12">
        <f>VLOOKUP($A108,'[1]MASTER CP-1 history'!$C$4945:$Q$5295,15,0)</f>
        <v>462171.56</v>
      </c>
      <c r="R108" s="12">
        <f>VLOOKUP($A108,'[1]MASTER CP-1 history'!$C$5298:$Q$5648,15,0)</f>
        <v>477455.57</v>
      </c>
      <c r="S108" s="12">
        <f>VLOOKUP($A108,'[1]MASTER CP-1 history'!$C$5651:$Q$6001,15,0)</f>
        <v>503886.24</v>
      </c>
      <c r="T108" s="12">
        <f>VLOOKUP($A108,'[1]MASTER CP-1 history'!$C$6004:$Q$6354,15,0)</f>
        <v>517434.95</v>
      </c>
      <c r="U108" s="12">
        <f>VLOOKUP($A108,'[1]MASTER CP-1 history'!$C$6357:$Q$6707,15,0)</f>
        <v>549410.99</v>
      </c>
      <c r="V108" s="12">
        <f>VLOOKUP($A108,'[1]MASTER CP-1 history'!$C$6710:$Q$7060,15,0)</f>
        <v>575103.41</v>
      </c>
      <c r="W108" s="1"/>
      <c r="X108" s="23">
        <f t="shared" si="14"/>
        <v>8.6818294407047247E-2</v>
      </c>
      <c r="Y108" s="23">
        <f t="shared" si="15"/>
        <v>0.13259457725367774</v>
      </c>
      <c r="Z108" s="23">
        <f t="shared" si="16"/>
        <v>6.1062353357348366E-2</v>
      </c>
      <c r="AA108" s="23">
        <f t="shared" si="17"/>
        <v>4.7816432195291983E-2</v>
      </c>
      <c r="AB108" s="23">
        <f t="shared" si="18"/>
        <v>1.2580150781171903E-2</v>
      </c>
      <c r="AC108" s="23">
        <f t="shared" si="19"/>
        <v>3.002118840769159E-2</v>
      </c>
      <c r="AD108" s="23">
        <f t="shared" si="25"/>
        <v>2.0321676134475645E-5</v>
      </c>
      <c r="AE108" s="23">
        <f t="shared" si="25"/>
        <v>0.11973761402841132</v>
      </c>
      <c r="AF108" s="23">
        <f t="shared" si="25"/>
        <v>2.7433597973331187E-2</v>
      </c>
      <c r="AG108" s="23">
        <f t="shared" si="25"/>
        <v>3.2691941321029365E-2</v>
      </c>
      <c r="AH108" s="23">
        <f t="shared" si="25"/>
        <v>0.14922911224939792</v>
      </c>
      <c r="AI108" s="23">
        <f t="shared" si="24"/>
        <v>3.7156191335695025E-2</v>
      </c>
      <c r="AJ108" s="23">
        <f t="shared" si="24"/>
        <v>5.6992053621911121E-2</v>
      </c>
      <c r="AK108" s="23">
        <f t="shared" si="24"/>
        <v>5.1032782847381178E-2</v>
      </c>
      <c r="AL108" s="23">
        <f t="shared" si="24"/>
        <v>3.3069992450422546E-2</v>
      </c>
      <c r="AM108" s="23">
        <f t="shared" si="24"/>
        <v>5.5357339322693384E-2</v>
      </c>
      <c r="AN108" s="23">
        <f t="shared" si="23"/>
        <v>2.6888430213930867E-2</v>
      </c>
      <c r="AO108" s="23">
        <f t="shared" si="23"/>
        <v>6.1797217215419982E-2</v>
      </c>
      <c r="AP108" s="23">
        <f t="shared" si="23"/>
        <v>4.6763571292958744E-2</v>
      </c>
      <c r="AQ108" s="14"/>
      <c r="AR108" s="23">
        <f t="shared" si="20"/>
        <v>5.6266482207944529E-2</v>
      </c>
      <c r="AS108" s="1">
        <f t="shared" si="21"/>
        <v>607462</v>
      </c>
    </row>
    <row r="109" spans="1:45" x14ac:dyDescent="0.25">
      <c r="A109" t="s">
        <v>104</v>
      </c>
      <c r="B109" s="5">
        <v>106</v>
      </c>
      <c r="C109" s="12">
        <f>VLOOKUP(A109,'[1]MASTER CP-1 history'!$C$3:$Q$353,15,0)</f>
        <v>0</v>
      </c>
      <c r="D109" s="12">
        <f>VLOOKUP($A109,'[1]MASTER CP-1 history'!$C$356:$Q$706,15,0)</f>
        <v>0</v>
      </c>
      <c r="E109" s="12">
        <f>VLOOKUP($A109,'[1]MASTER CP-1 history'!$C$709:$Q$1059,15,0)</f>
        <v>0</v>
      </c>
      <c r="F109" s="12">
        <f>VLOOKUP($A109,'[1]MASTER CP-1 history'!$C$1062:$Q$1412,15,0)</f>
        <v>0</v>
      </c>
      <c r="G109" s="12">
        <f>VLOOKUP($A109,'[1]MASTER CP-1 history'!$C$1415:$Q$1765,15,0)</f>
        <v>0</v>
      </c>
      <c r="H109" s="12">
        <f>VLOOKUP($A109,'[1]MASTER CP-1 history'!$C$1768:$Q$2118,15,0)</f>
        <v>0</v>
      </c>
      <c r="I109" s="12">
        <f>VLOOKUP($A109,'[1]MASTER CP-1 history'!$C$2121:$Q$2471,15,0)</f>
        <v>0</v>
      </c>
      <c r="J109" s="12">
        <f>VLOOKUP($A109,'[1]MASTER CP-1 history'!$C$2474:$Q$2824,15,0)</f>
        <v>0</v>
      </c>
      <c r="K109" s="12">
        <f>VLOOKUP($A109,'[1]MASTER CP-1 history'!$C$2827:$Q$3177,15,0)</f>
        <v>0</v>
      </c>
      <c r="L109" s="12">
        <f>VLOOKUP($A109,'[1]MASTER CP-1 history'!$C$3180:$Q$3530,15,0)</f>
        <v>0</v>
      </c>
      <c r="M109" s="12">
        <f>VLOOKUP($A109,'[1]MASTER CP-1 history'!$C$3533:$Q$3883,15,0)</f>
        <v>0</v>
      </c>
      <c r="N109" s="12">
        <f>VLOOKUP($A109,'[1]MASTER CP-1 history'!$C$3886:$Q$4236,15,0)</f>
        <v>0</v>
      </c>
      <c r="O109" s="12">
        <f>VLOOKUP($A109,'[1]MASTER CP-1 history'!$C$4239:$Q$4589,15,0)</f>
        <v>0</v>
      </c>
      <c r="P109" s="12">
        <f>VLOOKUP($A109,'[1]MASTER CP-1 history'!$C$4592:$Q$4942,15,0)</f>
        <v>0</v>
      </c>
      <c r="Q109" s="12">
        <f>VLOOKUP($A109,'[1]MASTER CP-1 history'!$C$4945:$Q$5295,15,0)</f>
        <v>0</v>
      </c>
      <c r="R109" s="12">
        <f>VLOOKUP($A109,'[1]MASTER CP-1 history'!$C$5298:$Q$5648,15,0)</f>
        <v>0</v>
      </c>
      <c r="S109" s="12">
        <f>VLOOKUP($A109,'[1]MASTER CP-1 history'!$C$5651:$Q$6001,15,0)</f>
        <v>0</v>
      </c>
      <c r="T109" s="12">
        <f>VLOOKUP($A109,'[1]MASTER CP-1 history'!$C$6004:$Q$6354,15,0)</f>
        <v>0</v>
      </c>
      <c r="U109" s="12">
        <f>VLOOKUP($A109,'[1]MASTER CP-1 history'!$C$6357:$Q$6707,15,0)</f>
        <v>0</v>
      </c>
      <c r="V109" s="12">
        <f>VLOOKUP($A109,'[1]MASTER CP-1 history'!$C$6710:$Q$7060,15,0)</f>
        <v>0</v>
      </c>
      <c r="W109" s="1"/>
      <c r="X109" s="23" t="str">
        <f t="shared" si="14"/>
        <v/>
      </c>
      <c r="Y109" s="23" t="str">
        <f t="shared" si="15"/>
        <v/>
      </c>
      <c r="Z109" s="23" t="str">
        <f t="shared" si="16"/>
        <v/>
      </c>
      <c r="AA109" s="23" t="str">
        <f t="shared" si="17"/>
        <v/>
      </c>
      <c r="AB109" s="23" t="str">
        <f t="shared" si="18"/>
        <v/>
      </c>
      <c r="AC109" s="23" t="str">
        <f t="shared" si="19"/>
        <v/>
      </c>
      <c r="AD109" s="23" t="str">
        <f t="shared" si="25"/>
        <v/>
      </c>
      <c r="AE109" s="23" t="str">
        <f t="shared" si="25"/>
        <v/>
      </c>
      <c r="AF109" s="23" t="str">
        <f t="shared" si="25"/>
        <v/>
      </c>
      <c r="AG109" s="23" t="str">
        <f t="shared" si="25"/>
        <v/>
      </c>
      <c r="AH109" s="23" t="str">
        <f t="shared" si="25"/>
        <v/>
      </c>
      <c r="AI109" s="23" t="str">
        <f t="shared" si="24"/>
        <v/>
      </c>
      <c r="AJ109" s="23" t="str">
        <f t="shared" si="24"/>
        <v/>
      </c>
      <c r="AK109" s="23" t="str">
        <f t="shared" si="24"/>
        <v/>
      </c>
      <c r="AL109" s="23" t="str">
        <f t="shared" si="24"/>
        <v/>
      </c>
      <c r="AM109" s="23" t="str">
        <f t="shared" si="24"/>
        <v/>
      </c>
      <c r="AN109" s="23" t="str">
        <f t="shared" si="23"/>
        <v/>
      </c>
      <c r="AO109" s="23" t="str">
        <f t="shared" si="23"/>
        <v/>
      </c>
      <c r="AP109" s="23" t="str">
        <f t="shared" si="23"/>
        <v/>
      </c>
      <c r="AQ109" s="14"/>
      <c r="AR109" s="23">
        <f t="shared" si="20"/>
        <v>0</v>
      </c>
      <c r="AS109" s="1">
        <f t="shared" si="21"/>
        <v>0</v>
      </c>
    </row>
    <row r="110" spans="1:45" x14ac:dyDescent="0.25">
      <c r="A110" t="s">
        <v>105</v>
      </c>
      <c r="B110" s="5">
        <v>107</v>
      </c>
      <c r="C110" s="12">
        <f>VLOOKUP(A110,'[1]MASTER CP-1 history'!$C$3:$Q$353,15,0)</f>
        <v>0</v>
      </c>
      <c r="D110" s="12">
        <f>VLOOKUP($A110,'[1]MASTER CP-1 history'!$C$356:$Q$706,15,0)</f>
        <v>0</v>
      </c>
      <c r="E110" s="12">
        <f>VLOOKUP($A110,'[1]MASTER CP-1 history'!$C$709:$Q$1059,15,0)</f>
        <v>0</v>
      </c>
      <c r="F110" s="12">
        <f>VLOOKUP($A110,'[1]MASTER CP-1 history'!$C$1062:$Q$1412,15,0)</f>
        <v>0</v>
      </c>
      <c r="G110" s="12">
        <f>VLOOKUP($A110,'[1]MASTER CP-1 history'!$C$1415:$Q$1765,15,0)</f>
        <v>0</v>
      </c>
      <c r="H110" s="12">
        <f>VLOOKUP($A110,'[1]MASTER CP-1 history'!$C$1768:$Q$2118,15,0)</f>
        <v>0</v>
      </c>
      <c r="I110" s="12">
        <f>VLOOKUP($A110,'[1]MASTER CP-1 history'!$C$2121:$Q$2471,15,0)</f>
        <v>436294.40000000002</v>
      </c>
      <c r="J110" s="12">
        <f>VLOOKUP($A110,'[1]MASTER CP-1 history'!$C$2474:$Q$2824,15,0)</f>
        <v>458126.89</v>
      </c>
      <c r="K110" s="12">
        <f>VLOOKUP($A110,'[1]MASTER CP-1 history'!$C$2827:$Q$3177,15,0)</f>
        <v>473907.68</v>
      </c>
      <c r="L110" s="12">
        <f>VLOOKUP($A110,'[1]MASTER CP-1 history'!$C$3180:$Q$3530,15,0)</f>
        <v>488605.87</v>
      </c>
      <c r="M110" s="12">
        <f>VLOOKUP($A110,'[1]MASTER CP-1 history'!$C$3533:$Q$3883,15,0)</f>
        <v>509605.46</v>
      </c>
      <c r="N110" s="12">
        <f>VLOOKUP($A110,'[1]MASTER CP-1 history'!$C$3886:$Q$4236,15,0)</f>
        <v>558332.78</v>
      </c>
      <c r="O110" s="12">
        <f>VLOOKUP($A110,'[1]MASTER CP-1 history'!$C$4239:$Q$4589,15,0)</f>
        <v>584611.92000000004</v>
      </c>
      <c r="P110" s="12">
        <f>VLOOKUP($A110,'[1]MASTER CP-1 history'!$C$4592:$Q$4942,15,0)</f>
        <v>615465.42000000004</v>
      </c>
      <c r="Q110" s="12">
        <f>VLOOKUP($A110,'[1]MASTER CP-1 history'!$C$4945:$Q$5295,15,0)</f>
        <v>646538.53999999992</v>
      </c>
      <c r="R110" s="12">
        <f>VLOOKUP($A110,'[1]MASTER CP-1 history'!$C$5298:$Q$5648,15,0)</f>
        <v>677769.62</v>
      </c>
      <c r="S110" s="12">
        <f>VLOOKUP($A110,'[1]MASTER CP-1 history'!$C$5651:$Q$6001,15,0)</f>
        <v>710279.75</v>
      </c>
      <c r="T110" s="12">
        <f>VLOOKUP($A110,'[1]MASTER CP-1 history'!$C$6004:$Q$6354,15,0)</f>
        <v>734803.09</v>
      </c>
      <c r="U110" s="12">
        <f>VLOOKUP($A110,'[1]MASTER CP-1 history'!$C$6357:$Q$6707,15,0)</f>
        <v>775639.63</v>
      </c>
      <c r="V110" s="12">
        <f>VLOOKUP($A110,'[1]MASTER CP-1 history'!$C$6710:$Q$7060,15,0)</f>
        <v>834025.60000000009</v>
      </c>
      <c r="W110" s="1"/>
      <c r="X110" s="23" t="str">
        <f t="shared" si="14"/>
        <v/>
      </c>
      <c r="Y110" s="23" t="str">
        <f t="shared" si="15"/>
        <v/>
      </c>
      <c r="Z110" s="23" t="str">
        <f t="shared" si="16"/>
        <v/>
      </c>
      <c r="AA110" s="23" t="str">
        <f t="shared" si="17"/>
        <v/>
      </c>
      <c r="AB110" s="23" t="str">
        <f t="shared" si="18"/>
        <v/>
      </c>
      <c r="AC110" s="23" t="str">
        <f t="shared" si="19"/>
        <v/>
      </c>
      <c r="AD110" s="23">
        <f t="shared" si="25"/>
        <v>5.0040729379061455E-2</v>
      </c>
      <c r="AE110" s="23">
        <f t="shared" si="25"/>
        <v>3.4446329924008562E-2</v>
      </c>
      <c r="AF110" s="23">
        <f t="shared" si="25"/>
        <v>3.1014880366572666E-2</v>
      </c>
      <c r="AG110" s="23">
        <f t="shared" si="25"/>
        <v>4.297858722000214E-2</v>
      </c>
      <c r="AH110" s="23">
        <f t="shared" si="25"/>
        <v>9.5617735335881221E-2</v>
      </c>
      <c r="AI110" s="23">
        <f t="shared" si="24"/>
        <v>4.7067163063576549E-2</v>
      </c>
      <c r="AJ110" s="23">
        <f t="shared" si="24"/>
        <v>5.2776036451668652E-2</v>
      </c>
      <c r="AK110" s="23">
        <f t="shared" si="24"/>
        <v>5.0487190653213103E-2</v>
      </c>
      <c r="AL110" s="23">
        <f t="shared" si="24"/>
        <v>4.8305055410927361E-2</v>
      </c>
      <c r="AM110" s="23">
        <f t="shared" si="24"/>
        <v>4.7966342899818978E-2</v>
      </c>
      <c r="AN110" s="23">
        <f t="shared" si="23"/>
        <v>3.452631163988551E-2</v>
      </c>
      <c r="AO110" s="23">
        <f t="shared" si="23"/>
        <v>5.5574807122817135E-2</v>
      </c>
      <c r="AP110" s="23">
        <f t="shared" si="23"/>
        <v>7.5274609163536538E-2</v>
      </c>
      <c r="AQ110" s="14"/>
      <c r="AR110" s="23">
        <f t="shared" si="20"/>
        <v>5.1236598356228451E-2</v>
      </c>
      <c r="AS110" s="1">
        <f t="shared" si="21"/>
        <v>876758</v>
      </c>
    </row>
    <row r="111" spans="1:45" x14ac:dyDescent="0.25">
      <c r="A111" t="s">
        <v>106</v>
      </c>
      <c r="B111" s="5">
        <v>108</v>
      </c>
      <c r="C111" s="12">
        <f>VLOOKUP(A111,'[1]MASTER CP-1 history'!$C$3:$Q$353,15,0)</f>
        <v>0</v>
      </c>
      <c r="D111" s="12">
        <f>VLOOKUP($A111,'[1]MASTER CP-1 history'!$C$356:$Q$706,15,0)</f>
        <v>0</v>
      </c>
      <c r="E111" s="12">
        <f>VLOOKUP($A111,'[1]MASTER CP-1 history'!$C$709:$Q$1059,15,0)</f>
        <v>0</v>
      </c>
      <c r="F111" s="12">
        <f>VLOOKUP($A111,'[1]MASTER CP-1 history'!$C$1062:$Q$1412,15,0)</f>
        <v>0</v>
      </c>
      <c r="G111" s="12">
        <f>VLOOKUP($A111,'[1]MASTER CP-1 history'!$C$1415:$Q$1765,15,0)</f>
        <v>46893.2</v>
      </c>
      <c r="H111" s="12">
        <f>VLOOKUP($A111,'[1]MASTER CP-1 history'!$C$1768:$Q$2118,15,0)</f>
        <v>49497.79</v>
      </c>
      <c r="I111" s="12">
        <f>VLOOKUP($A111,'[1]MASTER CP-1 history'!$C$2121:$Q$2471,15,0)</f>
        <v>51971.53</v>
      </c>
      <c r="J111" s="12">
        <f>VLOOKUP($A111,'[1]MASTER CP-1 history'!$C$2474:$Q$2824,15,0)</f>
        <v>53845.87</v>
      </c>
      <c r="K111" s="12">
        <f>VLOOKUP($A111,'[1]MASTER CP-1 history'!$C$2827:$Q$3177,15,0)</f>
        <v>54919.89</v>
      </c>
      <c r="L111" s="12">
        <f>VLOOKUP($A111,'[1]MASTER CP-1 history'!$C$3180:$Q$3530,15,0)</f>
        <v>56096.43</v>
      </c>
      <c r="M111" s="12">
        <f>VLOOKUP($A111,'[1]MASTER CP-1 history'!$C$3533:$Q$3883,15,0)</f>
        <v>59956.22</v>
      </c>
      <c r="N111" s="12">
        <f>VLOOKUP($A111,'[1]MASTER CP-1 history'!$C$3886:$Q$4236,15,0)</f>
        <v>60723.35</v>
      </c>
      <c r="O111" s="12">
        <f>VLOOKUP($A111,'[1]MASTER CP-1 history'!$C$4239:$Q$4589,15,0)</f>
        <v>63605.229999999996</v>
      </c>
      <c r="P111" s="12">
        <f>VLOOKUP($A111,'[1]MASTER CP-1 history'!$C$4592:$Q$4942,15,0)</f>
        <v>64591.58</v>
      </c>
      <c r="Q111" s="12">
        <f>VLOOKUP($A111,'[1]MASTER CP-1 history'!$C$4945:$Q$5295,15,0)</f>
        <v>65289.950000000004</v>
      </c>
      <c r="R111" s="12">
        <f>VLOOKUP($A111,'[1]MASTER CP-1 history'!$C$5298:$Q$5648,15,0)</f>
        <v>68534.709999999992</v>
      </c>
      <c r="S111" s="12">
        <f>VLOOKUP($A111,'[1]MASTER CP-1 history'!$C$5651:$Q$6001,15,0)</f>
        <v>71195.45</v>
      </c>
      <c r="T111" s="12">
        <f>VLOOKUP($A111,'[1]MASTER CP-1 history'!$C$6004:$Q$6354,15,0)</f>
        <v>78985.440000000002</v>
      </c>
      <c r="U111" s="12">
        <f>VLOOKUP($A111,'[1]MASTER CP-1 history'!$C$6357:$Q$6707,15,0)</f>
        <v>82453.590000000011</v>
      </c>
      <c r="V111" s="12">
        <f>VLOOKUP($A111,'[1]MASTER CP-1 history'!$C$6710:$Q$7060,15,0)</f>
        <v>84047.810000000012</v>
      </c>
      <c r="W111" s="1"/>
      <c r="X111" s="23" t="str">
        <f t="shared" si="14"/>
        <v/>
      </c>
      <c r="Y111" s="23" t="str">
        <f t="shared" si="15"/>
        <v/>
      </c>
      <c r="Z111" s="23" t="str">
        <f t="shared" si="16"/>
        <v/>
      </c>
      <c r="AA111" s="23" t="str">
        <f t="shared" si="17"/>
        <v/>
      </c>
      <c r="AB111" s="23">
        <f t="shared" si="18"/>
        <v>5.5543021162983201E-2</v>
      </c>
      <c r="AC111" s="23">
        <f t="shared" si="19"/>
        <v>4.9976776740941323E-2</v>
      </c>
      <c r="AD111" s="23">
        <f t="shared" ref="AD111:AK138" si="26">IF(AND(I111&gt;0,J111&gt;0),((J111-I111)/I111),"")</f>
        <v>3.6064745448132929E-2</v>
      </c>
      <c r="AE111" s="23">
        <f t="shared" si="26"/>
        <v>1.9946190859206039E-2</v>
      </c>
      <c r="AF111" s="23">
        <f t="shared" si="26"/>
        <v>2.1422839703429866E-2</v>
      </c>
      <c r="AG111" s="23">
        <f t="shared" si="26"/>
        <v>6.8806339369546346E-2</v>
      </c>
      <c r="AH111" s="23">
        <f t="shared" si="26"/>
        <v>1.2794835965309311E-2</v>
      </c>
      <c r="AI111" s="23">
        <f t="shared" si="24"/>
        <v>4.7459173448105178E-2</v>
      </c>
      <c r="AJ111" s="23">
        <f t="shared" si="24"/>
        <v>1.5507372585556343E-2</v>
      </c>
      <c r="AK111" s="23">
        <f t="shared" si="24"/>
        <v>1.0812090368435058E-2</v>
      </c>
      <c r="AL111" s="23">
        <f t="shared" si="24"/>
        <v>4.9697694668168486E-2</v>
      </c>
      <c r="AM111" s="23">
        <f t="shared" si="24"/>
        <v>3.8823247373484263E-2</v>
      </c>
      <c r="AN111" s="23">
        <f t="shared" si="23"/>
        <v>0.10941696414588299</v>
      </c>
      <c r="AO111" s="23">
        <f t="shared" si="23"/>
        <v>4.3908725456236093E-2</v>
      </c>
      <c r="AP111" s="23">
        <f t="shared" si="23"/>
        <v>1.9334755466681328E-2</v>
      </c>
      <c r="AQ111" s="14"/>
      <c r="AR111" s="23">
        <f t="shared" si="20"/>
        <v>3.9967651517473252E-2</v>
      </c>
      <c r="AS111" s="1">
        <f t="shared" si="21"/>
        <v>87407</v>
      </c>
    </row>
    <row r="112" spans="1:45" x14ac:dyDescent="0.25">
      <c r="A112" t="s">
        <v>107</v>
      </c>
      <c r="B112" s="5">
        <v>109</v>
      </c>
      <c r="C112" s="12">
        <f>VLOOKUP(A112,'[1]MASTER CP-1 history'!$C$3:$Q$353,15,0)</f>
        <v>0</v>
      </c>
      <c r="D112" s="12">
        <f>VLOOKUP($A112,'[1]MASTER CP-1 history'!$C$356:$Q$706,15,0)</f>
        <v>0</v>
      </c>
      <c r="E112" s="12">
        <f>VLOOKUP($A112,'[1]MASTER CP-1 history'!$C$709:$Q$1059,15,0)</f>
        <v>0</v>
      </c>
      <c r="F112" s="12">
        <f>VLOOKUP($A112,'[1]MASTER CP-1 history'!$C$1062:$Q$1412,15,0)</f>
        <v>0</v>
      </c>
      <c r="G112" s="12">
        <f>VLOOKUP($A112,'[1]MASTER CP-1 history'!$C$1415:$Q$1765,15,0)</f>
        <v>0</v>
      </c>
      <c r="H112" s="12">
        <f>VLOOKUP($A112,'[1]MASTER CP-1 history'!$C$1768:$Q$2118,15,0)</f>
        <v>0</v>
      </c>
      <c r="I112" s="12">
        <f>VLOOKUP($A112,'[1]MASTER CP-1 history'!$C$2121:$Q$2471,15,0)</f>
        <v>0</v>
      </c>
      <c r="J112" s="12">
        <f>VLOOKUP($A112,'[1]MASTER CP-1 history'!$C$2474:$Q$2824,15,0)</f>
        <v>0</v>
      </c>
      <c r="K112" s="12">
        <f>VLOOKUP($A112,'[1]MASTER CP-1 history'!$C$2827:$Q$3177,15,0)</f>
        <v>3759.89</v>
      </c>
      <c r="L112" s="12">
        <f>VLOOKUP($A112,'[1]MASTER CP-1 history'!$C$3180:$Q$3530,15,0)</f>
        <v>3994.52</v>
      </c>
      <c r="M112" s="12">
        <f>VLOOKUP($A112,'[1]MASTER CP-1 history'!$C$3533:$Q$3883,15,0)</f>
        <v>3759.98</v>
      </c>
      <c r="N112" s="12">
        <f>VLOOKUP($A112,'[1]MASTER CP-1 history'!$C$3886:$Q$4236,15,0)</f>
        <v>4130.58</v>
      </c>
      <c r="O112" s="12">
        <f>VLOOKUP($A112,'[1]MASTER CP-1 history'!$C$4239:$Q$4589,15,0)</f>
        <v>3541.35</v>
      </c>
      <c r="P112" s="12">
        <f>VLOOKUP($A112,'[1]MASTER CP-1 history'!$C$4592:$Q$4942,15,0)</f>
        <v>3098.99</v>
      </c>
      <c r="Q112" s="12">
        <f>VLOOKUP($A112,'[1]MASTER CP-1 history'!$C$4945:$Q$5295,15,0)</f>
        <v>2945.24</v>
      </c>
      <c r="R112" s="12">
        <f>VLOOKUP($A112,'[1]MASTER CP-1 history'!$C$5298:$Q$5648,15,0)</f>
        <v>3072.03</v>
      </c>
      <c r="S112" s="12">
        <f>VLOOKUP($A112,'[1]MASTER CP-1 history'!$C$5651:$Q$6001,15,0)</f>
        <v>1498.28</v>
      </c>
      <c r="T112" s="12">
        <f>VLOOKUP($A112,'[1]MASTER CP-1 history'!$C$6004:$Q$6354,15,0)</f>
        <v>3202.46</v>
      </c>
      <c r="U112" s="12">
        <f>VLOOKUP($A112,'[1]MASTER CP-1 history'!$C$6357:$Q$6707,15,0)</f>
        <v>10681.42</v>
      </c>
      <c r="V112" s="12">
        <f>VLOOKUP($A112,'[1]MASTER CP-1 history'!$C$6710:$Q$7060,15,0)</f>
        <v>11299.38</v>
      </c>
      <c r="W112" s="1"/>
      <c r="X112" s="23" t="str">
        <f t="shared" si="14"/>
        <v/>
      </c>
      <c r="Y112" s="23" t="str">
        <f t="shared" si="15"/>
        <v/>
      </c>
      <c r="Z112" s="23" t="str">
        <f t="shared" si="16"/>
        <v/>
      </c>
      <c r="AA112" s="23" t="str">
        <f t="shared" si="17"/>
        <v/>
      </c>
      <c r="AB112" s="23" t="str">
        <f t="shared" si="18"/>
        <v/>
      </c>
      <c r="AC112" s="23" t="str">
        <f t="shared" si="19"/>
        <v/>
      </c>
      <c r="AD112" s="23" t="str">
        <f t="shared" si="26"/>
        <v/>
      </c>
      <c r="AE112" s="23" t="str">
        <f t="shared" si="26"/>
        <v/>
      </c>
      <c r="AF112" s="23">
        <f t="shared" si="26"/>
        <v>6.2403421376689243E-2</v>
      </c>
      <c r="AG112" s="23">
        <f t="shared" si="26"/>
        <v>-5.8715440153009613E-2</v>
      </c>
      <c r="AH112" s="23">
        <f t="shared" si="26"/>
        <v>9.8564354065713095E-2</v>
      </c>
      <c r="AI112" s="23">
        <f t="shared" si="24"/>
        <v>-0.14265066891332454</v>
      </c>
      <c r="AJ112" s="23">
        <f t="shared" si="24"/>
        <v>-0.12491281573411274</v>
      </c>
      <c r="AK112" s="23">
        <f t="shared" si="24"/>
        <v>-4.9612938408965503E-2</v>
      </c>
      <c r="AL112" s="23">
        <f t="shared" si="24"/>
        <v>4.3049123331205752E-2</v>
      </c>
      <c r="AM112" s="23">
        <f t="shared" si="24"/>
        <v>-0.51228340869067035</v>
      </c>
      <c r="AN112" s="23">
        <f t="shared" si="23"/>
        <v>1.1374242464692847</v>
      </c>
      <c r="AO112" s="23">
        <f t="shared" si="23"/>
        <v>2.3353796768734036</v>
      </c>
      <c r="AP112" s="23">
        <f t="shared" si="23"/>
        <v>5.7853731058230003E-2</v>
      </c>
      <c r="AQ112" s="14"/>
      <c r="AR112" s="23">
        <f t="shared" si="20"/>
        <v>0.25877266193404036</v>
      </c>
      <c r="AS112" s="1">
        <f t="shared" si="21"/>
        <v>14223</v>
      </c>
    </row>
    <row r="113" spans="1:45" x14ac:dyDescent="0.25">
      <c r="A113" t="s">
        <v>108</v>
      </c>
      <c r="B113" s="5">
        <v>110</v>
      </c>
      <c r="C113" s="12">
        <f>VLOOKUP(A113,'[1]MASTER CP-1 history'!$C$3:$Q$353,15,0)</f>
        <v>173730.66999999998</v>
      </c>
      <c r="D113" s="12">
        <f>VLOOKUP($A113,'[1]MASTER CP-1 history'!$C$356:$Q$706,15,0)</f>
        <v>198448.65999999997</v>
      </c>
      <c r="E113" s="12">
        <f>VLOOKUP($A113,'[1]MASTER CP-1 history'!$C$709:$Q$1059,15,0)</f>
        <v>216270.00999999998</v>
      </c>
      <c r="F113" s="12">
        <f>VLOOKUP($A113,'[1]MASTER CP-1 history'!$C$1062:$Q$1412,15,0)</f>
        <v>247142.25</v>
      </c>
      <c r="G113" s="12">
        <f>VLOOKUP($A113,'[1]MASTER CP-1 history'!$C$1415:$Q$1765,15,0)</f>
        <v>255551.09</v>
      </c>
      <c r="H113" s="12">
        <f>VLOOKUP($A113,'[1]MASTER CP-1 history'!$C$1768:$Q$2118,15,0)</f>
        <v>264345.46000000002</v>
      </c>
      <c r="I113" s="12">
        <f>VLOOKUP($A113,'[1]MASTER CP-1 history'!$C$2121:$Q$2471,15,0)</f>
        <v>272378.40000000002</v>
      </c>
      <c r="J113" s="12">
        <f>VLOOKUP($A113,'[1]MASTER CP-1 history'!$C$2474:$Q$2824,15,0)</f>
        <v>282361.24</v>
      </c>
      <c r="K113" s="12">
        <f>VLOOKUP($A113,'[1]MASTER CP-1 history'!$C$2827:$Q$3177,15,0)</f>
        <v>302487.73000000004</v>
      </c>
      <c r="L113" s="12">
        <f>VLOOKUP($A113,'[1]MASTER CP-1 history'!$C$3180:$Q$3530,15,0)</f>
        <v>317713.05000000005</v>
      </c>
      <c r="M113" s="12">
        <f>VLOOKUP($A113,'[1]MASTER CP-1 history'!$C$3533:$Q$3883,15,0)</f>
        <v>328701.02999999997</v>
      </c>
      <c r="N113" s="12">
        <f>VLOOKUP($A113,'[1]MASTER CP-1 history'!$C$3886:$Q$4236,15,0)</f>
        <v>360577.9</v>
      </c>
      <c r="O113" s="12">
        <f>VLOOKUP($A113,'[1]MASTER CP-1 history'!$C$4239:$Q$4589,15,0)</f>
        <v>374792.02</v>
      </c>
      <c r="P113" s="12">
        <f>VLOOKUP($A113,'[1]MASTER CP-1 history'!$C$4592:$Q$4942,15,0)</f>
        <v>401590.46</v>
      </c>
      <c r="Q113" s="12">
        <f>VLOOKUP($A113,'[1]MASTER CP-1 history'!$C$4945:$Q$5295,15,0)</f>
        <v>427710.69</v>
      </c>
      <c r="R113" s="12">
        <f>VLOOKUP($A113,'[1]MASTER CP-1 history'!$C$5298:$Q$5648,15,0)</f>
        <v>453077.32</v>
      </c>
      <c r="S113" s="12">
        <f>VLOOKUP($A113,'[1]MASTER CP-1 history'!$C$5651:$Q$6001,15,0)</f>
        <v>492737.47000000003</v>
      </c>
      <c r="T113" s="12">
        <f>VLOOKUP($A113,'[1]MASTER CP-1 history'!$C$6004:$Q$6354,15,0)</f>
        <v>535063.9</v>
      </c>
      <c r="U113" s="12">
        <f>VLOOKUP($A113,'[1]MASTER CP-1 history'!$C$6357:$Q$6707,15,0)</f>
        <v>565455.48</v>
      </c>
      <c r="V113" s="12">
        <f>VLOOKUP($A113,'[1]MASTER CP-1 history'!$C$6710:$Q$7060,15,0)</f>
        <v>618634.37000000011</v>
      </c>
      <c r="W113" s="1"/>
      <c r="X113" s="23">
        <f t="shared" si="14"/>
        <v>0.14227764159316253</v>
      </c>
      <c r="Y113" s="23">
        <f t="shared" si="15"/>
        <v>8.9803327470188044E-2</v>
      </c>
      <c r="Z113" s="23">
        <f t="shared" si="16"/>
        <v>0.14274859468494971</v>
      </c>
      <c r="AA113" s="23">
        <f t="shared" si="17"/>
        <v>3.4024291678173182E-2</v>
      </c>
      <c r="AB113" s="23">
        <f t="shared" si="18"/>
        <v>3.4413353509859905E-2</v>
      </c>
      <c r="AC113" s="23">
        <f t="shared" si="19"/>
        <v>3.0388038440304597E-2</v>
      </c>
      <c r="AD113" s="23">
        <f t="shared" si="26"/>
        <v>3.6650630152757949E-2</v>
      </c>
      <c r="AE113" s="23">
        <f t="shared" si="26"/>
        <v>7.1279223734815905E-2</v>
      </c>
      <c r="AF113" s="23">
        <f t="shared" si="26"/>
        <v>5.0333677997451351E-2</v>
      </c>
      <c r="AG113" s="23">
        <f t="shared" si="26"/>
        <v>3.458460393742064E-2</v>
      </c>
      <c r="AH113" s="23">
        <f t="shared" si="26"/>
        <v>9.6978308829759538E-2</v>
      </c>
      <c r="AI113" s="23">
        <f t="shared" si="24"/>
        <v>3.9420385997034187E-2</v>
      </c>
      <c r="AJ113" s="23">
        <f t="shared" si="24"/>
        <v>7.1502162719473059E-2</v>
      </c>
      <c r="AK113" s="23">
        <f t="shared" si="24"/>
        <v>6.5041958417040038E-2</v>
      </c>
      <c r="AL113" s="23">
        <f t="shared" si="24"/>
        <v>5.9307916760275511E-2</v>
      </c>
      <c r="AM113" s="23">
        <f t="shared" si="24"/>
        <v>8.7535059137367602E-2</v>
      </c>
      <c r="AN113" s="23">
        <f t="shared" si="23"/>
        <v>8.5900570947039998E-2</v>
      </c>
      <c r="AO113" s="23">
        <f t="shared" si="23"/>
        <v>5.6799907450306324E-2</v>
      </c>
      <c r="AP113" s="23">
        <f t="shared" si="23"/>
        <v>9.4046113055620453E-2</v>
      </c>
      <c r="AQ113" s="14"/>
      <c r="AR113" s="23">
        <f t="shared" si="20"/>
        <v>6.9633461395421078E-2</v>
      </c>
      <c r="AS113" s="1">
        <f t="shared" si="21"/>
        <v>661712</v>
      </c>
    </row>
    <row r="114" spans="1:45" x14ac:dyDescent="0.25">
      <c r="A114" t="s">
        <v>109</v>
      </c>
      <c r="B114" s="5">
        <v>111</v>
      </c>
      <c r="C114" s="12">
        <f>VLOOKUP(A114,'[1]MASTER CP-1 history'!$C$3:$Q$353,15,0)</f>
        <v>0</v>
      </c>
      <c r="D114" s="12">
        <f>VLOOKUP($A114,'[1]MASTER CP-1 history'!$C$356:$Q$706,15,0)</f>
        <v>0</v>
      </c>
      <c r="E114" s="12">
        <f>VLOOKUP($A114,'[1]MASTER CP-1 history'!$C$709:$Q$1059,15,0)</f>
        <v>0</v>
      </c>
      <c r="F114" s="12">
        <f>VLOOKUP($A114,'[1]MASTER CP-1 history'!$C$1062:$Q$1412,15,0)</f>
        <v>0</v>
      </c>
      <c r="G114" s="12">
        <f>VLOOKUP($A114,'[1]MASTER CP-1 history'!$C$1415:$Q$1765,15,0)</f>
        <v>0</v>
      </c>
      <c r="H114" s="12">
        <f>VLOOKUP($A114,'[1]MASTER CP-1 history'!$C$1768:$Q$2118,15,0)</f>
        <v>0</v>
      </c>
      <c r="I114" s="12">
        <f>VLOOKUP($A114,'[1]MASTER CP-1 history'!$C$2121:$Q$2471,15,0)</f>
        <v>0</v>
      </c>
      <c r="J114" s="12">
        <f>VLOOKUP($A114,'[1]MASTER CP-1 history'!$C$2474:$Q$2824,15,0)</f>
        <v>0</v>
      </c>
      <c r="K114" s="12">
        <f>VLOOKUP($A114,'[1]MASTER CP-1 history'!$C$2827:$Q$3177,15,0)</f>
        <v>0</v>
      </c>
      <c r="L114" s="12">
        <f>VLOOKUP($A114,'[1]MASTER CP-1 history'!$C$3180:$Q$3530,15,0)</f>
        <v>0</v>
      </c>
      <c r="M114" s="12">
        <f>VLOOKUP($A114,'[1]MASTER CP-1 history'!$C$3533:$Q$3883,15,0)</f>
        <v>0</v>
      </c>
      <c r="N114" s="12">
        <f>VLOOKUP($A114,'[1]MASTER CP-1 history'!$C$3886:$Q$4236,15,0)</f>
        <v>0</v>
      </c>
      <c r="O114" s="12">
        <f>VLOOKUP($A114,'[1]MASTER CP-1 history'!$C$4239:$Q$4589,15,0)</f>
        <v>0</v>
      </c>
      <c r="P114" s="12">
        <f>VLOOKUP($A114,'[1]MASTER CP-1 history'!$C$4592:$Q$4942,15,0)</f>
        <v>0</v>
      </c>
      <c r="Q114" s="12">
        <f>VLOOKUP($A114,'[1]MASTER CP-1 history'!$C$4945:$Q$5295,15,0)</f>
        <v>0</v>
      </c>
      <c r="R114" s="12">
        <f>VLOOKUP($A114,'[1]MASTER CP-1 history'!$C$5298:$Q$5648,15,0)</f>
        <v>0</v>
      </c>
      <c r="S114" s="12">
        <f>VLOOKUP($A114,'[1]MASTER CP-1 history'!$C$5651:$Q$6001,15,0)</f>
        <v>0</v>
      </c>
      <c r="T114" s="12">
        <f>VLOOKUP($A114,'[1]MASTER CP-1 history'!$C$6004:$Q$6354,15,0)</f>
        <v>0</v>
      </c>
      <c r="U114" s="12">
        <f>VLOOKUP($A114,'[1]MASTER CP-1 history'!$C$6357:$Q$6707,15,0)</f>
        <v>0</v>
      </c>
      <c r="V114" s="12">
        <f>VLOOKUP($A114,'[1]MASTER CP-1 history'!$C$6710:$Q$7060,15,0)</f>
        <v>0</v>
      </c>
      <c r="W114" s="1"/>
      <c r="X114" s="23" t="str">
        <f t="shared" si="14"/>
        <v/>
      </c>
      <c r="Y114" s="23" t="str">
        <f t="shared" si="15"/>
        <v/>
      </c>
      <c r="Z114" s="23" t="str">
        <f t="shared" si="16"/>
        <v/>
      </c>
      <c r="AA114" s="23" t="str">
        <f t="shared" si="17"/>
        <v/>
      </c>
      <c r="AB114" s="23" t="str">
        <f t="shared" si="18"/>
        <v/>
      </c>
      <c r="AC114" s="23" t="str">
        <f t="shared" si="19"/>
        <v/>
      </c>
      <c r="AD114" s="23" t="str">
        <f t="shared" si="26"/>
        <v/>
      </c>
      <c r="AE114" s="23" t="str">
        <f t="shared" si="26"/>
        <v/>
      </c>
      <c r="AF114" s="23" t="str">
        <f t="shared" si="26"/>
        <v/>
      </c>
      <c r="AG114" s="23" t="str">
        <f t="shared" si="26"/>
        <v/>
      </c>
      <c r="AH114" s="23" t="str">
        <f t="shared" si="26"/>
        <v/>
      </c>
      <c r="AI114" s="23" t="str">
        <f t="shared" si="24"/>
        <v/>
      </c>
      <c r="AJ114" s="23" t="str">
        <f t="shared" si="24"/>
        <v/>
      </c>
      <c r="AK114" s="23" t="str">
        <f t="shared" si="24"/>
        <v/>
      </c>
      <c r="AL114" s="23" t="str">
        <f t="shared" si="24"/>
        <v/>
      </c>
      <c r="AM114" s="23" t="str">
        <f t="shared" si="24"/>
        <v/>
      </c>
      <c r="AN114" s="23" t="str">
        <f t="shared" si="23"/>
        <v/>
      </c>
      <c r="AO114" s="23" t="str">
        <f t="shared" si="23"/>
        <v/>
      </c>
      <c r="AP114" s="23" t="str">
        <f t="shared" si="23"/>
        <v/>
      </c>
      <c r="AQ114" s="14"/>
      <c r="AR114" s="23">
        <f t="shared" si="20"/>
        <v>0</v>
      </c>
      <c r="AS114" s="1">
        <f t="shared" si="21"/>
        <v>0</v>
      </c>
    </row>
    <row r="115" spans="1:45" x14ac:dyDescent="0.25">
      <c r="A115" t="s">
        <v>110</v>
      </c>
      <c r="B115" s="5">
        <v>112</v>
      </c>
      <c r="C115" s="12">
        <f>VLOOKUP(A115,'[1]MASTER CP-1 history'!$C$3:$Q$353,15,0)</f>
        <v>0</v>
      </c>
      <c r="D115" s="12">
        <f>VLOOKUP($A115,'[1]MASTER CP-1 history'!$C$356:$Q$706,15,0)</f>
        <v>0</v>
      </c>
      <c r="E115" s="12">
        <f>VLOOKUP($A115,'[1]MASTER CP-1 history'!$C$709:$Q$1059,15,0)</f>
        <v>0</v>
      </c>
      <c r="F115" s="12">
        <f>VLOOKUP($A115,'[1]MASTER CP-1 history'!$C$1062:$Q$1412,15,0)</f>
        <v>0</v>
      </c>
      <c r="G115" s="12">
        <f>VLOOKUP($A115,'[1]MASTER CP-1 history'!$C$1415:$Q$1765,15,0)</f>
        <v>0</v>
      </c>
      <c r="H115" s="12">
        <f>VLOOKUP($A115,'[1]MASTER CP-1 history'!$C$1768:$Q$2118,15,0)</f>
        <v>17883.849999999999</v>
      </c>
      <c r="I115" s="12">
        <f>VLOOKUP($A115,'[1]MASTER CP-1 history'!$C$2121:$Q$2471,15,0)</f>
        <v>20232.25</v>
      </c>
      <c r="J115" s="12">
        <f>VLOOKUP($A115,'[1]MASTER CP-1 history'!$C$2474:$Q$2824,15,0)</f>
        <v>20754.29</v>
      </c>
      <c r="K115" s="12">
        <f>VLOOKUP($A115,'[1]MASTER CP-1 history'!$C$2827:$Q$3177,15,0)</f>
        <v>21299.83</v>
      </c>
      <c r="L115" s="12">
        <f>VLOOKUP($A115,'[1]MASTER CP-1 history'!$C$3180:$Q$3530,15,0)</f>
        <v>18336.14</v>
      </c>
      <c r="M115" s="12">
        <f>VLOOKUP($A115,'[1]MASTER CP-1 history'!$C$3533:$Q$3883,15,0)</f>
        <v>19262.300000000003</v>
      </c>
      <c r="N115" s="12">
        <f>VLOOKUP($A115,'[1]MASTER CP-1 history'!$C$3886:$Q$4236,15,0)</f>
        <v>18615.53</v>
      </c>
      <c r="O115" s="12">
        <f>VLOOKUP($A115,'[1]MASTER CP-1 history'!$C$4239:$Q$4589,15,0)</f>
        <v>18971.37</v>
      </c>
      <c r="P115" s="12">
        <f>VLOOKUP($A115,'[1]MASTER CP-1 history'!$C$4592:$Q$4942,15,0)</f>
        <v>20686.39</v>
      </c>
      <c r="Q115" s="12">
        <f>VLOOKUP($A115,'[1]MASTER CP-1 history'!$C$4945:$Q$5295,15,0)</f>
        <v>23150.49</v>
      </c>
      <c r="R115" s="12">
        <f>VLOOKUP($A115,'[1]MASTER CP-1 history'!$C$5298:$Q$5648,15,0)</f>
        <v>23873.339999999997</v>
      </c>
      <c r="S115" s="12">
        <f>VLOOKUP($A115,'[1]MASTER CP-1 history'!$C$5651:$Q$6001,15,0)</f>
        <v>24428.969999999998</v>
      </c>
      <c r="T115" s="12">
        <f>VLOOKUP($A115,'[1]MASTER CP-1 history'!$C$6004:$Q$6354,15,0)</f>
        <v>25210.21</v>
      </c>
      <c r="U115" s="12">
        <f>VLOOKUP($A115,'[1]MASTER CP-1 history'!$C$6357:$Q$6707,15,0)</f>
        <v>28048</v>
      </c>
      <c r="V115" s="12">
        <f>VLOOKUP($A115,'[1]MASTER CP-1 history'!$C$6710:$Q$7060,15,0)</f>
        <v>30685</v>
      </c>
      <c r="W115" s="1"/>
      <c r="X115" s="23" t="str">
        <f t="shared" si="14"/>
        <v/>
      </c>
      <c r="Y115" s="23" t="str">
        <f t="shared" si="15"/>
        <v/>
      </c>
      <c r="Z115" s="23" t="str">
        <f t="shared" si="16"/>
        <v/>
      </c>
      <c r="AA115" s="23" t="str">
        <f t="shared" si="17"/>
        <v/>
      </c>
      <c r="AB115" s="23" t="str">
        <f t="shared" si="18"/>
        <v/>
      </c>
      <c r="AC115" s="23">
        <f t="shared" si="19"/>
        <v>0.13131400677147267</v>
      </c>
      <c r="AD115" s="23">
        <f t="shared" si="26"/>
        <v>2.5802369978623282E-2</v>
      </c>
      <c r="AE115" s="23">
        <f t="shared" si="26"/>
        <v>2.6285649858414854E-2</v>
      </c>
      <c r="AF115" s="23">
        <f t="shared" si="26"/>
        <v>-0.13914148610575774</v>
      </c>
      <c r="AG115" s="23">
        <f t="shared" si="26"/>
        <v>5.0510085546903741E-2</v>
      </c>
      <c r="AH115" s="23">
        <f t="shared" si="26"/>
        <v>-3.3576987171833272E-2</v>
      </c>
      <c r="AI115" s="23">
        <f t="shared" si="24"/>
        <v>1.9115222612517621E-2</v>
      </c>
      <c r="AJ115" s="23">
        <f t="shared" si="24"/>
        <v>9.040042970012184E-2</v>
      </c>
      <c r="AK115" s="23">
        <f t="shared" si="24"/>
        <v>0.1191169653090753</v>
      </c>
      <c r="AL115" s="23">
        <f t="shared" si="24"/>
        <v>3.1223961134299743E-2</v>
      </c>
      <c r="AM115" s="23">
        <f t="shared" si="24"/>
        <v>2.3274078951667471E-2</v>
      </c>
      <c r="AN115" s="23">
        <f t="shared" si="23"/>
        <v>3.1980063015346193E-2</v>
      </c>
      <c r="AO115" s="23">
        <f t="shared" si="23"/>
        <v>0.11256510754967931</v>
      </c>
      <c r="AP115" s="23">
        <f t="shared" si="23"/>
        <v>9.4017398745008557E-2</v>
      </c>
      <c r="AQ115" s="14"/>
      <c r="AR115" s="23">
        <f t="shared" si="20"/>
        <v>4.1634776135395686E-2</v>
      </c>
      <c r="AS115" s="1">
        <f t="shared" si="21"/>
        <v>31963</v>
      </c>
    </row>
    <row r="116" spans="1:45" x14ac:dyDescent="0.25">
      <c r="A116" t="s">
        <v>111</v>
      </c>
      <c r="B116" s="5">
        <v>113</v>
      </c>
      <c r="C116" s="12">
        <f>VLOOKUP(A116,'[1]MASTER CP-1 history'!$C$3:$Q$353,15,0)</f>
        <v>0</v>
      </c>
      <c r="D116" s="12">
        <f>VLOOKUP($A116,'[1]MASTER CP-1 history'!$C$356:$Q$706,15,0)</f>
        <v>0</v>
      </c>
      <c r="E116" s="12">
        <f>VLOOKUP($A116,'[1]MASTER CP-1 history'!$C$709:$Q$1059,15,0)</f>
        <v>0</v>
      </c>
      <c r="F116" s="12">
        <f>VLOOKUP($A116,'[1]MASTER CP-1 history'!$C$1062:$Q$1412,15,0)</f>
        <v>0</v>
      </c>
      <c r="G116" s="12">
        <f>VLOOKUP($A116,'[1]MASTER CP-1 history'!$C$1415:$Q$1765,15,0)</f>
        <v>0</v>
      </c>
      <c r="H116" s="12">
        <f>VLOOKUP($A116,'[1]MASTER CP-1 history'!$C$1768:$Q$2118,15,0)</f>
        <v>0</v>
      </c>
      <c r="I116" s="12">
        <f>VLOOKUP($A116,'[1]MASTER CP-1 history'!$C$2121:$Q$2471,15,0)</f>
        <v>0</v>
      </c>
      <c r="J116" s="12">
        <f>VLOOKUP($A116,'[1]MASTER CP-1 history'!$C$2474:$Q$2824,15,0)</f>
        <v>0</v>
      </c>
      <c r="K116" s="12">
        <f>VLOOKUP($A116,'[1]MASTER CP-1 history'!$C$2827:$Q$3177,15,0)</f>
        <v>0</v>
      </c>
      <c r="L116" s="12">
        <f>VLOOKUP($A116,'[1]MASTER CP-1 history'!$C$3180:$Q$3530,15,0)</f>
        <v>0</v>
      </c>
      <c r="M116" s="12">
        <f>VLOOKUP($A116,'[1]MASTER CP-1 history'!$C$3533:$Q$3883,15,0)</f>
        <v>393044</v>
      </c>
      <c r="N116" s="12">
        <f>VLOOKUP($A116,'[1]MASTER CP-1 history'!$C$3886:$Q$4236,15,0)</f>
        <v>413341.22</v>
      </c>
      <c r="O116" s="12">
        <f>VLOOKUP($A116,'[1]MASTER CP-1 history'!$C$4239:$Q$4589,15,0)</f>
        <v>439269</v>
      </c>
      <c r="P116" s="12">
        <f>VLOOKUP($A116,'[1]MASTER CP-1 history'!$C$4592:$Q$4942,15,0)</f>
        <v>464942</v>
      </c>
      <c r="Q116" s="12">
        <f>VLOOKUP($A116,'[1]MASTER CP-1 history'!$C$4945:$Q$5295,15,0)</f>
        <v>480464.95999999996</v>
      </c>
      <c r="R116" s="12">
        <f>VLOOKUP($A116,'[1]MASTER CP-1 history'!$C$5298:$Q$5648,15,0)</f>
        <v>525649.62</v>
      </c>
      <c r="S116" s="12">
        <f>VLOOKUP($A116,'[1]MASTER CP-1 history'!$C$5651:$Q$6001,15,0)</f>
        <v>541025.6100000001</v>
      </c>
      <c r="T116" s="12">
        <f>VLOOKUP($A116,'[1]MASTER CP-1 history'!$C$6004:$Q$6354,15,0)</f>
        <v>555716.74</v>
      </c>
      <c r="U116" s="12">
        <f>VLOOKUP($A116,'[1]MASTER CP-1 history'!$C$6357:$Q$6707,15,0)</f>
        <v>566335.5</v>
      </c>
      <c r="V116" s="12">
        <f>VLOOKUP($A116,'[1]MASTER CP-1 history'!$C$6710:$Q$7060,15,0)</f>
        <v>617648.34000000008</v>
      </c>
      <c r="W116" s="1"/>
      <c r="X116" s="23" t="str">
        <f t="shared" si="14"/>
        <v/>
      </c>
      <c r="Y116" s="23" t="str">
        <f t="shared" si="15"/>
        <v/>
      </c>
      <c r="Z116" s="23" t="str">
        <f t="shared" si="16"/>
        <v/>
      </c>
      <c r="AA116" s="23" t="str">
        <f t="shared" si="17"/>
        <v/>
      </c>
      <c r="AB116" s="23" t="str">
        <f t="shared" si="18"/>
        <v/>
      </c>
      <c r="AC116" s="23" t="str">
        <f t="shared" si="19"/>
        <v/>
      </c>
      <c r="AD116" s="23" t="str">
        <f t="shared" si="26"/>
        <v/>
      </c>
      <c r="AE116" s="23" t="str">
        <f t="shared" si="26"/>
        <v/>
      </c>
      <c r="AF116" s="23" t="str">
        <f t="shared" si="26"/>
        <v/>
      </c>
      <c r="AG116" s="23" t="str">
        <f t="shared" si="26"/>
        <v/>
      </c>
      <c r="AH116" s="23">
        <f t="shared" si="26"/>
        <v>5.164108852952843E-2</v>
      </c>
      <c r="AI116" s="23">
        <f t="shared" si="24"/>
        <v>6.2727303122587272E-2</v>
      </c>
      <c r="AJ116" s="23">
        <f t="shared" si="24"/>
        <v>5.8444825380347808E-2</v>
      </c>
      <c r="AK116" s="23">
        <f t="shared" si="24"/>
        <v>3.3386874061710842E-2</v>
      </c>
      <c r="AL116" s="23">
        <f t="shared" si="24"/>
        <v>9.4043611421736215E-2</v>
      </c>
      <c r="AM116" s="23">
        <f t="shared" si="24"/>
        <v>2.9251405147025709E-2</v>
      </c>
      <c r="AN116" s="23">
        <f t="shared" si="23"/>
        <v>2.7154222884199299E-2</v>
      </c>
      <c r="AO116" s="23">
        <f t="shared" si="23"/>
        <v>1.9108224092727544E-2</v>
      </c>
      <c r="AP116" s="23">
        <f t="shared" si="23"/>
        <v>9.0605021228582855E-2</v>
      </c>
      <c r="AQ116" s="14"/>
      <c r="AR116" s="23">
        <f t="shared" si="20"/>
        <v>5.1818063985382884E-2</v>
      </c>
      <c r="AS116" s="1">
        <f t="shared" si="21"/>
        <v>649654</v>
      </c>
    </row>
    <row r="117" spans="1:45" x14ac:dyDescent="0.25">
      <c r="A117" t="s">
        <v>112</v>
      </c>
      <c r="B117" s="5">
        <v>114</v>
      </c>
      <c r="C117" s="12">
        <f>VLOOKUP(A117,'[1]MASTER CP-1 history'!$C$3:$Q$353,15,0)</f>
        <v>0</v>
      </c>
      <c r="D117" s="12">
        <f>VLOOKUP($A117,'[1]MASTER CP-1 history'!$C$356:$Q$706,15,0)</f>
        <v>0</v>
      </c>
      <c r="E117" s="12">
        <f>VLOOKUP($A117,'[1]MASTER CP-1 history'!$C$709:$Q$1059,15,0)</f>
        <v>0</v>
      </c>
      <c r="F117" s="12">
        <f>VLOOKUP($A117,'[1]MASTER CP-1 history'!$C$1062:$Q$1412,15,0)</f>
        <v>0</v>
      </c>
      <c r="G117" s="12">
        <f>VLOOKUP($A117,'[1]MASTER CP-1 history'!$C$1415:$Q$1765,15,0)</f>
        <v>0</v>
      </c>
      <c r="H117" s="12">
        <f>VLOOKUP($A117,'[1]MASTER CP-1 history'!$C$1768:$Q$2118,15,0)</f>
        <v>0</v>
      </c>
      <c r="I117" s="12">
        <f>VLOOKUP($A117,'[1]MASTER CP-1 history'!$C$2121:$Q$2471,15,0)</f>
        <v>0</v>
      </c>
      <c r="J117" s="12">
        <f>VLOOKUP($A117,'[1]MASTER CP-1 history'!$C$2474:$Q$2824,15,0)</f>
        <v>0</v>
      </c>
      <c r="K117" s="12">
        <f>VLOOKUP($A117,'[1]MASTER CP-1 history'!$C$2827:$Q$3177,15,0)</f>
        <v>0</v>
      </c>
      <c r="L117" s="12">
        <f>VLOOKUP($A117,'[1]MASTER CP-1 history'!$C$3180:$Q$3530,15,0)</f>
        <v>0</v>
      </c>
      <c r="M117" s="12">
        <f>VLOOKUP($A117,'[1]MASTER CP-1 history'!$C$3533:$Q$3883,15,0)</f>
        <v>0</v>
      </c>
      <c r="N117" s="12">
        <f>VLOOKUP($A117,'[1]MASTER CP-1 history'!$C$3886:$Q$4236,15,0)</f>
        <v>0</v>
      </c>
      <c r="O117" s="12">
        <f>VLOOKUP($A117,'[1]MASTER CP-1 history'!$C$4239:$Q$4589,15,0)</f>
        <v>0</v>
      </c>
      <c r="P117" s="12">
        <f>VLOOKUP($A117,'[1]MASTER CP-1 history'!$C$4592:$Q$4942,15,0)</f>
        <v>0</v>
      </c>
      <c r="Q117" s="12">
        <f>VLOOKUP($A117,'[1]MASTER CP-1 history'!$C$4945:$Q$5295,15,0)</f>
        <v>0</v>
      </c>
      <c r="R117" s="12">
        <f>VLOOKUP($A117,'[1]MASTER CP-1 history'!$C$5298:$Q$5648,15,0)</f>
        <v>0</v>
      </c>
      <c r="S117" s="12">
        <f>VLOOKUP($A117,'[1]MASTER CP-1 history'!$C$5651:$Q$6001,15,0)</f>
        <v>0</v>
      </c>
      <c r="T117" s="12">
        <f>VLOOKUP($A117,'[1]MASTER CP-1 history'!$C$6004:$Q$6354,15,0)</f>
        <v>0</v>
      </c>
      <c r="U117" s="12">
        <f>VLOOKUP($A117,'[1]MASTER CP-1 history'!$C$6357:$Q$6707,15,0)</f>
        <v>215007.63</v>
      </c>
      <c r="V117" s="12">
        <f>VLOOKUP($A117,'[1]MASTER CP-1 history'!$C$6710:$Q$7060,15,0)</f>
        <v>229464.07</v>
      </c>
      <c r="W117" s="1"/>
      <c r="X117" s="23" t="str">
        <f t="shared" si="14"/>
        <v/>
      </c>
      <c r="Y117" s="23" t="str">
        <f t="shared" si="15"/>
        <v/>
      </c>
      <c r="Z117" s="23" t="str">
        <f t="shared" si="16"/>
        <v/>
      </c>
      <c r="AA117" s="23" t="str">
        <f t="shared" si="17"/>
        <v/>
      </c>
      <c r="AB117" s="23" t="str">
        <f t="shared" si="18"/>
        <v/>
      </c>
      <c r="AC117" s="23" t="str">
        <f t="shared" si="19"/>
        <v/>
      </c>
      <c r="AD117" s="23" t="str">
        <f t="shared" si="26"/>
        <v/>
      </c>
      <c r="AE117" s="23" t="str">
        <f t="shared" si="26"/>
        <v/>
      </c>
      <c r="AF117" s="23" t="str">
        <f t="shared" si="26"/>
        <v/>
      </c>
      <c r="AG117" s="23" t="str">
        <f t="shared" si="26"/>
        <v/>
      </c>
      <c r="AH117" s="23" t="str">
        <f t="shared" si="26"/>
        <v/>
      </c>
      <c r="AI117" s="23" t="str">
        <f t="shared" si="24"/>
        <v/>
      </c>
      <c r="AJ117" s="23" t="str">
        <f t="shared" si="24"/>
        <v/>
      </c>
      <c r="AK117" s="23" t="str">
        <f t="shared" si="24"/>
        <v/>
      </c>
      <c r="AL117" s="23" t="str">
        <f t="shared" si="24"/>
        <v/>
      </c>
      <c r="AM117" s="23" t="str">
        <f t="shared" si="24"/>
        <v/>
      </c>
      <c r="AN117" s="23" t="str">
        <f t="shared" si="23"/>
        <v/>
      </c>
      <c r="AO117" s="23" t="str">
        <f t="shared" si="23"/>
        <v/>
      </c>
      <c r="AP117" s="23">
        <f t="shared" si="23"/>
        <v>6.7236869686903677E-2</v>
      </c>
      <c r="AQ117" s="14"/>
      <c r="AR117" s="23">
        <f t="shared" si="20"/>
        <v>6.7236869686903677E-2</v>
      </c>
      <c r="AS117" s="1">
        <f t="shared" si="21"/>
        <v>244893</v>
      </c>
    </row>
    <row r="118" spans="1:45" x14ac:dyDescent="0.25">
      <c r="A118" t="s">
        <v>113</v>
      </c>
      <c r="B118" s="5">
        <v>115</v>
      </c>
      <c r="C118" s="12">
        <f>VLOOKUP(A118,'[1]MASTER CP-1 history'!$C$3:$Q$353,15,0)</f>
        <v>0</v>
      </c>
      <c r="D118" s="12">
        <f>VLOOKUP($A118,'[1]MASTER CP-1 history'!$C$356:$Q$706,15,0)</f>
        <v>0</v>
      </c>
      <c r="E118" s="12">
        <f>VLOOKUP($A118,'[1]MASTER CP-1 history'!$C$709:$Q$1059,15,0)</f>
        <v>472311.54000000004</v>
      </c>
      <c r="F118" s="12">
        <f>VLOOKUP($A118,'[1]MASTER CP-1 history'!$C$1062:$Q$1412,15,0)</f>
        <v>495170.6</v>
      </c>
      <c r="G118" s="12">
        <f>VLOOKUP($A118,'[1]MASTER CP-1 history'!$C$1415:$Q$1765,15,0)</f>
        <v>513475.31</v>
      </c>
      <c r="H118" s="12">
        <f>VLOOKUP($A118,'[1]MASTER CP-1 history'!$C$1768:$Q$2118,15,0)</f>
        <v>519916.76999999996</v>
      </c>
      <c r="I118" s="12">
        <f>VLOOKUP($A118,'[1]MASTER CP-1 history'!$C$2121:$Q$2471,15,0)</f>
        <v>527330.63</v>
      </c>
      <c r="J118" s="12">
        <f>VLOOKUP($A118,'[1]MASTER CP-1 history'!$C$2474:$Q$2824,15,0)</f>
        <v>532952.55999999994</v>
      </c>
      <c r="K118" s="12">
        <f>VLOOKUP($A118,'[1]MASTER CP-1 history'!$C$2827:$Q$3177,15,0)</f>
        <v>535427.46000000008</v>
      </c>
      <c r="L118" s="12">
        <f>VLOOKUP($A118,'[1]MASTER CP-1 history'!$C$3180:$Q$3530,15,0)</f>
        <v>551067.67999999993</v>
      </c>
      <c r="M118" s="12">
        <f>VLOOKUP($A118,'[1]MASTER CP-1 history'!$C$3533:$Q$3883,15,0)</f>
        <v>567500.59000000008</v>
      </c>
      <c r="N118" s="12">
        <f>VLOOKUP($A118,'[1]MASTER CP-1 history'!$C$3886:$Q$4236,15,0)</f>
        <v>613917.12</v>
      </c>
      <c r="O118" s="12">
        <f>VLOOKUP($A118,'[1]MASTER CP-1 history'!$C$4239:$Q$4589,15,0)</f>
        <v>633346.24</v>
      </c>
      <c r="P118" s="12">
        <f>VLOOKUP($A118,'[1]MASTER CP-1 history'!$C$4592:$Q$4942,15,0)</f>
        <v>673353.04999999993</v>
      </c>
      <c r="Q118" s="12">
        <f>VLOOKUP($A118,'[1]MASTER CP-1 history'!$C$4945:$Q$5295,15,0)</f>
        <v>695768.28</v>
      </c>
      <c r="R118" s="12">
        <f>VLOOKUP($A118,'[1]MASTER CP-1 history'!$C$5298:$Q$5648,15,0)</f>
        <v>737437.12</v>
      </c>
      <c r="S118" s="12">
        <f>VLOOKUP($A118,'[1]MASTER CP-1 history'!$C$5651:$Q$6001,15,0)</f>
        <v>786368.27</v>
      </c>
      <c r="T118" s="12">
        <f>VLOOKUP($A118,'[1]MASTER CP-1 history'!$C$6004:$Q$6354,15,0)</f>
        <v>817118.38</v>
      </c>
      <c r="U118" s="12">
        <f>VLOOKUP($A118,'[1]MASTER CP-1 history'!$C$6357:$Q$6707,15,0)</f>
        <v>861769.3</v>
      </c>
      <c r="V118" s="12">
        <f>VLOOKUP($A118,'[1]MASTER CP-1 history'!$C$6710:$Q$7060,15,0)</f>
        <v>966156.89</v>
      </c>
      <c r="W118" s="1"/>
      <c r="X118" s="23" t="str">
        <f t="shared" si="14"/>
        <v/>
      </c>
      <c r="Y118" s="23" t="str">
        <f t="shared" si="15"/>
        <v/>
      </c>
      <c r="Z118" s="23">
        <f t="shared" si="16"/>
        <v>4.8398266957440712E-2</v>
      </c>
      <c r="AA118" s="23">
        <f t="shared" si="17"/>
        <v>3.6966471757410517E-2</v>
      </c>
      <c r="AB118" s="23">
        <f t="shared" si="18"/>
        <v>1.2544829078539264E-2</v>
      </c>
      <c r="AC118" s="23">
        <f t="shared" si="19"/>
        <v>1.4259705452470873E-2</v>
      </c>
      <c r="AD118" s="23">
        <f t="shared" si="26"/>
        <v>1.0661110279142964E-2</v>
      </c>
      <c r="AE118" s="23">
        <f t="shared" si="26"/>
        <v>4.6437529073884926E-3</v>
      </c>
      <c r="AF118" s="23">
        <f t="shared" si="26"/>
        <v>2.9210716984892506E-2</v>
      </c>
      <c r="AG118" s="23">
        <f t="shared" si="26"/>
        <v>2.9820130260588228E-2</v>
      </c>
      <c r="AH118" s="23">
        <f t="shared" si="26"/>
        <v>8.1791157256770261E-2</v>
      </c>
      <c r="AI118" s="23">
        <f t="shared" si="24"/>
        <v>3.1647789851503072E-2</v>
      </c>
      <c r="AJ118" s="23">
        <f t="shared" si="24"/>
        <v>6.3167360084114402E-2</v>
      </c>
      <c r="AK118" s="23">
        <f t="shared" si="24"/>
        <v>3.3288970770979802E-2</v>
      </c>
      <c r="AL118" s="23">
        <f t="shared" si="24"/>
        <v>5.9888961882539352E-2</v>
      </c>
      <c r="AM118" s="23">
        <f t="shared" si="24"/>
        <v>6.6352979356395864E-2</v>
      </c>
      <c r="AN118" s="23">
        <f t="shared" si="23"/>
        <v>3.9103955707673693E-2</v>
      </c>
      <c r="AO118" s="23">
        <f t="shared" si="23"/>
        <v>5.4644371113032657E-2</v>
      </c>
      <c r="AP118" s="23">
        <f t="shared" si="23"/>
        <v>0.12113171123640626</v>
      </c>
      <c r="AQ118" s="14"/>
      <c r="AR118" s="23">
        <f t="shared" si="20"/>
        <v>4.3383661231605225E-2</v>
      </c>
      <c r="AS118" s="1">
        <f t="shared" si="21"/>
        <v>1008072</v>
      </c>
    </row>
    <row r="119" spans="1:45" x14ac:dyDescent="0.25">
      <c r="A119" t="s">
        <v>114</v>
      </c>
      <c r="B119" s="5">
        <v>116</v>
      </c>
      <c r="C119" s="12">
        <f>VLOOKUP(A119,'[1]MASTER CP-1 history'!$C$3:$Q$353,15,0)</f>
        <v>0</v>
      </c>
      <c r="D119" s="12">
        <f>VLOOKUP($A119,'[1]MASTER CP-1 history'!$C$356:$Q$706,15,0)</f>
        <v>172705.6</v>
      </c>
      <c r="E119" s="12">
        <f>VLOOKUP($A119,'[1]MASTER CP-1 history'!$C$709:$Q$1059,15,0)</f>
        <v>190636.46</v>
      </c>
      <c r="F119" s="12">
        <f>VLOOKUP($A119,'[1]MASTER CP-1 history'!$C$1062:$Q$1412,15,0)</f>
        <v>203101.55</v>
      </c>
      <c r="G119" s="12">
        <f>VLOOKUP($A119,'[1]MASTER CP-1 history'!$C$1415:$Q$1765,15,0)</f>
        <v>213772.04</v>
      </c>
      <c r="H119" s="12">
        <f>VLOOKUP($A119,'[1]MASTER CP-1 history'!$C$1768:$Q$2118,15,0)</f>
        <v>209880.90000000002</v>
      </c>
      <c r="I119" s="12">
        <f>VLOOKUP($A119,'[1]MASTER CP-1 history'!$C$2121:$Q$2471,15,0)</f>
        <v>219002.91</v>
      </c>
      <c r="J119" s="12">
        <f>VLOOKUP($A119,'[1]MASTER CP-1 history'!$C$2474:$Q$2824,15,0)</f>
        <v>222669.87000000002</v>
      </c>
      <c r="K119" s="12">
        <f>VLOOKUP($A119,'[1]MASTER CP-1 history'!$C$2827:$Q$3177,15,0)</f>
        <v>228611.47</v>
      </c>
      <c r="L119" s="12">
        <f>VLOOKUP($A119,'[1]MASTER CP-1 history'!$C$3180:$Q$3530,15,0)</f>
        <v>236002.63</v>
      </c>
      <c r="M119" s="12">
        <f>VLOOKUP($A119,'[1]MASTER CP-1 history'!$C$3533:$Q$3883,15,0)</f>
        <v>242916.07</v>
      </c>
      <c r="N119" s="12">
        <f>VLOOKUP($A119,'[1]MASTER CP-1 history'!$C$3886:$Q$4236,15,0)</f>
        <v>258349.15</v>
      </c>
      <c r="O119" s="12">
        <f>VLOOKUP($A119,'[1]MASTER CP-1 history'!$C$4239:$Q$4589,15,0)</f>
        <v>279294.69</v>
      </c>
      <c r="P119" s="12">
        <f>VLOOKUP($A119,'[1]MASTER CP-1 history'!$C$4592:$Q$4942,15,0)</f>
        <v>296371.12</v>
      </c>
      <c r="Q119" s="12">
        <f>VLOOKUP($A119,'[1]MASTER CP-1 history'!$C$4945:$Q$5295,15,0)</f>
        <v>311001.84999999998</v>
      </c>
      <c r="R119" s="12">
        <f>VLOOKUP($A119,'[1]MASTER CP-1 history'!$C$5298:$Q$5648,15,0)</f>
        <v>327580.38</v>
      </c>
      <c r="S119" s="12">
        <f>VLOOKUP($A119,'[1]MASTER CP-1 history'!$C$5651:$Q$6001,15,0)</f>
        <v>343655.05</v>
      </c>
      <c r="T119" s="12">
        <f>VLOOKUP($A119,'[1]MASTER CP-1 history'!$C$6004:$Q$6354,15,0)</f>
        <v>381005.42000000004</v>
      </c>
      <c r="U119" s="12">
        <f>VLOOKUP($A119,'[1]MASTER CP-1 history'!$C$6357:$Q$6707,15,0)</f>
        <v>422634.72000000003</v>
      </c>
      <c r="V119" s="12">
        <f>VLOOKUP($A119,'[1]MASTER CP-1 history'!$C$6710:$Q$7060,15,0)</f>
        <v>447536.02</v>
      </c>
      <c r="W119" s="1"/>
      <c r="X119" s="23" t="str">
        <f t="shared" si="14"/>
        <v/>
      </c>
      <c r="Y119" s="23">
        <f t="shared" si="15"/>
        <v>0.10382326919335555</v>
      </c>
      <c r="Z119" s="23">
        <f t="shared" si="16"/>
        <v>6.5386705145489998E-2</v>
      </c>
      <c r="AA119" s="23">
        <f t="shared" si="17"/>
        <v>5.2537708353284453E-2</v>
      </c>
      <c r="AB119" s="23">
        <f t="shared" si="18"/>
        <v>-1.8202286884664545E-2</v>
      </c>
      <c r="AC119" s="23">
        <f t="shared" si="19"/>
        <v>4.3462792469443283E-2</v>
      </c>
      <c r="AD119" s="23">
        <f t="shared" si="26"/>
        <v>1.6743887101774223E-2</v>
      </c>
      <c r="AE119" s="23">
        <f t="shared" si="26"/>
        <v>2.6683448461167988E-2</v>
      </c>
      <c r="AF119" s="23">
        <f t="shared" si="26"/>
        <v>3.2330661274344648E-2</v>
      </c>
      <c r="AG119" s="23">
        <f t="shared" si="26"/>
        <v>2.9293910834807233E-2</v>
      </c>
      <c r="AH119" s="23">
        <f t="shared" si="26"/>
        <v>6.3532560855278072E-2</v>
      </c>
      <c r="AI119" s="23">
        <f t="shared" si="24"/>
        <v>8.1074545822968677E-2</v>
      </c>
      <c r="AJ119" s="23">
        <f t="shared" si="24"/>
        <v>6.1141262657016478E-2</v>
      </c>
      <c r="AK119" s="23">
        <f t="shared" si="24"/>
        <v>4.9366247291571394E-2</v>
      </c>
      <c r="AL119" s="23">
        <f t="shared" si="24"/>
        <v>5.3306853319361379E-2</v>
      </c>
      <c r="AM119" s="23">
        <f t="shared" si="24"/>
        <v>4.9070918105656947E-2</v>
      </c>
      <c r="AN119" s="23">
        <f t="shared" si="23"/>
        <v>0.10868564276881731</v>
      </c>
      <c r="AO119" s="23">
        <f t="shared" si="23"/>
        <v>0.10926170026662609</v>
      </c>
      <c r="AP119" s="23">
        <f t="shared" si="23"/>
        <v>5.8919200959163948E-2</v>
      </c>
      <c r="AQ119" s="14"/>
      <c r="AR119" s="23">
        <f t="shared" si="20"/>
        <v>5.4801057110859058E-2</v>
      </c>
      <c r="AS119" s="1">
        <f t="shared" si="21"/>
        <v>472061</v>
      </c>
    </row>
    <row r="120" spans="1:45" x14ac:dyDescent="0.25">
      <c r="A120" t="s">
        <v>115</v>
      </c>
      <c r="B120" s="5">
        <v>117</v>
      </c>
      <c r="C120" s="12">
        <f>VLOOKUP(A120,'[1]MASTER CP-1 history'!$C$3:$Q$353,15,0)</f>
        <v>0</v>
      </c>
      <c r="D120" s="12">
        <f>VLOOKUP($A120,'[1]MASTER CP-1 history'!$C$356:$Q$706,15,0)</f>
        <v>151426.54999999999</v>
      </c>
      <c r="E120" s="12">
        <f>VLOOKUP($A120,'[1]MASTER CP-1 history'!$C$709:$Q$1059,15,0)</f>
        <v>161487.31</v>
      </c>
      <c r="F120" s="12">
        <f>VLOOKUP($A120,'[1]MASTER CP-1 history'!$C$1062:$Q$1412,15,0)</f>
        <v>168943</v>
      </c>
      <c r="G120" s="12">
        <f>VLOOKUP($A120,'[1]MASTER CP-1 history'!$C$1415:$Q$1765,15,0)</f>
        <v>182056</v>
      </c>
      <c r="H120" s="12">
        <f>VLOOKUP($A120,'[1]MASTER CP-1 history'!$C$1768:$Q$2118,15,0)</f>
        <v>190402.99</v>
      </c>
      <c r="I120" s="12">
        <f>VLOOKUP($A120,'[1]MASTER CP-1 history'!$C$2121:$Q$2471,15,0)</f>
        <v>195783</v>
      </c>
      <c r="J120" s="12">
        <f>VLOOKUP($A120,'[1]MASTER CP-1 history'!$C$2474:$Q$2824,15,0)</f>
        <v>205392.5</v>
      </c>
      <c r="K120" s="12">
        <f>VLOOKUP($A120,'[1]MASTER CP-1 history'!$C$2827:$Q$3177,15,0)</f>
        <v>211423.53</v>
      </c>
      <c r="L120" s="12">
        <f>VLOOKUP($A120,'[1]MASTER CP-1 history'!$C$3180:$Q$3530,15,0)</f>
        <v>216018.40000000002</v>
      </c>
      <c r="M120" s="12">
        <f>VLOOKUP($A120,'[1]MASTER CP-1 history'!$C$3533:$Q$3883,15,0)</f>
        <v>221322.59</v>
      </c>
      <c r="N120" s="12">
        <f>VLOOKUP($A120,'[1]MASTER CP-1 history'!$C$3886:$Q$4236,15,0)</f>
        <v>229031.16</v>
      </c>
      <c r="O120" s="12">
        <f>VLOOKUP($A120,'[1]MASTER CP-1 history'!$C$4239:$Q$4589,15,0)</f>
        <v>237345.5</v>
      </c>
      <c r="P120" s="12">
        <f>VLOOKUP($A120,'[1]MASTER CP-1 history'!$C$4592:$Q$4942,15,0)</f>
        <v>249302.71</v>
      </c>
      <c r="Q120" s="12">
        <f>VLOOKUP($A120,'[1]MASTER CP-1 history'!$C$4945:$Q$5295,15,0)</f>
        <v>266526.09999999998</v>
      </c>
      <c r="R120" s="12">
        <f>VLOOKUP($A120,'[1]MASTER CP-1 history'!$C$5298:$Q$5648,15,0)</f>
        <v>277022.26999999996</v>
      </c>
      <c r="S120" s="12">
        <f>VLOOKUP($A120,'[1]MASTER CP-1 history'!$C$5651:$Q$6001,15,0)</f>
        <v>291742.19</v>
      </c>
      <c r="T120" s="12">
        <f>VLOOKUP($A120,'[1]MASTER CP-1 history'!$C$6004:$Q$6354,15,0)</f>
        <v>289899.23</v>
      </c>
      <c r="U120" s="12">
        <f>VLOOKUP($A120,'[1]MASTER CP-1 history'!$C$6357:$Q$6707,15,0)</f>
        <v>305370.55</v>
      </c>
      <c r="V120" s="12">
        <f>VLOOKUP($A120,'[1]MASTER CP-1 history'!$C$6710:$Q$7060,15,0)</f>
        <v>332500.47999999998</v>
      </c>
      <c r="W120" s="1"/>
      <c r="X120" s="23" t="str">
        <f t="shared" si="14"/>
        <v/>
      </c>
      <c r="Y120" s="23">
        <f t="shared" si="15"/>
        <v>6.6439868041634778E-2</v>
      </c>
      <c r="Z120" s="23">
        <f t="shared" si="16"/>
        <v>4.6168890917806495E-2</v>
      </c>
      <c r="AA120" s="23">
        <f t="shared" si="17"/>
        <v>7.7617894792918321E-2</v>
      </c>
      <c r="AB120" s="23">
        <f t="shared" si="18"/>
        <v>4.5848475194445612E-2</v>
      </c>
      <c r="AC120" s="23">
        <f t="shared" si="19"/>
        <v>2.8255911317359089E-2</v>
      </c>
      <c r="AD120" s="23">
        <f t="shared" si="26"/>
        <v>4.9082402455780126E-2</v>
      </c>
      <c r="AE120" s="23">
        <f t="shared" si="26"/>
        <v>2.9363438294971816E-2</v>
      </c>
      <c r="AF120" s="23">
        <f t="shared" si="26"/>
        <v>2.1733011458090899E-2</v>
      </c>
      <c r="AG120" s="23">
        <f t="shared" si="26"/>
        <v>2.4554343518885302E-2</v>
      </c>
      <c r="AH120" s="23">
        <f t="shared" si="26"/>
        <v>3.4829567103837014E-2</v>
      </c>
      <c r="AI120" s="23">
        <f t="shared" si="24"/>
        <v>3.6302221933469651E-2</v>
      </c>
      <c r="AJ120" s="23">
        <f t="shared" si="24"/>
        <v>5.0378920181760309E-2</v>
      </c>
      <c r="AK120" s="23">
        <f t="shared" si="24"/>
        <v>6.9086252612336169E-2</v>
      </c>
      <c r="AL120" s="23">
        <f t="shared" si="24"/>
        <v>3.9381396418587088E-2</v>
      </c>
      <c r="AM120" s="23">
        <f t="shared" si="24"/>
        <v>5.3136233415458055E-2</v>
      </c>
      <c r="AN120" s="23">
        <f t="shared" si="23"/>
        <v>-6.3170842722474283E-3</v>
      </c>
      <c r="AO120" s="23">
        <f t="shared" si="23"/>
        <v>5.3367923743709175E-2</v>
      </c>
      <c r="AP120" s="23">
        <f t="shared" si="23"/>
        <v>8.8842653621968443E-2</v>
      </c>
      <c r="AQ120" s="14"/>
      <c r="AR120" s="23">
        <f t="shared" si="20"/>
        <v>4.4892906708376153E-2</v>
      </c>
      <c r="AS120" s="1">
        <f t="shared" si="21"/>
        <v>347427</v>
      </c>
    </row>
    <row r="121" spans="1:45" x14ac:dyDescent="0.25">
      <c r="A121" t="s">
        <v>116</v>
      </c>
      <c r="B121" s="5">
        <v>118</v>
      </c>
      <c r="C121" s="12">
        <f>VLOOKUP(A121,'[1]MASTER CP-1 history'!$C$3:$Q$353,15,0)</f>
        <v>0</v>
      </c>
      <c r="D121" s="12">
        <f>VLOOKUP($A121,'[1]MASTER CP-1 history'!$C$356:$Q$706,15,0)</f>
        <v>0</v>
      </c>
      <c r="E121" s="12">
        <f>VLOOKUP($A121,'[1]MASTER CP-1 history'!$C$709:$Q$1059,15,0)</f>
        <v>0</v>
      </c>
      <c r="F121" s="12">
        <f>VLOOKUP($A121,'[1]MASTER CP-1 history'!$C$1062:$Q$1412,15,0)</f>
        <v>0</v>
      </c>
      <c r="G121" s="12">
        <f>VLOOKUP($A121,'[1]MASTER CP-1 history'!$C$1415:$Q$1765,15,0)</f>
        <v>0</v>
      </c>
      <c r="H121" s="12">
        <f>VLOOKUP($A121,'[1]MASTER CP-1 history'!$C$1768:$Q$2118,15,0)</f>
        <v>0</v>
      </c>
      <c r="I121" s="12">
        <f>VLOOKUP($A121,'[1]MASTER CP-1 history'!$C$2121:$Q$2471,15,0)</f>
        <v>0</v>
      </c>
      <c r="J121" s="12">
        <f>VLOOKUP($A121,'[1]MASTER CP-1 history'!$C$2474:$Q$2824,15,0)</f>
        <v>0</v>
      </c>
      <c r="K121" s="12">
        <f>VLOOKUP($A121,'[1]MASTER CP-1 history'!$C$2827:$Q$3177,15,0)</f>
        <v>0</v>
      </c>
      <c r="L121" s="12">
        <f>VLOOKUP($A121,'[1]MASTER CP-1 history'!$C$3180:$Q$3530,15,0)</f>
        <v>0</v>
      </c>
      <c r="M121" s="12">
        <f>VLOOKUP($A121,'[1]MASTER CP-1 history'!$C$3533:$Q$3883,15,0)</f>
        <v>0</v>
      </c>
      <c r="N121" s="12">
        <f>VLOOKUP($A121,'[1]MASTER CP-1 history'!$C$3886:$Q$4236,15,0)</f>
        <v>0</v>
      </c>
      <c r="O121" s="12">
        <f>VLOOKUP($A121,'[1]MASTER CP-1 history'!$C$4239:$Q$4589,15,0)</f>
        <v>0</v>
      </c>
      <c r="P121" s="12">
        <f>VLOOKUP($A121,'[1]MASTER CP-1 history'!$C$4592:$Q$4942,15,0)</f>
        <v>0</v>
      </c>
      <c r="Q121" s="12">
        <f>VLOOKUP($A121,'[1]MASTER CP-1 history'!$C$4945:$Q$5295,15,0)</f>
        <v>0</v>
      </c>
      <c r="R121" s="12">
        <f>VLOOKUP($A121,'[1]MASTER CP-1 history'!$C$5298:$Q$5648,15,0)</f>
        <v>0</v>
      </c>
      <c r="S121" s="12">
        <f>VLOOKUP($A121,'[1]MASTER CP-1 history'!$C$5651:$Q$6001,15,0)</f>
        <v>0</v>
      </c>
      <c r="T121" s="12">
        <f>VLOOKUP($A121,'[1]MASTER CP-1 history'!$C$6004:$Q$6354,15,0)</f>
        <v>0</v>
      </c>
      <c r="U121" s="12">
        <f>VLOOKUP($A121,'[1]MASTER CP-1 history'!$C$6357:$Q$6707,15,0)</f>
        <v>0</v>
      </c>
      <c r="V121" s="12">
        <f>VLOOKUP($A121,'[1]MASTER CP-1 history'!$C$6710:$Q$7060,15,0)</f>
        <v>0</v>
      </c>
      <c r="W121" s="1"/>
      <c r="X121" s="23" t="str">
        <f t="shared" si="14"/>
        <v/>
      </c>
      <c r="Y121" s="23" t="str">
        <f t="shared" si="15"/>
        <v/>
      </c>
      <c r="Z121" s="23" t="str">
        <f t="shared" si="16"/>
        <v/>
      </c>
      <c r="AA121" s="23" t="str">
        <f t="shared" si="17"/>
        <v/>
      </c>
      <c r="AB121" s="23" t="str">
        <f t="shared" si="18"/>
        <v/>
      </c>
      <c r="AC121" s="23" t="str">
        <f t="shared" si="19"/>
        <v/>
      </c>
      <c r="AD121" s="23" t="str">
        <f t="shared" si="26"/>
        <v/>
      </c>
      <c r="AE121" s="23" t="str">
        <f t="shared" si="26"/>
        <v/>
      </c>
      <c r="AF121" s="23" t="str">
        <f t="shared" si="26"/>
        <v/>
      </c>
      <c r="AG121" s="23" t="str">
        <f t="shared" si="26"/>
        <v/>
      </c>
      <c r="AH121" s="23" t="str">
        <f t="shared" si="26"/>
        <v/>
      </c>
      <c r="AI121" s="23" t="str">
        <f t="shared" si="24"/>
        <v/>
      </c>
      <c r="AJ121" s="23" t="str">
        <f t="shared" si="24"/>
        <v/>
      </c>
      <c r="AK121" s="23" t="str">
        <f t="shared" si="24"/>
        <v/>
      </c>
      <c r="AL121" s="23" t="str">
        <f t="shared" si="24"/>
        <v/>
      </c>
      <c r="AM121" s="23" t="str">
        <f t="shared" si="24"/>
        <v/>
      </c>
      <c r="AN121" s="23" t="str">
        <f t="shared" si="23"/>
        <v/>
      </c>
      <c r="AO121" s="23" t="str">
        <f t="shared" si="23"/>
        <v/>
      </c>
      <c r="AP121" s="23" t="str">
        <f t="shared" si="23"/>
        <v/>
      </c>
      <c r="AQ121" s="14"/>
      <c r="AR121" s="23">
        <f t="shared" si="20"/>
        <v>0</v>
      </c>
      <c r="AS121" s="1">
        <f t="shared" si="21"/>
        <v>0</v>
      </c>
    </row>
    <row r="122" spans="1:45" x14ac:dyDescent="0.25">
      <c r="A122" t="s">
        <v>117</v>
      </c>
      <c r="B122" s="5">
        <v>119</v>
      </c>
      <c r="C122" s="12">
        <f>VLOOKUP(A122,'[1]MASTER CP-1 history'!$C$3:$Q$353,15,0)</f>
        <v>0</v>
      </c>
      <c r="D122" s="12">
        <f>VLOOKUP($A122,'[1]MASTER CP-1 history'!$C$356:$Q$706,15,0)</f>
        <v>0</v>
      </c>
      <c r="E122" s="12">
        <f>VLOOKUP($A122,'[1]MASTER CP-1 history'!$C$709:$Q$1059,15,0)</f>
        <v>287075.06</v>
      </c>
      <c r="F122" s="12">
        <f>VLOOKUP($A122,'[1]MASTER CP-1 history'!$C$1062:$Q$1412,15,0)</f>
        <v>306399.37</v>
      </c>
      <c r="G122" s="12">
        <f>VLOOKUP($A122,'[1]MASTER CP-1 history'!$C$1415:$Q$1765,15,0)</f>
        <v>323332.02</v>
      </c>
      <c r="H122" s="12">
        <f>VLOOKUP($A122,'[1]MASTER CP-1 history'!$C$1768:$Q$2118,15,0)</f>
        <v>351809.26</v>
      </c>
      <c r="I122" s="12">
        <f>VLOOKUP($A122,'[1]MASTER CP-1 history'!$C$2121:$Q$2471,15,0)</f>
        <v>352288.49</v>
      </c>
      <c r="J122" s="12">
        <f>VLOOKUP($A122,'[1]MASTER CP-1 history'!$C$2474:$Q$2824,15,0)</f>
        <v>355477.98000000004</v>
      </c>
      <c r="K122" s="12">
        <f>VLOOKUP($A122,'[1]MASTER CP-1 history'!$C$2827:$Q$3177,15,0)</f>
        <v>345583.45</v>
      </c>
      <c r="L122" s="12">
        <f>VLOOKUP($A122,'[1]MASTER CP-1 history'!$C$3180:$Q$3530,15,0)</f>
        <v>341878.10000000003</v>
      </c>
      <c r="M122" s="12">
        <f>VLOOKUP($A122,'[1]MASTER CP-1 history'!$C$3533:$Q$3883,15,0)</f>
        <v>351532.44</v>
      </c>
      <c r="N122" s="12">
        <f>VLOOKUP($A122,'[1]MASTER CP-1 history'!$C$3886:$Q$4236,15,0)</f>
        <v>365040.94</v>
      </c>
      <c r="O122" s="12">
        <f>VLOOKUP($A122,'[1]MASTER CP-1 history'!$C$4239:$Q$4589,15,0)</f>
        <v>394907.11</v>
      </c>
      <c r="P122" s="12">
        <f>VLOOKUP($A122,'[1]MASTER CP-1 history'!$C$4592:$Q$4942,15,0)</f>
        <v>405380.32</v>
      </c>
      <c r="Q122" s="12">
        <f>VLOOKUP($A122,'[1]MASTER CP-1 history'!$C$4945:$Q$5295,15,0)</f>
        <v>414401.67</v>
      </c>
      <c r="R122" s="12">
        <f>VLOOKUP($A122,'[1]MASTER CP-1 history'!$C$5298:$Q$5648,15,0)</f>
        <v>454083.06</v>
      </c>
      <c r="S122" s="12">
        <f>VLOOKUP($A122,'[1]MASTER CP-1 history'!$C$5651:$Q$6001,15,0)</f>
        <v>480851.19</v>
      </c>
      <c r="T122" s="12">
        <f>VLOOKUP($A122,'[1]MASTER CP-1 history'!$C$6004:$Q$6354,15,0)</f>
        <v>495162.36</v>
      </c>
      <c r="U122" s="12">
        <f>VLOOKUP($A122,'[1]MASTER CP-1 history'!$C$6357:$Q$6707,15,0)</f>
        <v>525949.1</v>
      </c>
      <c r="V122" s="12">
        <f>VLOOKUP($A122,'[1]MASTER CP-1 history'!$C$6710:$Q$7060,15,0)</f>
        <v>556652.1</v>
      </c>
      <c r="W122" s="1"/>
      <c r="X122" s="23" t="str">
        <f t="shared" si="14"/>
        <v/>
      </c>
      <c r="Y122" s="23" t="str">
        <f t="shared" si="15"/>
        <v/>
      </c>
      <c r="Z122" s="23">
        <f t="shared" si="16"/>
        <v>6.7314485626163406E-2</v>
      </c>
      <c r="AA122" s="23">
        <f t="shared" si="17"/>
        <v>5.5263331644578848E-2</v>
      </c>
      <c r="AB122" s="23">
        <f t="shared" si="18"/>
        <v>8.8074295889408016E-2</v>
      </c>
      <c r="AC122" s="23">
        <f t="shared" si="19"/>
        <v>1.36218699871624E-3</v>
      </c>
      <c r="AD122" s="23">
        <f t="shared" si="26"/>
        <v>9.0536310170112252E-3</v>
      </c>
      <c r="AE122" s="23">
        <f t="shared" si="26"/>
        <v>-2.7834438577601987E-2</v>
      </c>
      <c r="AF122" s="23">
        <f t="shared" si="26"/>
        <v>-1.0722012295438271E-2</v>
      </c>
      <c r="AG122" s="23">
        <f t="shared" si="26"/>
        <v>2.8239129678092764E-2</v>
      </c>
      <c r="AH122" s="23">
        <f t="shared" si="26"/>
        <v>3.8427463479615141E-2</v>
      </c>
      <c r="AI122" s="23">
        <f t="shared" si="24"/>
        <v>8.1815946452471838E-2</v>
      </c>
      <c r="AJ122" s="23">
        <f t="shared" si="24"/>
        <v>2.6520692423086589E-2</v>
      </c>
      <c r="AK122" s="23">
        <f t="shared" si="24"/>
        <v>2.2254040354006275E-2</v>
      </c>
      <c r="AL122" s="23">
        <f t="shared" si="24"/>
        <v>9.575586411126194E-2</v>
      </c>
      <c r="AM122" s="23">
        <f t="shared" si="24"/>
        <v>5.8949853799875301E-2</v>
      </c>
      <c r="AN122" s="23">
        <f t="shared" si="23"/>
        <v>2.9762159889840312E-2</v>
      </c>
      <c r="AO122" s="23">
        <f t="shared" si="23"/>
        <v>6.2175040930009286E-2</v>
      </c>
      <c r="AP122" s="23">
        <f t="shared" si="23"/>
        <v>5.8376371401719293E-2</v>
      </c>
      <c r="AQ122" s="14"/>
      <c r="AR122" s="23">
        <f t="shared" si="20"/>
        <v>4.0281649577812717E-2</v>
      </c>
      <c r="AS122" s="1">
        <f t="shared" si="21"/>
        <v>579075</v>
      </c>
    </row>
    <row r="123" spans="1:45" x14ac:dyDescent="0.25">
      <c r="A123" t="s">
        <v>118</v>
      </c>
      <c r="B123" s="5">
        <v>120</v>
      </c>
      <c r="C123" s="12">
        <f>VLOOKUP(A123,'[1]MASTER CP-1 history'!$C$3:$Q$353,15,0)</f>
        <v>31116.67</v>
      </c>
      <c r="D123" s="12">
        <f>VLOOKUP($A123,'[1]MASTER CP-1 history'!$C$356:$Q$706,15,0)</f>
        <v>38372.03</v>
      </c>
      <c r="E123" s="12">
        <f>VLOOKUP($A123,'[1]MASTER CP-1 history'!$C$709:$Q$1059,15,0)</f>
        <v>44127.81</v>
      </c>
      <c r="F123" s="12">
        <f>VLOOKUP($A123,'[1]MASTER CP-1 history'!$C$1062:$Q$1412,15,0)</f>
        <v>46602.89</v>
      </c>
      <c r="G123" s="12">
        <f>VLOOKUP($A123,'[1]MASTER CP-1 history'!$C$1415:$Q$1765,15,0)</f>
        <v>51858.2</v>
      </c>
      <c r="H123" s="12">
        <f>VLOOKUP($A123,'[1]MASTER CP-1 history'!$C$1768:$Q$2118,15,0)</f>
        <v>50977.05</v>
      </c>
      <c r="I123" s="12">
        <f>VLOOKUP($A123,'[1]MASTER CP-1 history'!$C$2121:$Q$2471,15,0)</f>
        <v>54486.91</v>
      </c>
      <c r="J123" s="12">
        <f>VLOOKUP($A123,'[1]MASTER CP-1 history'!$C$2474:$Q$2824,15,0)</f>
        <v>53942.47</v>
      </c>
      <c r="K123" s="12">
        <f>VLOOKUP($A123,'[1]MASTER CP-1 history'!$C$2827:$Q$3177,15,0)</f>
        <v>56245.05</v>
      </c>
      <c r="L123" s="12">
        <f>VLOOKUP($A123,'[1]MASTER CP-1 history'!$C$3180:$Q$3530,15,0)</f>
        <v>56742.14</v>
      </c>
      <c r="M123" s="12">
        <f>VLOOKUP($A123,'[1]MASTER CP-1 history'!$C$3533:$Q$3883,15,0)</f>
        <v>58227.3</v>
      </c>
      <c r="N123" s="12">
        <f>VLOOKUP($A123,'[1]MASTER CP-1 history'!$C$3886:$Q$4236,15,0)</f>
        <v>61376.780000000006</v>
      </c>
      <c r="O123" s="12">
        <f>VLOOKUP($A123,'[1]MASTER CP-1 history'!$C$4239:$Q$4589,15,0)</f>
        <v>63974.82</v>
      </c>
      <c r="P123" s="12">
        <f>VLOOKUP($A123,'[1]MASTER CP-1 history'!$C$4592:$Q$4942,15,0)</f>
        <v>65626.149999999994</v>
      </c>
      <c r="Q123" s="12">
        <f>VLOOKUP($A123,'[1]MASTER CP-1 history'!$C$4945:$Q$5295,15,0)</f>
        <v>69272.56</v>
      </c>
      <c r="R123" s="12">
        <f>VLOOKUP($A123,'[1]MASTER CP-1 history'!$C$5298:$Q$5648,15,0)</f>
        <v>72063.87999999999</v>
      </c>
      <c r="S123" s="12">
        <f>VLOOKUP($A123,'[1]MASTER CP-1 history'!$C$5651:$Q$6001,15,0)</f>
        <v>74734.03</v>
      </c>
      <c r="T123" s="12">
        <f>VLOOKUP($A123,'[1]MASTER CP-1 history'!$C$6004:$Q$6354,15,0)</f>
        <v>80055.350000000006</v>
      </c>
      <c r="U123" s="12">
        <f>VLOOKUP($A123,'[1]MASTER CP-1 history'!$C$6357:$Q$6707,15,0)</f>
        <v>83681.590000000011</v>
      </c>
      <c r="V123" s="12">
        <f>VLOOKUP($A123,'[1]MASTER CP-1 history'!$C$6710:$Q$7060,15,0)</f>
        <v>87707.41</v>
      </c>
      <c r="W123" s="1"/>
      <c r="X123" s="23">
        <f t="shared" si="14"/>
        <v>0.23316633817179028</v>
      </c>
      <c r="Y123" s="23">
        <f t="shared" si="15"/>
        <v>0.14999936151410281</v>
      </c>
      <c r="Z123" s="23">
        <f t="shared" si="16"/>
        <v>5.6088892696011923E-2</v>
      </c>
      <c r="AA123" s="23">
        <f t="shared" si="17"/>
        <v>0.11276789915818521</v>
      </c>
      <c r="AB123" s="23">
        <f t="shared" si="18"/>
        <v>-1.6991526894492948E-2</v>
      </c>
      <c r="AC123" s="23">
        <f t="shared" si="19"/>
        <v>6.8851767609149614E-2</v>
      </c>
      <c r="AD123" s="23">
        <f t="shared" si="26"/>
        <v>-9.9921247139909807E-3</v>
      </c>
      <c r="AE123" s="23">
        <f t="shared" si="26"/>
        <v>4.2685846606579224E-2</v>
      </c>
      <c r="AF123" s="23">
        <f t="shared" si="26"/>
        <v>8.8379332936853374E-3</v>
      </c>
      <c r="AG123" s="23">
        <f t="shared" si="26"/>
        <v>2.6173845399556722E-2</v>
      </c>
      <c r="AH123" s="23">
        <f t="shared" si="26"/>
        <v>5.4089404798093044E-2</v>
      </c>
      <c r="AI123" s="23">
        <f t="shared" si="24"/>
        <v>4.232936299362712E-2</v>
      </c>
      <c r="AJ123" s="23">
        <f t="shared" si="24"/>
        <v>2.5812186732217371E-2</v>
      </c>
      <c r="AK123" s="23">
        <f t="shared" si="24"/>
        <v>5.5563369175244987E-2</v>
      </c>
      <c r="AL123" s="23">
        <f t="shared" si="24"/>
        <v>4.0294742968933046E-2</v>
      </c>
      <c r="AM123" s="23">
        <f t="shared" si="24"/>
        <v>3.7052542827280592E-2</v>
      </c>
      <c r="AN123" s="23">
        <f t="shared" si="23"/>
        <v>7.1203439718157943E-2</v>
      </c>
      <c r="AO123" s="23">
        <f t="shared" si="23"/>
        <v>4.5296660373104418E-2</v>
      </c>
      <c r="AP123" s="23">
        <f t="shared" si="23"/>
        <v>4.8108789519893107E-2</v>
      </c>
      <c r="AQ123" s="14"/>
      <c r="AR123" s="23">
        <f t="shared" si="20"/>
        <v>5.7438880628796242E-2</v>
      </c>
      <c r="AS123" s="1">
        <f t="shared" si="21"/>
        <v>92745</v>
      </c>
    </row>
    <row r="124" spans="1:45" x14ac:dyDescent="0.25">
      <c r="A124" t="s">
        <v>119</v>
      </c>
      <c r="B124" s="5">
        <v>121</v>
      </c>
      <c r="C124" s="12">
        <f>VLOOKUP(A124,'[1]MASTER CP-1 history'!$C$3:$Q$353,15,0)</f>
        <v>0</v>
      </c>
      <c r="D124" s="12">
        <f>VLOOKUP($A124,'[1]MASTER CP-1 history'!$C$356:$Q$706,15,0)</f>
        <v>0</v>
      </c>
      <c r="E124" s="12">
        <f>VLOOKUP($A124,'[1]MASTER CP-1 history'!$C$709:$Q$1059,15,0)</f>
        <v>0</v>
      </c>
      <c r="F124" s="12">
        <f>VLOOKUP($A124,'[1]MASTER CP-1 history'!$C$1062:$Q$1412,15,0)</f>
        <v>0</v>
      </c>
      <c r="G124" s="12">
        <f>VLOOKUP($A124,'[1]MASTER CP-1 history'!$C$1415:$Q$1765,15,0)</f>
        <v>0</v>
      </c>
      <c r="H124" s="12">
        <f>VLOOKUP($A124,'[1]MASTER CP-1 history'!$C$1768:$Q$2118,15,0)</f>
        <v>0</v>
      </c>
      <c r="I124" s="12">
        <f>VLOOKUP($A124,'[1]MASTER CP-1 history'!$C$2121:$Q$2471,15,0)</f>
        <v>0</v>
      </c>
      <c r="J124" s="12">
        <f>VLOOKUP($A124,'[1]MASTER CP-1 history'!$C$2474:$Q$2824,15,0)</f>
        <v>0</v>
      </c>
      <c r="K124" s="12">
        <f>VLOOKUP($A124,'[1]MASTER CP-1 history'!$C$2827:$Q$3177,15,0)</f>
        <v>0</v>
      </c>
      <c r="L124" s="12">
        <f>VLOOKUP($A124,'[1]MASTER CP-1 history'!$C$3180:$Q$3530,15,0)</f>
        <v>0</v>
      </c>
      <c r="M124" s="12">
        <f>VLOOKUP($A124,'[1]MASTER CP-1 history'!$C$3533:$Q$3883,15,0)</f>
        <v>0</v>
      </c>
      <c r="N124" s="12">
        <f>VLOOKUP($A124,'[1]MASTER CP-1 history'!$C$3886:$Q$4236,15,0)</f>
        <v>0</v>
      </c>
      <c r="O124" s="12">
        <f>VLOOKUP($A124,'[1]MASTER CP-1 history'!$C$4239:$Q$4589,15,0)</f>
        <v>0</v>
      </c>
      <c r="P124" s="12">
        <f>VLOOKUP($A124,'[1]MASTER CP-1 history'!$C$4592:$Q$4942,15,0)</f>
        <v>0</v>
      </c>
      <c r="Q124" s="12">
        <f>VLOOKUP($A124,'[1]MASTER CP-1 history'!$C$4945:$Q$5295,15,0)</f>
        <v>0</v>
      </c>
      <c r="R124" s="12">
        <f>VLOOKUP($A124,'[1]MASTER CP-1 history'!$C$5298:$Q$5648,15,0)</f>
        <v>0</v>
      </c>
      <c r="S124" s="12">
        <f>VLOOKUP($A124,'[1]MASTER CP-1 history'!$C$5651:$Q$6001,15,0)</f>
        <v>0</v>
      </c>
      <c r="T124" s="12">
        <f>VLOOKUP($A124,'[1]MASTER CP-1 history'!$C$6004:$Q$6354,15,0)</f>
        <v>0</v>
      </c>
      <c r="U124" s="12">
        <f>VLOOKUP($A124,'[1]MASTER CP-1 history'!$C$6357:$Q$6707,15,0)</f>
        <v>0</v>
      </c>
      <c r="V124" s="12">
        <f>VLOOKUP($A124,'[1]MASTER CP-1 history'!$C$6710:$Q$7060,15,0)</f>
        <v>0</v>
      </c>
      <c r="W124" s="1"/>
      <c r="X124" s="23" t="str">
        <f t="shared" si="14"/>
        <v/>
      </c>
      <c r="Y124" s="23" t="str">
        <f t="shared" si="15"/>
        <v/>
      </c>
      <c r="Z124" s="23" t="str">
        <f t="shared" si="16"/>
        <v/>
      </c>
      <c r="AA124" s="23" t="str">
        <f t="shared" si="17"/>
        <v/>
      </c>
      <c r="AB124" s="23" t="str">
        <f t="shared" si="18"/>
        <v/>
      </c>
      <c r="AC124" s="23" t="str">
        <f t="shared" si="19"/>
        <v/>
      </c>
      <c r="AD124" s="23" t="str">
        <f t="shared" si="26"/>
        <v/>
      </c>
      <c r="AE124" s="23" t="str">
        <f t="shared" si="26"/>
        <v/>
      </c>
      <c r="AF124" s="23" t="str">
        <f t="shared" si="26"/>
        <v/>
      </c>
      <c r="AG124" s="23" t="str">
        <f t="shared" si="26"/>
        <v/>
      </c>
      <c r="AH124" s="23" t="str">
        <f t="shared" si="26"/>
        <v/>
      </c>
      <c r="AI124" s="23" t="str">
        <f t="shared" si="24"/>
        <v/>
      </c>
      <c r="AJ124" s="23" t="str">
        <f t="shared" si="24"/>
        <v/>
      </c>
      <c r="AK124" s="23" t="str">
        <f t="shared" si="24"/>
        <v/>
      </c>
      <c r="AL124" s="23" t="str">
        <f t="shared" si="24"/>
        <v/>
      </c>
      <c r="AM124" s="23" t="str">
        <f t="shared" si="24"/>
        <v/>
      </c>
      <c r="AN124" s="23" t="str">
        <f t="shared" si="23"/>
        <v/>
      </c>
      <c r="AO124" s="23" t="str">
        <f t="shared" si="23"/>
        <v/>
      </c>
      <c r="AP124" s="23" t="str">
        <f t="shared" si="23"/>
        <v/>
      </c>
      <c r="AQ124" s="14"/>
      <c r="AR124" s="23">
        <f t="shared" si="20"/>
        <v>0</v>
      </c>
      <c r="AS124" s="1">
        <f t="shared" si="21"/>
        <v>0</v>
      </c>
    </row>
    <row r="125" spans="1:45" x14ac:dyDescent="0.25">
      <c r="A125" t="s">
        <v>120</v>
      </c>
      <c r="B125" s="5">
        <v>122</v>
      </c>
      <c r="C125" s="12">
        <f>VLOOKUP(A125,'[1]MASTER CP-1 history'!$C$3:$Q$353,15,0)</f>
        <v>0</v>
      </c>
      <c r="D125" s="12">
        <f>VLOOKUP($A125,'[1]MASTER CP-1 history'!$C$356:$Q$706,15,0)</f>
        <v>0</v>
      </c>
      <c r="E125" s="12">
        <f>VLOOKUP($A125,'[1]MASTER CP-1 history'!$C$709:$Q$1059,15,0)</f>
        <v>599138.27</v>
      </c>
      <c r="F125" s="12">
        <f>VLOOKUP($A125,'[1]MASTER CP-1 history'!$C$1062:$Q$1412,15,0)</f>
        <v>631824.13</v>
      </c>
      <c r="G125" s="12">
        <f>VLOOKUP($A125,'[1]MASTER CP-1 history'!$C$1415:$Q$1765,15,0)</f>
        <v>663554.5</v>
      </c>
      <c r="H125" s="12">
        <f>VLOOKUP($A125,'[1]MASTER CP-1 history'!$C$1768:$Q$2118,15,0)</f>
        <v>679092.54999999993</v>
      </c>
      <c r="I125" s="12">
        <f>VLOOKUP($A125,'[1]MASTER CP-1 history'!$C$2121:$Q$2471,15,0)</f>
        <v>734219.30999999994</v>
      </c>
      <c r="J125" s="12">
        <f>VLOOKUP($A125,'[1]MASTER CP-1 history'!$C$2474:$Q$2824,15,0)</f>
        <v>730743.11</v>
      </c>
      <c r="K125" s="12">
        <f>VLOOKUP($A125,'[1]MASTER CP-1 history'!$C$2827:$Q$3177,15,0)</f>
        <v>772252.11</v>
      </c>
      <c r="L125" s="12">
        <f>VLOOKUP($A125,'[1]MASTER CP-1 history'!$C$3180:$Q$3530,15,0)</f>
        <v>820546.26</v>
      </c>
      <c r="M125" s="12">
        <f>VLOOKUP($A125,'[1]MASTER CP-1 history'!$C$3533:$Q$3883,15,0)</f>
        <v>836595.1</v>
      </c>
      <c r="N125" s="12">
        <f>VLOOKUP($A125,'[1]MASTER CP-1 history'!$C$3886:$Q$4236,15,0)</f>
        <v>887844.08000000007</v>
      </c>
      <c r="O125" s="12">
        <f>VLOOKUP($A125,'[1]MASTER CP-1 history'!$C$4239:$Q$4589,15,0)</f>
        <v>957228.4</v>
      </c>
      <c r="P125" s="12">
        <f>VLOOKUP($A125,'[1]MASTER CP-1 history'!$C$4592:$Q$4942,15,0)</f>
        <v>983915.11</v>
      </c>
      <c r="Q125" s="12">
        <f>VLOOKUP($A125,'[1]MASTER CP-1 history'!$C$4945:$Q$5295,15,0)</f>
        <v>1014120</v>
      </c>
      <c r="R125" s="12">
        <f>VLOOKUP($A125,'[1]MASTER CP-1 history'!$C$5298:$Q$5648,15,0)</f>
        <v>1069364.3299999998</v>
      </c>
      <c r="S125" s="12">
        <f>VLOOKUP($A125,'[1]MASTER CP-1 history'!$C$5651:$Q$6001,15,0)</f>
        <v>1121992.04</v>
      </c>
      <c r="T125" s="12">
        <f>VLOOKUP($A125,'[1]MASTER CP-1 history'!$C$6004:$Q$6354,15,0)</f>
        <v>1158072</v>
      </c>
      <c r="U125" s="12">
        <f>VLOOKUP($A125,'[1]MASTER CP-1 history'!$C$6357:$Q$6707,15,0)</f>
        <v>1182350</v>
      </c>
      <c r="V125" s="12">
        <f>VLOOKUP($A125,'[1]MASTER CP-1 history'!$C$6710:$Q$7060,15,0)</f>
        <v>1262091.23</v>
      </c>
      <c r="W125" s="1"/>
      <c r="X125" s="23" t="str">
        <f t="shared" si="14"/>
        <v/>
      </c>
      <c r="Y125" s="23" t="str">
        <f t="shared" si="15"/>
        <v/>
      </c>
      <c r="Z125" s="23">
        <f t="shared" si="16"/>
        <v>5.4554785825983013E-2</v>
      </c>
      <c r="AA125" s="23">
        <f t="shared" si="17"/>
        <v>5.0220256703396235E-2</v>
      </c>
      <c r="AB125" s="23">
        <f t="shared" si="18"/>
        <v>2.3416388555875862E-2</v>
      </c>
      <c r="AC125" s="23">
        <f t="shared" si="19"/>
        <v>8.1177094344504319E-2</v>
      </c>
      <c r="AD125" s="23">
        <f t="shared" si="26"/>
        <v>-4.7345526774553968E-3</v>
      </c>
      <c r="AE125" s="23">
        <f t="shared" si="26"/>
        <v>5.6803819881380752E-2</v>
      </c>
      <c r="AF125" s="23">
        <f t="shared" si="26"/>
        <v>6.2536766652537892E-2</v>
      </c>
      <c r="AG125" s="23">
        <f t="shared" si="26"/>
        <v>1.9558726646319694E-2</v>
      </c>
      <c r="AH125" s="23">
        <f t="shared" si="26"/>
        <v>6.1259000919321786E-2</v>
      </c>
      <c r="AI125" s="23">
        <f t="shared" si="24"/>
        <v>7.8149217371590682E-2</v>
      </c>
      <c r="AJ125" s="23">
        <f t="shared" si="24"/>
        <v>2.7879145666802156E-2</v>
      </c>
      <c r="AK125" s="23">
        <f t="shared" si="24"/>
        <v>3.0698674807423186E-2</v>
      </c>
      <c r="AL125" s="23">
        <f t="shared" si="24"/>
        <v>5.4475141008953419E-2</v>
      </c>
      <c r="AM125" s="23">
        <f t="shared" si="24"/>
        <v>4.921401296413188E-2</v>
      </c>
      <c r="AN125" s="23">
        <f t="shared" si="23"/>
        <v>3.2157055231871311E-2</v>
      </c>
      <c r="AO125" s="23">
        <f t="shared" si="23"/>
        <v>2.096415421493655E-2</v>
      </c>
      <c r="AP125" s="23">
        <f t="shared" si="23"/>
        <v>6.7442999111938073E-2</v>
      </c>
      <c r="AQ125" s="14"/>
      <c r="AR125" s="23">
        <f t="shared" si="20"/>
        <v>4.5045452189971261E-2</v>
      </c>
      <c r="AS125" s="1">
        <f t="shared" si="21"/>
        <v>1318943</v>
      </c>
    </row>
    <row r="126" spans="1:45" x14ac:dyDescent="0.25">
      <c r="A126" t="s">
        <v>121</v>
      </c>
      <c r="B126" s="5">
        <v>123</v>
      </c>
      <c r="C126" s="12">
        <f>VLOOKUP(A126,'[1]MASTER CP-1 history'!$C$3:$Q$353,15,0)</f>
        <v>0</v>
      </c>
      <c r="D126" s="12">
        <f>VLOOKUP($A126,'[1]MASTER CP-1 history'!$C$356:$Q$706,15,0)</f>
        <v>0</v>
      </c>
      <c r="E126" s="12">
        <f>VLOOKUP($A126,'[1]MASTER CP-1 history'!$C$709:$Q$1059,15,0)</f>
        <v>0</v>
      </c>
      <c r="F126" s="12">
        <f>VLOOKUP($A126,'[1]MASTER CP-1 history'!$C$1062:$Q$1412,15,0)</f>
        <v>0</v>
      </c>
      <c r="G126" s="12">
        <f>VLOOKUP($A126,'[1]MASTER CP-1 history'!$C$1415:$Q$1765,15,0)</f>
        <v>0</v>
      </c>
      <c r="H126" s="12">
        <f>VLOOKUP($A126,'[1]MASTER CP-1 history'!$C$1768:$Q$2118,15,0)</f>
        <v>142510.49</v>
      </c>
      <c r="I126" s="12">
        <f>VLOOKUP($A126,'[1]MASTER CP-1 history'!$C$2121:$Q$2471,15,0)</f>
        <v>146168.21</v>
      </c>
      <c r="J126" s="12">
        <f>VLOOKUP($A126,'[1]MASTER CP-1 history'!$C$2474:$Q$2824,15,0)</f>
        <v>148871.44</v>
      </c>
      <c r="K126" s="12">
        <f>VLOOKUP($A126,'[1]MASTER CP-1 history'!$C$2827:$Q$3177,15,0)</f>
        <v>148486.76</v>
      </c>
      <c r="L126" s="12">
        <f>VLOOKUP($A126,'[1]MASTER CP-1 history'!$C$3180:$Q$3530,15,0)</f>
        <v>164379.34</v>
      </c>
      <c r="M126" s="12">
        <f>VLOOKUP($A126,'[1]MASTER CP-1 history'!$C$3533:$Q$3883,15,0)</f>
        <v>161878.98000000001</v>
      </c>
      <c r="N126" s="12">
        <f>VLOOKUP($A126,'[1]MASTER CP-1 history'!$C$3886:$Q$4236,15,0)</f>
        <v>170791.52000000002</v>
      </c>
      <c r="O126" s="12">
        <f>VLOOKUP($A126,'[1]MASTER CP-1 history'!$C$4239:$Q$4589,15,0)</f>
        <v>185991.90000000002</v>
      </c>
      <c r="P126" s="12">
        <f>VLOOKUP($A126,'[1]MASTER CP-1 history'!$C$4592:$Q$4942,15,0)</f>
        <v>189049.61000000002</v>
      </c>
      <c r="Q126" s="12">
        <f>VLOOKUP($A126,'[1]MASTER CP-1 history'!$C$4945:$Q$5295,15,0)</f>
        <v>204195.96</v>
      </c>
      <c r="R126" s="12">
        <f>VLOOKUP($A126,'[1]MASTER CP-1 history'!$C$5298:$Q$5648,15,0)</f>
        <v>214599.42</v>
      </c>
      <c r="S126" s="12">
        <f>VLOOKUP($A126,'[1]MASTER CP-1 history'!$C$5651:$Q$6001,15,0)</f>
        <v>230706.08</v>
      </c>
      <c r="T126" s="12">
        <f>VLOOKUP($A126,'[1]MASTER CP-1 history'!$C$6004:$Q$6354,15,0)</f>
        <v>241371.51999999999</v>
      </c>
      <c r="U126" s="12">
        <f>VLOOKUP($A126,'[1]MASTER CP-1 history'!$C$6357:$Q$6707,15,0)</f>
        <v>280225.85000000003</v>
      </c>
      <c r="V126" s="12">
        <f>VLOOKUP($A126,'[1]MASTER CP-1 history'!$C$6710:$Q$7060,15,0)</f>
        <v>298270.83</v>
      </c>
      <c r="W126" s="1"/>
      <c r="X126" s="23" t="str">
        <f t="shared" si="14"/>
        <v/>
      </c>
      <c r="Y126" s="23" t="str">
        <f t="shared" si="15"/>
        <v/>
      </c>
      <c r="Z126" s="23" t="str">
        <f t="shared" si="16"/>
        <v/>
      </c>
      <c r="AA126" s="23" t="str">
        <f t="shared" si="17"/>
        <v/>
      </c>
      <c r="AB126" s="23" t="str">
        <f t="shared" si="18"/>
        <v/>
      </c>
      <c r="AC126" s="23">
        <f t="shared" si="19"/>
        <v>2.566632112485194E-2</v>
      </c>
      <c r="AD126" s="23">
        <f t="shared" si="26"/>
        <v>1.8493966642952053E-2</v>
      </c>
      <c r="AE126" s="23">
        <f t="shared" si="26"/>
        <v>-2.5839744681719545E-3</v>
      </c>
      <c r="AF126" s="23">
        <f t="shared" si="26"/>
        <v>0.10703028337341314</v>
      </c>
      <c r="AG126" s="23">
        <f t="shared" si="26"/>
        <v>-1.5210913974955649E-2</v>
      </c>
      <c r="AH126" s="23">
        <f t="shared" si="26"/>
        <v>5.5056808487426889E-2</v>
      </c>
      <c r="AI126" s="23">
        <f t="shared" si="24"/>
        <v>8.8999617779618109E-2</v>
      </c>
      <c r="AJ126" s="23">
        <f t="shared" si="24"/>
        <v>1.6440017011493467E-2</v>
      </c>
      <c r="AK126" s="23">
        <f t="shared" si="24"/>
        <v>8.011838797234215E-2</v>
      </c>
      <c r="AL126" s="23">
        <f t="shared" si="24"/>
        <v>5.0948412495526459E-2</v>
      </c>
      <c r="AM126" s="23">
        <f t="shared" si="24"/>
        <v>7.5054536494087332E-2</v>
      </c>
      <c r="AN126" s="23">
        <f t="shared" si="23"/>
        <v>4.6229557539185805E-2</v>
      </c>
      <c r="AO126" s="23">
        <f t="shared" si="23"/>
        <v>0.16097313386434342</v>
      </c>
      <c r="AP126" s="23">
        <f t="shared" si="23"/>
        <v>6.4394416146832917E-2</v>
      </c>
      <c r="AQ126" s="14"/>
      <c r="AR126" s="23">
        <f t="shared" si="20"/>
        <v>5.5115040749210434E-2</v>
      </c>
      <c r="AS126" s="1">
        <f t="shared" si="21"/>
        <v>314710</v>
      </c>
    </row>
    <row r="127" spans="1:45" x14ac:dyDescent="0.25">
      <c r="A127" t="s">
        <v>122</v>
      </c>
      <c r="B127" s="5">
        <v>124</v>
      </c>
      <c r="C127" s="12">
        <f>VLOOKUP(A127,'[1]MASTER CP-1 history'!$C$3:$Q$353,15,0)</f>
        <v>0</v>
      </c>
      <c r="D127" s="12">
        <f>VLOOKUP($A127,'[1]MASTER CP-1 history'!$C$356:$Q$706,15,0)</f>
        <v>0</v>
      </c>
      <c r="E127" s="12">
        <f>VLOOKUP($A127,'[1]MASTER CP-1 history'!$C$709:$Q$1059,15,0)</f>
        <v>0</v>
      </c>
      <c r="F127" s="12">
        <f>VLOOKUP($A127,'[1]MASTER CP-1 history'!$C$1062:$Q$1412,15,0)</f>
        <v>0</v>
      </c>
      <c r="G127" s="12">
        <f>VLOOKUP($A127,'[1]MASTER CP-1 history'!$C$1415:$Q$1765,15,0)</f>
        <v>0</v>
      </c>
      <c r="H127" s="12">
        <f>VLOOKUP($A127,'[1]MASTER CP-1 history'!$C$1768:$Q$2118,15,0)</f>
        <v>0</v>
      </c>
      <c r="I127" s="12">
        <f>VLOOKUP($A127,'[1]MASTER CP-1 history'!$C$2121:$Q$2471,15,0)</f>
        <v>0</v>
      </c>
      <c r="J127" s="12">
        <f>VLOOKUP($A127,'[1]MASTER CP-1 history'!$C$2474:$Q$2824,15,0)</f>
        <v>0</v>
      </c>
      <c r="K127" s="12">
        <f>VLOOKUP($A127,'[1]MASTER CP-1 history'!$C$2827:$Q$3177,15,0)</f>
        <v>0</v>
      </c>
      <c r="L127" s="12">
        <f>VLOOKUP($A127,'[1]MASTER CP-1 history'!$C$3180:$Q$3530,15,0)</f>
        <v>0</v>
      </c>
      <c r="M127" s="12">
        <f>VLOOKUP($A127,'[1]MASTER CP-1 history'!$C$3533:$Q$3883,15,0)</f>
        <v>0</v>
      </c>
      <c r="N127" s="12">
        <f>VLOOKUP($A127,'[1]MASTER CP-1 history'!$C$3886:$Q$4236,15,0)</f>
        <v>0</v>
      </c>
      <c r="O127" s="12">
        <f>VLOOKUP($A127,'[1]MASTER CP-1 history'!$C$4239:$Q$4589,15,0)</f>
        <v>0</v>
      </c>
      <c r="P127" s="12">
        <f>VLOOKUP($A127,'[1]MASTER CP-1 history'!$C$4592:$Q$4942,15,0)</f>
        <v>0</v>
      </c>
      <c r="Q127" s="12">
        <f>VLOOKUP($A127,'[1]MASTER CP-1 history'!$C$4945:$Q$5295,15,0)</f>
        <v>0</v>
      </c>
      <c r="R127" s="12">
        <f>VLOOKUP($A127,'[1]MASTER CP-1 history'!$C$5298:$Q$5648,15,0)</f>
        <v>0</v>
      </c>
      <c r="S127" s="12">
        <f>VLOOKUP($A127,'[1]MASTER CP-1 history'!$C$5651:$Q$6001,15,0)</f>
        <v>0</v>
      </c>
      <c r="T127" s="12">
        <f>VLOOKUP($A127,'[1]MASTER CP-1 history'!$C$6004:$Q$6354,15,0)</f>
        <v>0</v>
      </c>
      <c r="U127" s="12">
        <f>VLOOKUP($A127,'[1]MASTER CP-1 history'!$C$6357:$Q$6707,15,0)</f>
        <v>0</v>
      </c>
      <c r="V127" s="12">
        <f>VLOOKUP($A127,'[1]MASTER CP-1 history'!$C$6710:$Q$7060,15,0)</f>
        <v>0</v>
      </c>
      <c r="W127" s="1"/>
      <c r="X127" s="23" t="str">
        <f t="shared" si="14"/>
        <v/>
      </c>
      <c r="Y127" s="23" t="str">
        <f t="shared" si="15"/>
        <v/>
      </c>
      <c r="Z127" s="23" t="str">
        <f t="shared" si="16"/>
        <v/>
      </c>
      <c r="AA127" s="23" t="str">
        <f t="shared" si="17"/>
        <v/>
      </c>
      <c r="AB127" s="23" t="str">
        <f t="shared" si="18"/>
        <v/>
      </c>
      <c r="AC127" s="23" t="str">
        <f t="shared" si="19"/>
        <v/>
      </c>
      <c r="AD127" s="23" t="str">
        <f t="shared" si="26"/>
        <v/>
      </c>
      <c r="AE127" s="23" t="str">
        <f t="shared" si="26"/>
        <v/>
      </c>
      <c r="AF127" s="23" t="str">
        <f t="shared" si="26"/>
        <v/>
      </c>
      <c r="AG127" s="23" t="str">
        <f t="shared" si="26"/>
        <v/>
      </c>
      <c r="AH127" s="23" t="str">
        <f t="shared" si="26"/>
        <v/>
      </c>
      <c r="AI127" s="23" t="str">
        <f t="shared" si="24"/>
        <v/>
      </c>
      <c r="AJ127" s="23" t="str">
        <f t="shared" si="24"/>
        <v/>
      </c>
      <c r="AK127" s="23" t="str">
        <f t="shared" si="24"/>
        <v/>
      </c>
      <c r="AL127" s="23" t="str">
        <f t="shared" si="24"/>
        <v/>
      </c>
      <c r="AM127" s="23" t="str">
        <f t="shared" si="24"/>
        <v/>
      </c>
      <c r="AN127" s="23" t="str">
        <f t="shared" si="23"/>
        <v/>
      </c>
      <c r="AO127" s="23" t="str">
        <f t="shared" si="23"/>
        <v/>
      </c>
      <c r="AP127" s="23" t="str">
        <f t="shared" si="23"/>
        <v/>
      </c>
      <c r="AQ127" s="14"/>
      <c r="AR127" s="23">
        <f t="shared" si="20"/>
        <v>0</v>
      </c>
      <c r="AS127" s="1">
        <f t="shared" si="21"/>
        <v>0</v>
      </c>
    </row>
    <row r="128" spans="1:45" x14ac:dyDescent="0.25">
      <c r="A128" t="s">
        <v>123</v>
      </c>
      <c r="B128" s="5">
        <v>125</v>
      </c>
      <c r="C128" s="12">
        <f>VLOOKUP(A128,'[1]MASTER CP-1 history'!$C$3:$Q$353,15,0)</f>
        <v>119516.34999999999</v>
      </c>
      <c r="D128" s="12">
        <f>VLOOKUP($A128,'[1]MASTER CP-1 history'!$C$356:$Q$706,15,0)</f>
        <v>127762.68</v>
      </c>
      <c r="E128" s="12">
        <f>VLOOKUP($A128,'[1]MASTER CP-1 history'!$C$709:$Q$1059,15,0)</f>
        <v>140647.39000000001</v>
      </c>
      <c r="F128" s="12">
        <f>VLOOKUP($A128,'[1]MASTER CP-1 history'!$C$1062:$Q$1412,15,0)</f>
        <v>149257.31000000003</v>
      </c>
      <c r="G128" s="12">
        <f>VLOOKUP($A128,'[1]MASTER CP-1 history'!$C$1415:$Q$1765,15,0)</f>
        <v>164332.42000000001</v>
      </c>
      <c r="H128" s="12">
        <f>VLOOKUP($A128,'[1]MASTER CP-1 history'!$C$1768:$Q$2118,15,0)</f>
        <v>172345.52</v>
      </c>
      <c r="I128" s="12">
        <f>VLOOKUP($A128,'[1]MASTER CP-1 history'!$C$2121:$Q$2471,15,0)</f>
        <v>176750.27</v>
      </c>
      <c r="J128" s="12">
        <f>VLOOKUP($A128,'[1]MASTER CP-1 history'!$C$2474:$Q$2824,15,0)</f>
        <v>180937.94</v>
      </c>
      <c r="K128" s="12">
        <f>VLOOKUP($A128,'[1]MASTER CP-1 history'!$C$2827:$Q$3177,15,0)</f>
        <v>184644.25</v>
      </c>
      <c r="L128" s="12">
        <f>VLOOKUP($A128,'[1]MASTER CP-1 history'!$C$3180:$Q$3530,15,0)</f>
        <v>190476.37</v>
      </c>
      <c r="M128" s="12">
        <f>VLOOKUP($A128,'[1]MASTER CP-1 history'!$C$3533:$Q$3883,15,0)</f>
        <v>196121.37</v>
      </c>
      <c r="N128" s="12">
        <f>VLOOKUP($A128,'[1]MASTER CP-1 history'!$C$3886:$Q$4236,15,0)</f>
        <v>204722.78000000003</v>
      </c>
      <c r="O128" s="12">
        <f>VLOOKUP($A128,'[1]MASTER CP-1 history'!$C$4239:$Q$4589,15,0)</f>
        <v>211405.05</v>
      </c>
      <c r="P128" s="12">
        <f>VLOOKUP($A128,'[1]MASTER CP-1 history'!$C$4592:$Q$4942,15,0)</f>
        <v>215161.04</v>
      </c>
      <c r="Q128" s="12">
        <f>VLOOKUP($A128,'[1]MASTER CP-1 history'!$C$4945:$Q$5295,15,0)</f>
        <v>226416</v>
      </c>
      <c r="R128" s="12">
        <f>VLOOKUP($A128,'[1]MASTER CP-1 history'!$C$5298:$Q$5648,15,0)</f>
        <v>231983.96</v>
      </c>
      <c r="S128" s="12">
        <f>VLOOKUP($A128,'[1]MASTER CP-1 history'!$C$5651:$Q$6001,15,0)</f>
        <v>244867.92</v>
      </c>
      <c r="T128" s="12">
        <f>VLOOKUP($A128,'[1]MASTER CP-1 history'!$C$6004:$Q$6354,15,0)</f>
        <v>264353.75</v>
      </c>
      <c r="U128" s="12">
        <f>VLOOKUP($A128,'[1]MASTER CP-1 history'!$C$6357:$Q$6707,15,0)</f>
        <v>259936.16</v>
      </c>
      <c r="V128" s="12">
        <f>VLOOKUP($A128,'[1]MASTER CP-1 history'!$C$6710:$Q$7060,15,0)</f>
        <v>289370.18</v>
      </c>
      <c r="W128" s="1"/>
      <c r="X128" s="23">
        <f t="shared" si="14"/>
        <v>6.8997505362237074E-2</v>
      </c>
      <c r="Y128" s="23">
        <f t="shared" si="15"/>
        <v>0.10084877681025493</v>
      </c>
      <c r="Z128" s="23">
        <f t="shared" si="16"/>
        <v>6.1216351046400594E-2</v>
      </c>
      <c r="AA128" s="23">
        <f t="shared" si="17"/>
        <v>0.10100081530345136</v>
      </c>
      <c r="AB128" s="23">
        <f t="shared" si="18"/>
        <v>4.876152861376943E-2</v>
      </c>
      <c r="AC128" s="23">
        <f t="shared" si="19"/>
        <v>2.5557670428566989E-2</v>
      </c>
      <c r="AD128" s="23">
        <f t="shared" si="26"/>
        <v>2.3692580497896909E-2</v>
      </c>
      <c r="AE128" s="23">
        <f t="shared" si="26"/>
        <v>2.0483874194654795E-2</v>
      </c>
      <c r="AF128" s="23">
        <f t="shared" si="26"/>
        <v>3.158571144240882E-2</v>
      </c>
      <c r="AG128" s="23">
        <f t="shared" si="26"/>
        <v>2.9636222067860703E-2</v>
      </c>
      <c r="AH128" s="23">
        <f t="shared" si="26"/>
        <v>4.3857586758648648E-2</v>
      </c>
      <c r="AI128" s="23">
        <f t="shared" si="24"/>
        <v>3.2640578640051487E-2</v>
      </c>
      <c r="AJ128" s="23">
        <f t="shared" si="24"/>
        <v>1.7766794123413893E-2</v>
      </c>
      <c r="AK128" s="23">
        <f t="shared" si="24"/>
        <v>5.2309470153146645E-2</v>
      </c>
      <c r="AL128" s="23">
        <f t="shared" si="24"/>
        <v>2.4591724966433432E-2</v>
      </c>
      <c r="AM128" s="23">
        <f t="shared" si="24"/>
        <v>5.5538150137621679E-2</v>
      </c>
      <c r="AN128" s="23">
        <f t="shared" si="23"/>
        <v>7.9576900069229101E-2</v>
      </c>
      <c r="AO128" s="23">
        <f t="shared" si="23"/>
        <v>-1.6710903476875198E-2</v>
      </c>
      <c r="AP128" s="23">
        <f t="shared" si="23"/>
        <v>0.11323557291913518</v>
      </c>
      <c r="AQ128" s="14"/>
      <c r="AR128" s="23">
        <f t="shared" si="20"/>
        <v>4.81361531609635E-2</v>
      </c>
      <c r="AS128" s="1">
        <f t="shared" si="21"/>
        <v>303299</v>
      </c>
    </row>
    <row r="129" spans="1:45" x14ac:dyDescent="0.25">
      <c r="A129" t="s">
        <v>124</v>
      </c>
      <c r="B129" s="5">
        <v>126</v>
      </c>
      <c r="C129" s="12">
        <f>VLOOKUP(A129,'[1]MASTER CP-1 history'!$C$3:$Q$353,15,0)</f>
        <v>0</v>
      </c>
      <c r="D129" s="12">
        <f>VLOOKUP($A129,'[1]MASTER CP-1 history'!$C$356:$Q$706,15,0)</f>
        <v>840098.41</v>
      </c>
      <c r="E129" s="12">
        <f>VLOOKUP($A129,'[1]MASTER CP-1 history'!$C$709:$Q$1059,15,0)</f>
        <v>869127.52</v>
      </c>
      <c r="F129" s="12">
        <f>VLOOKUP($A129,'[1]MASTER CP-1 history'!$C$1062:$Q$1412,15,0)</f>
        <v>889799.28</v>
      </c>
      <c r="G129" s="12">
        <f>VLOOKUP($A129,'[1]MASTER CP-1 history'!$C$1415:$Q$1765,15,0)</f>
        <v>931271</v>
      </c>
      <c r="H129" s="12">
        <f>VLOOKUP($A129,'[1]MASTER CP-1 history'!$C$1768:$Q$2118,15,0)</f>
        <v>962575.91</v>
      </c>
      <c r="I129" s="12">
        <f>VLOOKUP($A129,'[1]MASTER CP-1 history'!$C$2121:$Q$2471,15,0)</f>
        <v>1021395.37</v>
      </c>
      <c r="J129" s="12">
        <f>VLOOKUP($A129,'[1]MASTER CP-1 history'!$C$2474:$Q$2824,15,0)</f>
        <v>1052081.4300000002</v>
      </c>
      <c r="K129" s="12">
        <f>VLOOKUP($A129,'[1]MASTER CP-1 history'!$C$2827:$Q$3177,15,0)</f>
        <v>1096832.7200000002</v>
      </c>
      <c r="L129" s="12">
        <f>VLOOKUP($A129,'[1]MASTER CP-1 history'!$C$3180:$Q$3530,15,0)</f>
        <v>1127200.95</v>
      </c>
      <c r="M129" s="12">
        <f>VLOOKUP($A129,'[1]MASTER CP-1 history'!$C$3533:$Q$3883,15,0)</f>
        <v>1166816.5899999999</v>
      </c>
      <c r="N129" s="12">
        <f>VLOOKUP($A129,'[1]MASTER CP-1 history'!$C$3886:$Q$4236,15,0)</f>
        <v>1237983.8999999999</v>
      </c>
      <c r="O129" s="12">
        <f>VLOOKUP($A129,'[1]MASTER CP-1 history'!$C$4239:$Q$4589,15,0)</f>
        <v>1280935.6000000001</v>
      </c>
      <c r="P129" s="12">
        <f>VLOOKUP($A129,'[1]MASTER CP-1 history'!$C$4592:$Q$4942,15,0)</f>
        <v>1312264.29</v>
      </c>
      <c r="Q129" s="12">
        <f>VLOOKUP($A129,'[1]MASTER CP-1 history'!$C$4945:$Q$5295,15,0)</f>
        <v>1373459.08</v>
      </c>
      <c r="R129" s="12">
        <f>VLOOKUP($A129,'[1]MASTER CP-1 history'!$C$5298:$Q$5648,15,0)</f>
        <v>1445717.23</v>
      </c>
      <c r="S129" s="12">
        <f>VLOOKUP($A129,'[1]MASTER CP-1 history'!$C$5651:$Q$6001,15,0)</f>
        <v>1526809.8900000001</v>
      </c>
      <c r="T129" s="12">
        <f>VLOOKUP($A129,'[1]MASTER CP-1 history'!$C$6004:$Q$6354,15,0)</f>
        <v>1553505.88</v>
      </c>
      <c r="U129" s="12">
        <f>VLOOKUP($A129,'[1]MASTER CP-1 history'!$C$6357:$Q$6707,15,0)</f>
        <v>1594600.64</v>
      </c>
      <c r="V129" s="12">
        <f>VLOOKUP($A129,'[1]MASTER CP-1 history'!$C$6710:$Q$7060,15,0)</f>
        <v>1604630</v>
      </c>
      <c r="W129" s="1"/>
      <c r="X129" s="23" t="str">
        <f t="shared" si="14"/>
        <v/>
      </c>
      <c r="Y129" s="23">
        <f t="shared" si="15"/>
        <v>3.4554416071326671E-2</v>
      </c>
      <c r="Z129" s="23">
        <f t="shared" si="16"/>
        <v>2.3784495973617321E-2</v>
      </c>
      <c r="AA129" s="23">
        <f t="shared" si="17"/>
        <v>4.660794960409495E-2</v>
      </c>
      <c r="AB129" s="23">
        <f t="shared" si="18"/>
        <v>3.361525270302633E-2</v>
      </c>
      <c r="AC129" s="23">
        <f t="shared" si="19"/>
        <v>6.1106307968999518E-2</v>
      </c>
      <c r="AD129" s="23">
        <f t="shared" si="26"/>
        <v>3.0043273056935996E-2</v>
      </c>
      <c r="AE129" s="23">
        <f t="shared" si="26"/>
        <v>4.2535956556138461E-2</v>
      </c>
      <c r="AF129" s="23">
        <f t="shared" si="26"/>
        <v>2.7687202839827521E-2</v>
      </c>
      <c r="AG129" s="23">
        <f t="shared" si="26"/>
        <v>3.5145144261987976E-2</v>
      </c>
      <c r="AH129" s="23">
        <f t="shared" si="26"/>
        <v>6.0992713516354838E-2</v>
      </c>
      <c r="AI129" s="23">
        <f t="shared" si="24"/>
        <v>3.4694877695905568E-2</v>
      </c>
      <c r="AJ129" s="23">
        <f t="shared" si="24"/>
        <v>2.445766204015248E-2</v>
      </c>
      <c r="AK129" s="23">
        <f t="shared" si="24"/>
        <v>4.663297665442076E-2</v>
      </c>
      <c r="AL129" s="23">
        <f t="shared" si="24"/>
        <v>5.2610340600755215E-2</v>
      </c>
      <c r="AM129" s="23">
        <f t="shared" si="24"/>
        <v>5.6091646635490502E-2</v>
      </c>
      <c r="AN129" s="23">
        <f t="shared" si="23"/>
        <v>1.7484816004171781E-2</v>
      </c>
      <c r="AO129" s="23">
        <f t="shared" si="23"/>
        <v>2.6452915646511754E-2</v>
      </c>
      <c r="AP129" s="23">
        <f t="shared" si="23"/>
        <v>6.2895747991171648E-3</v>
      </c>
      <c r="AQ129" s="14"/>
      <c r="AR129" s="23">
        <f t="shared" si="20"/>
        <v>3.6710417923824151E-2</v>
      </c>
      <c r="AS129" s="1">
        <f t="shared" si="21"/>
        <v>1663537</v>
      </c>
    </row>
    <row r="130" spans="1:45" x14ac:dyDescent="0.25">
      <c r="A130" t="s">
        <v>125</v>
      </c>
      <c r="B130" s="5">
        <v>127</v>
      </c>
      <c r="C130" s="12">
        <f>VLOOKUP(A130,'[1]MASTER CP-1 history'!$C$3:$Q$353,15,0)</f>
        <v>0</v>
      </c>
      <c r="D130" s="12">
        <f>VLOOKUP($A130,'[1]MASTER CP-1 history'!$C$356:$Q$706,15,0)</f>
        <v>0</v>
      </c>
      <c r="E130" s="12">
        <f>VLOOKUP($A130,'[1]MASTER CP-1 history'!$C$709:$Q$1059,15,0)</f>
        <v>0</v>
      </c>
      <c r="F130" s="12">
        <f>VLOOKUP($A130,'[1]MASTER CP-1 history'!$C$1062:$Q$1412,15,0)</f>
        <v>0</v>
      </c>
      <c r="G130" s="12">
        <f>VLOOKUP($A130,'[1]MASTER CP-1 history'!$C$1415:$Q$1765,15,0)</f>
        <v>102585.82</v>
      </c>
      <c r="H130" s="12">
        <f>VLOOKUP($A130,'[1]MASTER CP-1 history'!$C$1768:$Q$2118,15,0)</f>
        <v>107597.89</v>
      </c>
      <c r="I130" s="12">
        <f>VLOOKUP($A130,'[1]MASTER CP-1 history'!$C$2121:$Q$2471,15,0)</f>
        <v>128279.8</v>
      </c>
      <c r="J130" s="12">
        <f>VLOOKUP($A130,'[1]MASTER CP-1 history'!$C$2474:$Q$2824,15,0)</f>
        <v>92658.91</v>
      </c>
      <c r="K130" s="12">
        <f>VLOOKUP($A130,'[1]MASTER CP-1 history'!$C$2827:$Q$3177,15,0)</f>
        <v>114712.56</v>
      </c>
      <c r="L130" s="12">
        <f>VLOOKUP($A130,'[1]MASTER CP-1 history'!$C$3180:$Q$3530,15,0)</f>
        <v>129224.96000000001</v>
      </c>
      <c r="M130" s="12">
        <f>VLOOKUP($A130,'[1]MASTER CP-1 history'!$C$3533:$Q$3883,15,0)</f>
        <v>131916.71000000002</v>
      </c>
      <c r="N130" s="12">
        <f>VLOOKUP($A130,'[1]MASTER CP-1 history'!$C$3886:$Q$4236,15,0)</f>
        <v>136658.29</v>
      </c>
      <c r="O130" s="12">
        <f>VLOOKUP($A130,'[1]MASTER CP-1 history'!$C$4239:$Q$4589,15,0)</f>
        <v>138208.18999999997</v>
      </c>
      <c r="P130" s="12">
        <f>VLOOKUP($A130,'[1]MASTER CP-1 history'!$C$4592:$Q$4942,15,0)</f>
        <v>149839.13999999998</v>
      </c>
      <c r="Q130" s="12">
        <f>VLOOKUP($A130,'[1]MASTER CP-1 history'!$C$4945:$Q$5295,15,0)</f>
        <v>158248.84</v>
      </c>
      <c r="R130" s="12">
        <f>VLOOKUP($A130,'[1]MASTER CP-1 history'!$C$5298:$Q$5648,15,0)</f>
        <v>159709.60999999999</v>
      </c>
      <c r="S130" s="12">
        <f>VLOOKUP($A130,'[1]MASTER CP-1 history'!$C$5651:$Q$6001,15,0)</f>
        <v>169578.05</v>
      </c>
      <c r="T130" s="12">
        <f>VLOOKUP($A130,'[1]MASTER CP-1 history'!$C$6004:$Q$6354,15,0)</f>
        <v>179395.32</v>
      </c>
      <c r="U130" s="12">
        <f>VLOOKUP($A130,'[1]MASTER CP-1 history'!$C$6357:$Q$6707,15,0)</f>
        <v>185481.09000000003</v>
      </c>
      <c r="V130" s="12">
        <f>VLOOKUP($A130,'[1]MASTER CP-1 history'!$C$6710:$Q$7060,15,0)</f>
        <v>194366.74000000002</v>
      </c>
      <c r="W130" s="1"/>
      <c r="X130" s="23" t="str">
        <f t="shared" si="14"/>
        <v/>
      </c>
      <c r="Y130" s="23" t="str">
        <f t="shared" si="15"/>
        <v/>
      </c>
      <c r="Z130" s="23" t="str">
        <f t="shared" si="16"/>
        <v/>
      </c>
      <c r="AA130" s="23" t="str">
        <f t="shared" si="17"/>
        <v/>
      </c>
      <c r="AB130" s="23">
        <f t="shared" si="18"/>
        <v>4.8857337203133844E-2</v>
      </c>
      <c r="AC130" s="23">
        <f t="shared" si="19"/>
        <v>0.19221482874803589</v>
      </c>
      <c r="AD130" s="23">
        <f t="shared" si="26"/>
        <v>-0.27768120935642243</v>
      </c>
      <c r="AE130" s="23">
        <f t="shared" si="26"/>
        <v>0.23800895132481045</v>
      </c>
      <c r="AF130" s="23">
        <f t="shared" si="26"/>
        <v>0.12651099408818015</v>
      </c>
      <c r="AG130" s="23">
        <f t="shared" si="26"/>
        <v>2.0829954213179982E-2</v>
      </c>
      <c r="AH130" s="23">
        <f t="shared" si="26"/>
        <v>3.594374056175284E-2</v>
      </c>
      <c r="AI130" s="23">
        <f t="shared" si="24"/>
        <v>1.1341426853796905E-2</v>
      </c>
      <c r="AJ130" s="23">
        <f t="shared" si="24"/>
        <v>8.4155287758272607E-2</v>
      </c>
      <c r="AK130" s="23">
        <f t="shared" si="24"/>
        <v>5.6124854961127062E-2</v>
      </c>
      <c r="AL130" s="23">
        <f t="shared" si="24"/>
        <v>9.2308417553012678E-3</v>
      </c>
      <c r="AM130" s="23">
        <f t="shared" si="24"/>
        <v>6.1789894797188494E-2</v>
      </c>
      <c r="AN130" s="23">
        <f t="shared" si="23"/>
        <v>5.7892339250274545E-2</v>
      </c>
      <c r="AO130" s="23">
        <f t="shared" si="23"/>
        <v>3.3923794667553304E-2</v>
      </c>
      <c r="AP130" s="23">
        <f t="shared" si="23"/>
        <v>4.7905961734427981E-2</v>
      </c>
      <c r="AQ130" s="14"/>
      <c r="AR130" s="23">
        <f t="shared" si="20"/>
        <v>4.9803266570707529E-2</v>
      </c>
      <c r="AS130" s="1">
        <f t="shared" si="21"/>
        <v>204047</v>
      </c>
    </row>
    <row r="131" spans="1:45" x14ac:dyDescent="0.25">
      <c r="A131" t="s">
        <v>126</v>
      </c>
      <c r="B131" s="5">
        <v>128</v>
      </c>
      <c r="C131" s="12">
        <f>VLOOKUP(A131,'[1]MASTER CP-1 history'!$C$3:$Q$353,15,0)</f>
        <v>0</v>
      </c>
      <c r="D131" s="12">
        <f>VLOOKUP($A131,'[1]MASTER CP-1 history'!$C$356:$Q$706,15,0)</f>
        <v>0</v>
      </c>
      <c r="E131" s="12">
        <f>VLOOKUP($A131,'[1]MASTER CP-1 history'!$C$709:$Q$1059,15,0)</f>
        <v>0</v>
      </c>
      <c r="F131" s="12">
        <f>VLOOKUP($A131,'[1]MASTER CP-1 history'!$C$1062:$Q$1412,15,0)</f>
        <v>0</v>
      </c>
      <c r="G131" s="12">
        <f>VLOOKUP($A131,'[1]MASTER CP-1 history'!$C$1415:$Q$1765,15,0)</f>
        <v>0</v>
      </c>
      <c r="H131" s="12">
        <f>VLOOKUP($A131,'[1]MASTER CP-1 history'!$C$1768:$Q$2118,15,0)</f>
        <v>0</v>
      </c>
      <c r="I131" s="12">
        <f>VLOOKUP($A131,'[1]MASTER CP-1 history'!$C$2121:$Q$2471,15,0)</f>
        <v>0</v>
      </c>
      <c r="J131" s="12">
        <f>VLOOKUP($A131,'[1]MASTER CP-1 history'!$C$2474:$Q$2824,15,0)</f>
        <v>0</v>
      </c>
      <c r="K131" s="12">
        <f>VLOOKUP($A131,'[1]MASTER CP-1 history'!$C$2827:$Q$3177,15,0)</f>
        <v>0</v>
      </c>
      <c r="L131" s="12">
        <f>VLOOKUP($A131,'[1]MASTER CP-1 history'!$C$3180:$Q$3530,15,0)</f>
        <v>0</v>
      </c>
      <c r="M131" s="12">
        <f>VLOOKUP($A131,'[1]MASTER CP-1 history'!$C$3533:$Q$3883,15,0)</f>
        <v>0</v>
      </c>
      <c r="N131" s="12">
        <f>VLOOKUP($A131,'[1]MASTER CP-1 history'!$C$3886:$Q$4236,15,0)</f>
        <v>0</v>
      </c>
      <c r="O131" s="12">
        <f>VLOOKUP($A131,'[1]MASTER CP-1 history'!$C$4239:$Q$4589,15,0)</f>
        <v>0</v>
      </c>
      <c r="P131" s="12">
        <f>VLOOKUP($A131,'[1]MASTER CP-1 history'!$C$4592:$Q$4942,15,0)</f>
        <v>0</v>
      </c>
      <c r="Q131" s="12">
        <f>VLOOKUP($A131,'[1]MASTER CP-1 history'!$C$4945:$Q$5295,15,0)</f>
        <v>0</v>
      </c>
      <c r="R131" s="12">
        <f>VLOOKUP($A131,'[1]MASTER CP-1 history'!$C$5298:$Q$5648,15,0)</f>
        <v>0</v>
      </c>
      <c r="S131" s="12">
        <f>VLOOKUP($A131,'[1]MASTER CP-1 history'!$C$5651:$Q$6001,15,0)</f>
        <v>0</v>
      </c>
      <c r="T131" s="12">
        <f>VLOOKUP($A131,'[1]MASTER CP-1 history'!$C$6004:$Q$6354,15,0)</f>
        <v>0</v>
      </c>
      <c r="U131" s="12">
        <f>VLOOKUP($A131,'[1]MASTER CP-1 history'!$C$6357:$Q$6707,15,0)</f>
        <v>0</v>
      </c>
      <c r="V131" s="12">
        <f>VLOOKUP($A131,'[1]MASTER CP-1 history'!$C$6710:$Q$7060,15,0)</f>
        <v>0</v>
      </c>
      <c r="W131" s="1"/>
      <c r="X131" s="23" t="str">
        <f t="shared" si="14"/>
        <v/>
      </c>
      <c r="Y131" s="23" t="str">
        <f t="shared" si="15"/>
        <v/>
      </c>
      <c r="Z131" s="23" t="str">
        <f t="shared" si="16"/>
        <v/>
      </c>
      <c r="AA131" s="23" t="str">
        <f t="shared" si="17"/>
        <v/>
      </c>
      <c r="AB131" s="23" t="str">
        <f t="shared" si="18"/>
        <v/>
      </c>
      <c r="AC131" s="23" t="str">
        <f t="shared" si="19"/>
        <v/>
      </c>
      <c r="AD131" s="23" t="str">
        <f t="shared" si="26"/>
        <v/>
      </c>
      <c r="AE131" s="23" t="str">
        <f t="shared" si="26"/>
        <v/>
      </c>
      <c r="AF131" s="23" t="str">
        <f t="shared" si="26"/>
        <v/>
      </c>
      <c r="AG131" s="23" t="str">
        <f t="shared" si="26"/>
        <v/>
      </c>
      <c r="AH131" s="23" t="str">
        <f t="shared" si="26"/>
        <v/>
      </c>
      <c r="AI131" s="23" t="str">
        <f t="shared" si="24"/>
        <v/>
      </c>
      <c r="AJ131" s="23" t="str">
        <f t="shared" si="24"/>
        <v/>
      </c>
      <c r="AK131" s="23" t="str">
        <f t="shared" si="24"/>
        <v/>
      </c>
      <c r="AL131" s="23" t="str">
        <f t="shared" si="24"/>
        <v/>
      </c>
      <c r="AM131" s="23" t="str">
        <f t="shared" si="24"/>
        <v/>
      </c>
      <c r="AN131" s="23" t="str">
        <f t="shared" si="23"/>
        <v/>
      </c>
      <c r="AO131" s="23" t="str">
        <f t="shared" si="23"/>
        <v/>
      </c>
      <c r="AP131" s="23" t="str">
        <f t="shared" si="23"/>
        <v/>
      </c>
      <c r="AQ131" s="14"/>
      <c r="AR131" s="23">
        <f t="shared" si="20"/>
        <v>0</v>
      </c>
      <c r="AS131" s="1">
        <f t="shared" si="21"/>
        <v>0</v>
      </c>
    </row>
    <row r="132" spans="1:45" x14ac:dyDescent="0.25">
      <c r="A132" t="s">
        <v>127</v>
      </c>
      <c r="B132" s="5">
        <v>129</v>
      </c>
      <c r="C132" s="12">
        <f>VLOOKUP(A132,'[1]MASTER CP-1 history'!$C$3:$Q$353,15,0)</f>
        <v>0</v>
      </c>
      <c r="D132" s="12">
        <f>VLOOKUP($A132,'[1]MASTER CP-1 history'!$C$356:$Q$706,15,0)</f>
        <v>0</v>
      </c>
      <c r="E132" s="12">
        <f>VLOOKUP($A132,'[1]MASTER CP-1 history'!$C$709:$Q$1059,15,0)</f>
        <v>0</v>
      </c>
      <c r="F132" s="12">
        <f>VLOOKUP($A132,'[1]MASTER CP-1 history'!$C$1062:$Q$1412,15,0)</f>
        <v>0</v>
      </c>
      <c r="G132" s="12">
        <f>VLOOKUP($A132,'[1]MASTER CP-1 history'!$C$1415:$Q$1765,15,0)</f>
        <v>0</v>
      </c>
      <c r="H132" s="12">
        <f>VLOOKUP($A132,'[1]MASTER CP-1 history'!$C$1768:$Q$2118,15,0)</f>
        <v>0</v>
      </c>
      <c r="I132" s="12">
        <f>VLOOKUP($A132,'[1]MASTER CP-1 history'!$C$2121:$Q$2471,15,0)</f>
        <v>0</v>
      </c>
      <c r="J132" s="12">
        <f>VLOOKUP($A132,'[1]MASTER CP-1 history'!$C$2474:$Q$2824,15,0)</f>
        <v>0</v>
      </c>
      <c r="K132" s="12">
        <f>VLOOKUP($A132,'[1]MASTER CP-1 history'!$C$2827:$Q$3177,15,0)</f>
        <v>0</v>
      </c>
      <c r="L132" s="12">
        <f>VLOOKUP($A132,'[1]MASTER CP-1 history'!$C$3180:$Q$3530,15,0)</f>
        <v>0</v>
      </c>
      <c r="M132" s="12">
        <f>VLOOKUP($A132,'[1]MASTER CP-1 history'!$C$3533:$Q$3883,15,0)</f>
        <v>0</v>
      </c>
      <c r="N132" s="12">
        <f>VLOOKUP($A132,'[1]MASTER CP-1 history'!$C$3886:$Q$4236,15,0)</f>
        <v>0</v>
      </c>
      <c r="O132" s="12">
        <f>VLOOKUP($A132,'[1]MASTER CP-1 history'!$C$4239:$Q$4589,15,0)</f>
        <v>0</v>
      </c>
      <c r="P132" s="12">
        <f>VLOOKUP($A132,'[1]MASTER CP-1 history'!$C$4592:$Q$4942,15,0)</f>
        <v>0</v>
      </c>
      <c r="Q132" s="12">
        <f>VLOOKUP($A132,'[1]MASTER CP-1 history'!$C$4945:$Q$5295,15,0)</f>
        <v>0</v>
      </c>
      <c r="R132" s="12">
        <f>VLOOKUP($A132,'[1]MASTER CP-1 history'!$C$5298:$Q$5648,15,0)</f>
        <v>0</v>
      </c>
      <c r="S132" s="12">
        <f>VLOOKUP($A132,'[1]MASTER CP-1 history'!$C$5651:$Q$6001,15,0)</f>
        <v>0</v>
      </c>
      <c r="T132" s="12">
        <f>VLOOKUP($A132,'[1]MASTER CP-1 history'!$C$6004:$Q$6354,15,0)</f>
        <v>0</v>
      </c>
      <c r="U132" s="12">
        <f>VLOOKUP($A132,'[1]MASTER CP-1 history'!$C$6357:$Q$6707,15,0)</f>
        <v>0</v>
      </c>
      <c r="V132" s="12">
        <f>VLOOKUP($A132,'[1]MASTER CP-1 history'!$C$6710:$Q$7060,15,0)</f>
        <v>0</v>
      </c>
      <c r="W132" s="1"/>
      <c r="X132" s="23" t="str">
        <f t="shared" ref="X132:X195" si="27">IF(AND(C132&gt;0,D132&gt;0),((D132-C132)/C132),"")</f>
        <v/>
      </c>
      <c r="Y132" s="23" t="str">
        <f t="shared" ref="Y132:Y195" si="28">IF(AND(D132&gt;0,E132&gt;0),((E132-D132)/D132),"")</f>
        <v/>
      </c>
      <c r="Z132" s="23" t="str">
        <f t="shared" ref="Z132:Z195" si="29">IF(AND(E132&gt;0,F132&gt;0),((F132-E132)/E132),"")</f>
        <v/>
      </c>
      <c r="AA132" s="23" t="str">
        <f t="shared" ref="AA132:AA195" si="30">IF(AND(F132&gt;0,G132&gt;0),((G132-F132)/F132),"")</f>
        <v/>
      </c>
      <c r="AB132" s="23" t="str">
        <f t="shared" ref="AB132:AB195" si="31">IF(AND(G132&gt;0,H132&gt;0),((H132-G132)/G132),"")</f>
        <v/>
      </c>
      <c r="AC132" s="23" t="str">
        <f t="shared" ref="AC132:AC195" si="32">IF(AND(H132&gt;0,I132&gt;0),((I132-H132)/H132),"")</f>
        <v/>
      </c>
      <c r="AD132" s="23" t="str">
        <f t="shared" si="26"/>
        <v/>
      </c>
      <c r="AE132" s="23" t="str">
        <f t="shared" si="26"/>
        <v/>
      </c>
      <c r="AF132" s="23" t="str">
        <f t="shared" si="26"/>
        <v/>
      </c>
      <c r="AG132" s="23" t="str">
        <f t="shared" si="26"/>
        <v/>
      </c>
      <c r="AH132" s="23" t="str">
        <f t="shared" si="26"/>
        <v/>
      </c>
      <c r="AI132" s="23" t="str">
        <f t="shared" si="24"/>
        <v/>
      </c>
      <c r="AJ132" s="23" t="str">
        <f t="shared" si="24"/>
        <v/>
      </c>
      <c r="AK132" s="23" t="str">
        <f t="shared" si="24"/>
        <v/>
      </c>
      <c r="AL132" s="23" t="str">
        <f t="shared" si="24"/>
        <v/>
      </c>
      <c r="AM132" s="23" t="str">
        <f t="shared" si="24"/>
        <v/>
      </c>
      <c r="AN132" s="23" t="str">
        <f t="shared" si="23"/>
        <v/>
      </c>
      <c r="AO132" s="23" t="str">
        <f t="shared" si="23"/>
        <v/>
      </c>
      <c r="AP132" s="23" t="str">
        <f t="shared" si="23"/>
        <v/>
      </c>
      <c r="AQ132" s="14"/>
      <c r="AR132" s="23">
        <f t="shared" ref="AR132:AR195" si="33">IFERROR(AVERAGE(X132:AQ132),0)</f>
        <v>0</v>
      </c>
      <c r="AS132" s="1">
        <f t="shared" ref="AS132:AS195" si="34">ROUND((V132*AR132)+V132,0)</f>
        <v>0</v>
      </c>
    </row>
    <row r="133" spans="1:45" x14ac:dyDescent="0.25">
      <c r="A133" t="s">
        <v>128</v>
      </c>
      <c r="B133" s="5">
        <v>130</v>
      </c>
      <c r="C133" s="12">
        <f>VLOOKUP(A133,'[1]MASTER CP-1 history'!$C$3:$Q$353,15,0)</f>
        <v>0</v>
      </c>
      <c r="D133" s="12">
        <f>VLOOKUP($A133,'[1]MASTER CP-1 history'!$C$356:$Q$706,15,0)</f>
        <v>0</v>
      </c>
      <c r="E133" s="12">
        <f>VLOOKUP($A133,'[1]MASTER CP-1 history'!$C$709:$Q$1059,15,0)</f>
        <v>0</v>
      </c>
      <c r="F133" s="12">
        <f>VLOOKUP($A133,'[1]MASTER CP-1 history'!$C$1062:$Q$1412,15,0)</f>
        <v>0</v>
      </c>
      <c r="G133" s="12">
        <f>VLOOKUP($A133,'[1]MASTER CP-1 history'!$C$1415:$Q$1765,15,0)</f>
        <v>0</v>
      </c>
      <c r="H133" s="12">
        <f>VLOOKUP($A133,'[1]MASTER CP-1 history'!$C$1768:$Q$2118,15,0)</f>
        <v>0</v>
      </c>
      <c r="I133" s="12">
        <f>VLOOKUP($A133,'[1]MASTER CP-1 history'!$C$2121:$Q$2471,15,0)</f>
        <v>0</v>
      </c>
      <c r="J133" s="12">
        <f>VLOOKUP($A133,'[1]MASTER CP-1 history'!$C$2474:$Q$2824,15,0)</f>
        <v>0</v>
      </c>
      <c r="K133" s="12">
        <f>VLOOKUP($A133,'[1]MASTER CP-1 history'!$C$2827:$Q$3177,15,0)</f>
        <v>0</v>
      </c>
      <c r="L133" s="12">
        <f>VLOOKUP($A133,'[1]MASTER CP-1 history'!$C$3180:$Q$3530,15,0)</f>
        <v>0</v>
      </c>
      <c r="M133" s="12">
        <f>VLOOKUP($A133,'[1]MASTER CP-1 history'!$C$3533:$Q$3883,15,0)</f>
        <v>0</v>
      </c>
      <c r="N133" s="12">
        <f>VLOOKUP($A133,'[1]MASTER CP-1 history'!$C$3886:$Q$4236,15,0)</f>
        <v>0</v>
      </c>
      <c r="O133" s="12">
        <f>VLOOKUP($A133,'[1]MASTER CP-1 history'!$C$4239:$Q$4589,15,0)</f>
        <v>0</v>
      </c>
      <c r="P133" s="12">
        <f>VLOOKUP($A133,'[1]MASTER CP-1 history'!$C$4592:$Q$4942,15,0)</f>
        <v>0</v>
      </c>
      <c r="Q133" s="12">
        <f>VLOOKUP($A133,'[1]MASTER CP-1 history'!$C$4945:$Q$5295,15,0)</f>
        <v>0</v>
      </c>
      <c r="R133" s="12">
        <f>VLOOKUP($A133,'[1]MASTER CP-1 history'!$C$5298:$Q$5648,15,0)</f>
        <v>0</v>
      </c>
      <c r="S133" s="12">
        <f>VLOOKUP($A133,'[1]MASTER CP-1 history'!$C$5651:$Q$6001,15,0)</f>
        <v>0</v>
      </c>
      <c r="T133" s="12">
        <f>VLOOKUP($A133,'[1]MASTER CP-1 history'!$C$6004:$Q$6354,15,0)</f>
        <v>0</v>
      </c>
      <c r="U133" s="12">
        <f>VLOOKUP($A133,'[1]MASTER CP-1 history'!$C$6357:$Q$6707,15,0)</f>
        <v>0</v>
      </c>
      <c r="V133" s="12">
        <f>VLOOKUP($A133,'[1]MASTER CP-1 history'!$C$6710:$Q$7060,15,0)</f>
        <v>0</v>
      </c>
      <c r="W133" s="1"/>
      <c r="X133" s="23" t="str">
        <f t="shared" si="27"/>
        <v/>
      </c>
      <c r="Y133" s="23" t="str">
        <f t="shared" si="28"/>
        <v/>
      </c>
      <c r="Z133" s="23" t="str">
        <f t="shared" si="29"/>
        <v/>
      </c>
      <c r="AA133" s="23" t="str">
        <f t="shared" si="30"/>
        <v/>
      </c>
      <c r="AB133" s="23" t="str">
        <f t="shared" si="31"/>
        <v/>
      </c>
      <c r="AC133" s="23" t="str">
        <f t="shared" si="32"/>
        <v/>
      </c>
      <c r="AD133" s="23" t="str">
        <f t="shared" si="26"/>
        <v/>
      </c>
      <c r="AE133" s="23" t="str">
        <f t="shared" si="26"/>
        <v/>
      </c>
      <c r="AF133" s="23" t="str">
        <f t="shared" si="26"/>
        <v/>
      </c>
      <c r="AG133" s="23" t="str">
        <f t="shared" si="26"/>
        <v/>
      </c>
      <c r="AH133" s="23" t="str">
        <f t="shared" si="26"/>
        <v/>
      </c>
      <c r="AI133" s="23" t="str">
        <f t="shared" si="24"/>
        <v/>
      </c>
      <c r="AJ133" s="23" t="str">
        <f t="shared" si="24"/>
        <v/>
      </c>
      <c r="AK133" s="23" t="str">
        <f t="shared" si="24"/>
        <v/>
      </c>
      <c r="AL133" s="23" t="str">
        <f t="shared" si="24"/>
        <v/>
      </c>
      <c r="AM133" s="23" t="str">
        <f t="shared" si="24"/>
        <v/>
      </c>
      <c r="AN133" s="23" t="str">
        <f t="shared" si="23"/>
        <v/>
      </c>
      <c r="AO133" s="23" t="str">
        <f t="shared" si="23"/>
        <v/>
      </c>
      <c r="AP133" s="23" t="str">
        <f t="shared" si="23"/>
        <v/>
      </c>
      <c r="AQ133" s="14"/>
      <c r="AR133" s="23">
        <f t="shared" si="33"/>
        <v>0</v>
      </c>
      <c r="AS133" s="1">
        <f t="shared" si="34"/>
        <v>0</v>
      </c>
    </row>
    <row r="134" spans="1:45" x14ac:dyDescent="0.25">
      <c r="A134" t="s">
        <v>129</v>
      </c>
      <c r="B134" s="5">
        <v>131</v>
      </c>
      <c r="C134" s="12">
        <f>VLOOKUP(A134,'[1]MASTER CP-1 history'!$C$3:$Q$353,15,0)</f>
        <v>483467.94</v>
      </c>
      <c r="D134" s="12">
        <f>VLOOKUP($A134,'[1]MASTER CP-1 history'!$C$356:$Q$706,15,0)</f>
        <v>530395.85</v>
      </c>
      <c r="E134" s="12">
        <f>VLOOKUP($A134,'[1]MASTER CP-1 history'!$C$709:$Q$1059,15,0)</f>
        <v>592087.12</v>
      </c>
      <c r="F134" s="12">
        <f>VLOOKUP($A134,'[1]MASTER CP-1 history'!$C$1062:$Q$1412,15,0)</f>
        <v>627008.62</v>
      </c>
      <c r="G134" s="12">
        <f>VLOOKUP($A134,'[1]MASTER CP-1 history'!$C$1415:$Q$1765,15,0)</f>
        <v>663816.07999999996</v>
      </c>
      <c r="H134" s="12">
        <f>VLOOKUP($A134,'[1]MASTER CP-1 history'!$C$1768:$Q$2118,15,0)</f>
        <v>689263.66</v>
      </c>
      <c r="I134" s="12">
        <f>VLOOKUP($A134,'[1]MASTER CP-1 history'!$C$2121:$Q$2471,15,0)</f>
        <v>761327.02</v>
      </c>
      <c r="J134" s="12">
        <f>VLOOKUP($A134,'[1]MASTER CP-1 history'!$C$2474:$Q$2824,15,0)</f>
        <v>778907.4</v>
      </c>
      <c r="K134" s="12">
        <f>VLOOKUP($A134,'[1]MASTER CP-1 history'!$C$2827:$Q$3177,15,0)</f>
        <v>792671.16</v>
      </c>
      <c r="L134" s="12">
        <f>VLOOKUP($A134,'[1]MASTER CP-1 history'!$C$3180:$Q$3530,15,0)</f>
        <v>833632.65999999992</v>
      </c>
      <c r="M134" s="12">
        <f>VLOOKUP($A134,'[1]MASTER CP-1 history'!$C$3533:$Q$3883,15,0)</f>
        <v>868647.29999999993</v>
      </c>
      <c r="N134" s="12">
        <f>VLOOKUP($A134,'[1]MASTER CP-1 history'!$C$3886:$Q$4236,15,0)</f>
        <v>935683.02</v>
      </c>
      <c r="O134" s="12">
        <f>VLOOKUP($A134,'[1]MASTER CP-1 history'!$C$4239:$Q$4589,15,0)</f>
        <v>978948.4</v>
      </c>
      <c r="P134" s="12">
        <f>VLOOKUP($A134,'[1]MASTER CP-1 history'!$C$4592:$Q$4942,15,0)</f>
        <v>1011861.15</v>
      </c>
      <c r="Q134" s="12">
        <f>VLOOKUP($A134,'[1]MASTER CP-1 history'!$C$4945:$Q$5295,15,0)</f>
        <v>1047132.1900000001</v>
      </c>
      <c r="R134" s="12">
        <f>VLOOKUP($A134,'[1]MASTER CP-1 history'!$C$5298:$Q$5648,15,0)</f>
        <v>1085323.33</v>
      </c>
      <c r="S134" s="12">
        <f>VLOOKUP($A134,'[1]MASTER CP-1 history'!$C$5651:$Q$6001,15,0)</f>
        <v>1122709.2</v>
      </c>
      <c r="T134" s="12">
        <f>VLOOKUP($A134,'[1]MASTER CP-1 history'!$C$6004:$Q$6354,15,0)</f>
        <v>1178207.8799999999</v>
      </c>
      <c r="U134" s="12">
        <f>VLOOKUP($A134,'[1]MASTER CP-1 history'!$C$6357:$Q$6707,15,0)</f>
        <v>1221855.4300000002</v>
      </c>
      <c r="V134" s="12">
        <f>VLOOKUP($A134,'[1]MASTER CP-1 history'!$C$6710:$Q$7060,15,0)</f>
        <v>1275519.6500000001</v>
      </c>
      <c r="W134" s="1"/>
      <c r="X134" s="23">
        <f t="shared" si="27"/>
        <v>9.7065195264033385E-2</v>
      </c>
      <c r="Y134" s="23">
        <f t="shared" si="28"/>
        <v>0.1163117509309321</v>
      </c>
      <c r="Z134" s="23">
        <f t="shared" si="29"/>
        <v>5.8980340595823126E-2</v>
      </c>
      <c r="AA134" s="23">
        <f t="shared" si="30"/>
        <v>5.870327588159787E-2</v>
      </c>
      <c r="AB134" s="23">
        <f t="shared" si="31"/>
        <v>3.8335287087351178E-2</v>
      </c>
      <c r="AC134" s="23">
        <f t="shared" si="32"/>
        <v>0.10455122499857308</v>
      </c>
      <c r="AD134" s="23">
        <f t="shared" si="26"/>
        <v>2.3091758913272253E-2</v>
      </c>
      <c r="AE134" s="23">
        <f t="shared" si="26"/>
        <v>1.7670598584632793E-2</v>
      </c>
      <c r="AF134" s="23">
        <f t="shared" si="26"/>
        <v>5.16752747759864E-2</v>
      </c>
      <c r="AG134" s="23">
        <f t="shared" si="26"/>
        <v>4.2002481044828566E-2</v>
      </c>
      <c r="AH134" s="23">
        <f t="shared" si="26"/>
        <v>7.7172541720903404E-2</v>
      </c>
      <c r="AI134" s="23">
        <f t="shared" si="24"/>
        <v>4.6239355716853774E-2</v>
      </c>
      <c r="AJ134" s="23">
        <f t="shared" si="24"/>
        <v>3.3620515647198562E-2</v>
      </c>
      <c r="AK134" s="23">
        <f t="shared" si="24"/>
        <v>3.4857588909308394E-2</v>
      </c>
      <c r="AL134" s="23">
        <f t="shared" si="24"/>
        <v>3.647212870038883E-2</v>
      </c>
      <c r="AM134" s="23">
        <f t="shared" si="24"/>
        <v>3.4446757907618072E-2</v>
      </c>
      <c r="AN134" s="23">
        <f t="shared" si="23"/>
        <v>4.943281840034796E-2</v>
      </c>
      <c r="AO134" s="23">
        <f t="shared" si="23"/>
        <v>3.7045712170928856E-2</v>
      </c>
      <c r="AP134" s="23">
        <f t="shared" si="23"/>
        <v>4.3920269683623669E-2</v>
      </c>
      <c r="AQ134" s="14"/>
      <c r="AR134" s="23">
        <f t="shared" si="33"/>
        <v>5.2715519838642234E-2</v>
      </c>
      <c r="AS134" s="1">
        <f t="shared" si="34"/>
        <v>1342759</v>
      </c>
    </row>
    <row r="135" spans="1:45" x14ac:dyDescent="0.25">
      <c r="A135" t="s">
        <v>130</v>
      </c>
      <c r="B135" s="5">
        <v>132</v>
      </c>
      <c r="C135" s="12">
        <f>VLOOKUP(A135,'[1]MASTER CP-1 history'!$C$3:$Q$353,15,0)</f>
        <v>0</v>
      </c>
      <c r="D135" s="12">
        <f>VLOOKUP($A135,'[1]MASTER CP-1 history'!$C$356:$Q$706,15,0)</f>
        <v>0</v>
      </c>
      <c r="E135" s="12">
        <f>VLOOKUP($A135,'[1]MASTER CP-1 history'!$C$709:$Q$1059,15,0)</f>
        <v>0</v>
      </c>
      <c r="F135" s="12">
        <f>VLOOKUP($A135,'[1]MASTER CP-1 history'!$C$1062:$Q$1412,15,0)</f>
        <v>0</v>
      </c>
      <c r="G135" s="12">
        <f>VLOOKUP($A135,'[1]MASTER CP-1 history'!$C$1415:$Q$1765,15,0)</f>
        <v>0</v>
      </c>
      <c r="H135" s="12">
        <f>VLOOKUP($A135,'[1]MASTER CP-1 history'!$C$1768:$Q$2118,15,0)</f>
        <v>0</v>
      </c>
      <c r="I135" s="12">
        <f>VLOOKUP($A135,'[1]MASTER CP-1 history'!$C$2121:$Q$2471,15,0)</f>
        <v>0</v>
      </c>
      <c r="J135" s="12">
        <f>VLOOKUP($A135,'[1]MASTER CP-1 history'!$C$2474:$Q$2824,15,0)</f>
        <v>0</v>
      </c>
      <c r="K135" s="12">
        <f>VLOOKUP($A135,'[1]MASTER CP-1 history'!$C$2827:$Q$3177,15,0)</f>
        <v>0</v>
      </c>
      <c r="L135" s="12">
        <f>VLOOKUP($A135,'[1]MASTER CP-1 history'!$C$3180:$Q$3530,15,0)</f>
        <v>0</v>
      </c>
      <c r="M135" s="12">
        <f>VLOOKUP($A135,'[1]MASTER CP-1 history'!$C$3533:$Q$3883,15,0)</f>
        <v>0</v>
      </c>
      <c r="N135" s="12">
        <f>VLOOKUP($A135,'[1]MASTER CP-1 history'!$C$3886:$Q$4236,15,0)</f>
        <v>0</v>
      </c>
      <c r="O135" s="12">
        <f>VLOOKUP($A135,'[1]MASTER CP-1 history'!$C$4239:$Q$4589,15,0)</f>
        <v>0</v>
      </c>
      <c r="P135" s="12">
        <f>VLOOKUP($A135,'[1]MASTER CP-1 history'!$C$4592:$Q$4942,15,0)</f>
        <v>0</v>
      </c>
      <c r="Q135" s="12">
        <f>VLOOKUP($A135,'[1]MASTER CP-1 history'!$C$4945:$Q$5295,15,0)</f>
        <v>0</v>
      </c>
      <c r="R135" s="12">
        <f>VLOOKUP($A135,'[1]MASTER CP-1 history'!$C$5298:$Q$5648,15,0)</f>
        <v>0</v>
      </c>
      <c r="S135" s="12">
        <f>VLOOKUP($A135,'[1]MASTER CP-1 history'!$C$5651:$Q$6001,15,0)</f>
        <v>0</v>
      </c>
      <c r="T135" s="12">
        <f>VLOOKUP($A135,'[1]MASTER CP-1 history'!$C$6004:$Q$6354,15,0)</f>
        <v>0</v>
      </c>
      <c r="U135" s="12">
        <f>VLOOKUP($A135,'[1]MASTER CP-1 history'!$C$6357:$Q$6707,15,0)</f>
        <v>0</v>
      </c>
      <c r="V135" s="12">
        <f>VLOOKUP($A135,'[1]MASTER CP-1 history'!$C$6710:$Q$7060,15,0)</f>
        <v>0</v>
      </c>
      <c r="W135" s="1"/>
      <c r="X135" s="23" t="str">
        <f t="shared" si="27"/>
        <v/>
      </c>
      <c r="Y135" s="23" t="str">
        <f t="shared" si="28"/>
        <v/>
      </c>
      <c r="Z135" s="23" t="str">
        <f t="shared" si="29"/>
        <v/>
      </c>
      <c r="AA135" s="23" t="str">
        <f t="shared" si="30"/>
        <v/>
      </c>
      <c r="AB135" s="23" t="str">
        <f t="shared" si="31"/>
        <v/>
      </c>
      <c r="AC135" s="23" t="str">
        <f t="shared" si="32"/>
        <v/>
      </c>
      <c r="AD135" s="23" t="str">
        <f t="shared" si="26"/>
        <v/>
      </c>
      <c r="AE135" s="23" t="str">
        <f t="shared" si="26"/>
        <v/>
      </c>
      <c r="AF135" s="23" t="str">
        <f t="shared" si="26"/>
        <v/>
      </c>
      <c r="AG135" s="23" t="str">
        <f t="shared" si="26"/>
        <v/>
      </c>
      <c r="AH135" s="23" t="str">
        <f t="shared" si="26"/>
        <v/>
      </c>
      <c r="AI135" s="23" t="str">
        <f t="shared" si="24"/>
        <v/>
      </c>
      <c r="AJ135" s="23" t="str">
        <f t="shared" si="24"/>
        <v/>
      </c>
      <c r="AK135" s="23" t="str">
        <f t="shared" si="24"/>
        <v/>
      </c>
      <c r="AL135" s="23" t="str">
        <f t="shared" si="24"/>
        <v/>
      </c>
      <c r="AM135" s="23" t="str">
        <f t="shared" si="24"/>
        <v/>
      </c>
      <c r="AN135" s="23" t="str">
        <f t="shared" si="23"/>
        <v/>
      </c>
      <c r="AO135" s="23" t="str">
        <f t="shared" si="23"/>
        <v/>
      </c>
      <c r="AP135" s="23" t="str">
        <f t="shared" si="23"/>
        <v/>
      </c>
      <c r="AQ135" s="14"/>
      <c r="AR135" s="23">
        <f t="shared" si="33"/>
        <v>0</v>
      </c>
      <c r="AS135" s="1">
        <f t="shared" si="34"/>
        <v>0</v>
      </c>
    </row>
    <row r="136" spans="1:45" x14ac:dyDescent="0.25">
      <c r="A136" t="s">
        <v>131</v>
      </c>
      <c r="B136" s="5">
        <v>133</v>
      </c>
      <c r="C136" s="12">
        <f>VLOOKUP(A136,'[1]MASTER CP-1 history'!$C$3:$Q$353,15,0)</f>
        <v>0</v>
      </c>
      <c r="D136" s="12">
        <f>VLOOKUP($A136,'[1]MASTER CP-1 history'!$C$356:$Q$706,15,0)</f>
        <v>0</v>
      </c>
      <c r="E136" s="12">
        <f>VLOOKUP($A136,'[1]MASTER CP-1 history'!$C$709:$Q$1059,15,0)</f>
        <v>0</v>
      </c>
      <c r="F136" s="12">
        <f>VLOOKUP($A136,'[1]MASTER CP-1 history'!$C$1062:$Q$1412,15,0)</f>
        <v>0</v>
      </c>
      <c r="G136" s="12">
        <f>VLOOKUP($A136,'[1]MASTER CP-1 history'!$C$1415:$Q$1765,15,0)</f>
        <v>0</v>
      </c>
      <c r="H136" s="12">
        <f>VLOOKUP($A136,'[1]MASTER CP-1 history'!$C$1768:$Q$2118,15,0)</f>
        <v>0</v>
      </c>
      <c r="I136" s="12">
        <f>VLOOKUP($A136,'[1]MASTER CP-1 history'!$C$2121:$Q$2471,15,0)</f>
        <v>0</v>
      </c>
      <c r="J136" s="12">
        <f>VLOOKUP($A136,'[1]MASTER CP-1 history'!$C$2474:$Q$2824,15,0)</f>
        <v>0</v>
      </c>
      <c r="K136" s="12">
        <f>VLOOKUP($A136,'[1]MASTER CP-1 history'!$C$2827:$Q$3177,15,0)</f>
        <v>0</v>
      </c>
      <c r="L136" s="12">
        <f>VLOOKUP($A136,'[1]MASTER CP-1 history'!$C$3180:$Q$3530,15,0)</f>
        <v>0</v>
      </c>
      <c r="M136" s="12">
        <f>VLOOKUP($A136,'[1]MASTER CP-1 history'!$C$3533:$Q$3883,15,0)</f>
        <v>0</v>
      </c>
      <c r="N136" s="12">
        <f>VLOOKUP($A136,'[1]MASTER CP-1 history'!$C$3886:$Q$4236,15,0)</f>
        <v>0</v>
      </c>
      <c r="O136" s="12">
        <f>VLOOKUP($A136,'[1]MASTER CP-1 history'!$C$4239:$Q$4589,15,0)</f>
        <v>0</v>
      </c>
      <c r="P136" s="12">
        <f>VLOOKUP($A136,'[1]MASTER CP-1 history'!$C$4592:$Q$4942,15,0)</f>
        <v>0</v>
      </c>
      <c r="Q136" s="12">
        <f>VLOOKUP($A136,'[1]MASTER CP-1 history'!$C$4945:$Q$5295,15,0)</f>
        <v>0</v>
      </c>
      <c r="R136" s="12">
        <f>VLOOKUP($A136,'[1]MASTER CP-1 history'!$C$5298:$Q$5648,15,0)</f>
        <v>0</v>
      </c>
      <c r="S136" s="12">
        <f>VLOOKUP($A136,'[1]MASTER CP-1 history'!$C$5651:$Q$6001,15,0)</f>
        <v>0</v>
      </c>
      <c r="T136" s="12">
        <f>VLOOKUP($A136,'[1]MASTER CP-1 history'!$C$6004:$Q$6354,15,0)</f>
        <v>0</v>
      </c>
      <c r="U136" s="12">
        <f>VLOOKUP($A136,'[1]MASTER CP-1 history'!$C$6357:$Q$6707,15,0)</f>
        <v>0</v>
      </c>
      <c r="V136" s="12">
        <f>VLOOKUP($A136,'[1]MASTER CP-1 history'!$C$6710:$Q$7060,15,0)</f>
        <v>0</v>
      </c>
      <c r="W136" s="1"/>
      <c r="X136" s="23" t="str">
        <f t="shared" si="27"/>
        <v/>
      </c>
      <c r="Y136" s="23" t="str">
        <f t="shared" si="28"/>
        <v/>
      </c>
      <c r="Z136" s="23" t="str">
        <f t="shared" si="29"/>
        <v/>
      </c>
      <c r="AA136" s="23" t="str">
        <f t="shared" si="30"/>
        <v/>
      </c>
      <c r="AB136" s="23" t="str">
        <f t="shared" si="31"/>
        <v/>
      </c>
      <c r="AC136" s="23" t="str">
        <f t="shared" si="32"/>
        <v/>
      </c>
      <c r="AD136" s="23" t="str">
        <f t="shared" si="26"/>
        <v/>
      </c>
      <c r="AE136" s="23" t="str">
        <f t="shared" si="26"/>
        <v/>
      </c>
      <c r="AF136" s="23" t="str">
        <f t="shared" si="26"/>
        <v/>
      </c>
      <c r="AG136" s="23" t="str">
        <f t="shared" si="26"/>
        <v/>
      </c>
      <c r="AH136" s="23" t="str">
        <f t="shared" si="26"/>
        <v/>
      </c>
      <c r="AI136" s="23" t="str">
        <f t="shared" si="24"/>
        <v/>
      </c>
      <c r="AJ136" s="23" t="str">
        <f t="shared" si="24"/>
        <v/>
      </c>
      <c r="AK136" s="23" t="str">
        <f t="shared" si="24"/>
        <v/>
      </c>
      <c r="AL136" s="23" t="str">
        <f t="shared" si="24"/>
        <v/>
      </c>
      <c r="AM136" s="23" t="str">
        <f t="shared" si="24"/>
        <v/>
      </c>
      <c r="AN136" s="23" t="str">
        <f t="shared" si="23"/>
        <v/>
      </c>
      <c r="AO136" s="23" t="str">
        <f t="shared" si="23"/>
        <v/>
      </c>
      <c r="AP136" s="23" t="str">
        <f t="shared" si="23"/>
        <v/>
      </c>
      <c r="AQ136" s="14"/>
      <c r="AR136" s="23">
        <f t="shared" si="33"/>
        <v>0</v>
      </c>
      <c r="AS136" s="1">
        <f t="shared" si="34"/>
        <v>0</v>
      </c>
    </row>
    <row r="137" spans="1:45" x14ac:dyDescent="0.25">
      <c r="A137" t="s">
        <v>132</v>
      </c>
      <c r="B137" s="5">
        <v>134</v>
      </c>
      <c r="C137" s="12">
        <f>VLOOKUP(A137,'[1]MASTER CP-1 history'!$C$3:$Q$353,15,0)</f>
        <v>0</v>
      </c>
      <c r="D137" s="12">
        <f>VLOOKUP($A137,'[1]MASTER CP-1 history'!$C$356:$Q$706,15,0)</f>
        <v>0</v>
      </c>
      <c r="E137" s="12">
        <f>VLOOKUP($A137,'[1]MASTER CP-1 history'!$C$709:$Q$1059,15,0)</f>
        <v>0</v>
      </c>
      <c r="F137" s="12">
        <f>VLOOKUP($A137,'[1]MASTER CP-1 history'!$C$1062:$Q$1412,15,0)</f>
        <v>0</v>
      </c>
      <c r="G137" s="12">
        <f>VLOOKUP($A137,'[1]MASTER CP-1 history'!$C$1415:$Q$1765,15,0)</f>
        <v>0</v>
      </c>
      <c r="H137" s="12">
        <f>VLOOKUP($A137,'[1]MASTER CP-1 history'!$C$1768:$Q$2118,15,0)</f>
        <v>0</v>
      </c>
      <c r="I137" s="12">
        <f>VLOOKUP($A137,'[1]MASTER CP-1 history'!$C$2121:$Q$2471,15,0)</f>
        <v>0</v>
      </c>
      <c r="J137" s="12">
        <f>VLOOKUP($A137,'[1]MASTER CP-1 history'!$C$2474:$Q$2824,15,0)</f>
        <v>0</v>
      </c>
      <c r="K137" s="12">
        <f>VLOOKUP($A137,'[1]MASTER CP-1 history'!$C$2827:$Q$3177,15,0)</f>
        <v>0</v>
      </c>
      <c r="L137" s="12">
        <f>VLOOKUP($A137,'[1]MASTER CP-1 history'!$C$3180:$Q$3530,15,0)</f>
        <v>0</v>
      </c>
      <c r="M137" s="12">
        <f>VLOOKUP($A137,'[1]MASTER CP-1 history'!$C$3533:$Q$3883,15,0)</f>
        <v>0</v>
      </c>
      <c r="N137" s="12">
        <f>VLOOKUP($A137,'[1]MASTER CP-1 history'!$C$3886:$Q$4236,15,0)</f>
        <v>0</v>
      </c>
      <c r="O137" s="12">
        <f>VLOOKUP($A137,'[1]MASTER CP-1 history'!$C$4239:$Q$4589,15,0)</f>
        <v>0</v>
      </c>
      <c r="P137" s="12">
        <f>VLOOKUP($A137,'[1]MASTER CP-1 history'!$C$4592:$Q$4942,15,0)</f>
        <v>0</v>
      </c>
      <c r="Q137" s="12">
        <f>VLOOKUP($A137,'[1]MASTER CP-1 history'!$C$4945:$Q$5295,15,0)</f>
        <v>0</v>
      </c>
      <c r="R137" s="12">
        <f>VLOOKUP($A137,'[1]MASTER CP-1 history'!$C$5298:$Q$5648,15,0)</f>
        <v>0</v>
      </c>
      <c r="S137" s="12">
        <f>VLOOKUP($A137,'[1]MASTER CP-1 history'!$C$5651:$Q$6001,15,0)</f>
        <v>0</v>
      </c>
      <c r="T137" s="12">
        <f>VLOOKUP($A137,'[1]MASTER CP-1 history'!$C$6004:$Q$6354,15,0)</f>
        <v>0</v>
      </c>
      <c r="U137" s="12">
        <f>VLOOKUP($A137,'[1]MASTER CP-1 history'!$C$6357:$Q$6707,15,0)</f>
        <v>0</v>
      </c>
      <c r="V137" s="12">
        <f>VLOOKUP($A137,'[1]MASTER CP-1 history'!$C$6710:$Q$7060,15,0)</f>
        <v>0</v>
      </c>
      <c r="W137" s="1"/>
      <c r="X137" s="23" t="str">
        <f t="shared" si="27"/>
        <v/>
      </c>
      <c r="Y137" s="23" t="str">
        <f t="shared" si="28"/>
        <v/>
      </c>
      <c r="Z137" s="23" t="str">
        <f t="shared" si="29"/>
        <v/>
      </c>
      <c r="AA137" s="23" t="str">
        <f t="shared" si="30"/>
        <v/>
      </c>
      <c r="AB137" s="23" t="str">
        <f t="shared" si="31"/>
        <v/>
      </c>
      <c r="AC137" s="23" t="str">
        <f t="shared" si="32"/>
        <v/>
      </c>
      <c r="AD137" s="23" t="str">
        <f t="shared" si="26"/>
        <v/>
      </c>
      <c r="AE137" s="23" t="str">
        <f t="shared" si="26"/>
        <v/>
      </c>
      <c r="AF137" s="23" t="str">
        <f t="shared" si="26"/>
        <v/>
      </c>
      <c r="AG137" s="23" t="str">
        <f t="shared" si="26"/>
        <v/>
      </c>
      <c r="AH137" s="23" t="str">
        <f t="shared" si="26"/>
        <v/>
      </c>
      <c r="AI137" s="23" t="str">
        <f t="shared" si="24"/>
        <v/>
      </c>
      <c r="AJ137" s="23" t="str">
        <f t="shared" si="24"/>
        <v/>
      </c>
      <c r="AK137" s="23" t="str">
        <f t="shared" si="24"/>
        <v/>
      </c>
      <c r="AL137" s="23" t="str">
        <f t="shared" si="24"/>
        <v/>
      </c>
      <c r="AM137" s="23" t="str">
        <f t="shared" si="24"/>
        <v/>
      </c>
      <c r="AN137" s="23" t="str">
        <f t="shared" si="23"/>
        <v/>
      </c>
      <c r="AO137" s="23" t="str">
        <f t="shared" si="23"/>
        <v/>
      </c>
      <c r="AP137" s="23" t="str">
        <f t="shared" si="23"/>
        <v/>
      </c>
      <c r="AQ137" s="14"/>
      <c r="AR137" s="23">
        <f t="shared" si="33"/>
        <v>0</v>
      </c>
      <c r="AS137" s="1">
        <f t="shared" si="34"/>
        <v>0</v>
      </c>
    </row>
    <row r="138" spans="1:45" x14ac:dyDescent="0.25">
      <c r="A138" t="s">
        <v>133</v>
      </c>
      <c r="B138" s="5">
        <v>135</v>
      </c>
      <c r="C138" s="12">
        <f>VLOOKUP(A138,'[1]MASTER CP-1 history'!$C$3:$Q$353,15,0)</f>
        <v>0</v>
      </c>
      <c r="D138" s="12">
        <f>VLOOKUP($A138,'[1]MASTER CP-1 history'!$C$356:$Q$706,15,0)</f>
        <v>0</v>
      </c>
      <c r="E138" s="12">
        <f>VLOOKUP($A138,'[1]MASTER CP-1 history'!$C$709:$Q$1059,15,0)</f>
        <v>0</v>
      </c>
      <c r="F138" s="12">
        <f>VLOOKUP($A138,'[1]MASTER CP-1 history'!$C$1062:$Q$1412,15,0)</f>
        <v>0</v>
      </c>
      <c r="G138" s="12">
        <f>VLOOKUP($A138,'[1]MASTER CP-1 history'!$C$1415:$Q$1765,15,0)</f>
        <v>0</v>
      </c>
      <c r="H138" s="12">
        <f>VLOOKUP($A138,'[1]MASTER CP-1 history'!$C$1768:$Q$2118,15,0)</f>
        <v>0</v>
      </c>
      <c r="I138" s="12">
        <f>VLOOKUP($A138,'[1]MASTER CP-1 history'!$C$2121:$Q$2471,15,0)</f>
        <v>0</v>
      </c>
      <c r="J138" s="12">
        <f>VLOOKUP($A138,'[1]MASTER CP-1 history'!$C$2474:$Q$2824,15,0)</f>
        <v>0</v>
      </c>
      <c r="K138" s="12">
        <f>VLOOKUP($A138,'[1]MASTER CP-1 history'!$C$2827:$Q$3177,15,0)</f>
        <v>0</v>
      </c>
      <c r="L138" s="12">
        <f>VLOOKUP($A138,'[1]MASTER CP-1 history'!$C$3180:$Q$3530,15,0)</f>
        <v>0</v>
      </c>
      <c r="M138" s="12">
        <f>VLOOKUP($A138,'[1]MASTER CP-1 history'!$C$3533:$Q$3883,15,0)</f>
        <v>0</v>
      </c>
      <c r="N138" s="12">
        <f>VLOOKUP($A138,'[1]MASTER CP-1 history'!$C$3886:$Q$4236,15,0)</f>
        <v>0</v>
      </c>
      <c r="O138" s="12">
        <f>VLOOKUP($A138,'[1]MASTER CP-1 history'!$C$4239:$Q$4589,15,0)</f>
        <v>0</v>
      </c>
      <c r="P138" s="12">
        <f>VLOOKUP($A138,'[1]MASTER CP-1 history'!$C$4592:$Q$4942,15,0)</f>
        <v>0</v>
      </c>
      <c r="Q138" s="12">
        <f>VLOOKUP($A138,'[1]MASTER CP-1 history'!$C$4945:$Q$5295,15,0)</f>
        <v>0</v>
      </c>
      <c r="R138" s="12">
        <f>VLOOKUP($A138,'[1]MASTER CP-1 history'!$C$5298:$Q$5648,15,0)</f>
        <v>0</v>
      </c>
      <c r="S138" s="12">
        <f>VLOOKUP($A138,'[1]MASTER CP-1 history'!$C$5651:$Q$6001,15,0)</f>
        <v>0</v>
      </c>
      <c r="T138" s="12">
        <f>VLOOKUP($A138,'[1]MASTER CP-1 history'!$C$6004:$Q$6354,15,0)</f>
        <v>0</v>
      </c>
      <c r="U138" s="12">
        <f>VLOOKUP($A138,'[1]MASTER CP-1 history'!$C$6357:$Q$6707,15,0)</f>
        <v>0</v>
      </c>
      <c r="V138" s="12">
        <f>VLOOKUP($A138,'[1]MASTER CP-1 history'!$C$6710:$Q$7060,15,0)</f>
        <v>0</v>
      </c>
      <c r="W138" s="1"/>
      <c r="X138" s="23" t="str">
        <f t="shared" si="27"/>
        <v/>
      </c>
      <c r="Y138" s="23" t="str">
        <f t="shared" si="28"/>
        <v/>
      </c>
      <c r="Z138" s="23" t="str">
        <f t="shared" si="29"/>
        <v/>
      </c>
      <c r="AA138" s="23" t="str">
        <f t="shared" si="30"/>
        <v/>
      </c>
      <c r="AB138" s="23" t="str">
        <f t="shared" si="31"/>
        <v/>
      </c>
      <c r="AC138" s="23" t="str">
        <f t="shared" si="32"/>
        <v/>
      </c>
      <c r="AD138" s="23" t="str">
        <f t="shared" si="26"/>
        <v/>
      </c>
      <c r="AE138" s="23" t="str">
        <f t="shared" si="26"/>
        <v/>
      </c>
      <c r="AF138" s="23" t="str">
        <f t="shared" si="26"/>
        <v/>
      </c>
      <c r="AG138" s="23" t="str">
        <f t="shared" si="26"/>
        <v/>
      </c>
      <c r="AH138" s="23" t="str">
        <f t="shared" si="26"/>
        <v/>
      </c>
      <c r="AI138" s="23" t="str">
        <f t="shared" si="26"/>
        <v/>
      </c>
      <c r="AJ138" s="23" t="str">
        <f t="shared" si="26"/>
        <v/>
      </c>
      <c r="AK138" s="23" t="str">
        <f t="shared" si="26"/>
        <v/>
      </c>
      <c r="AL138" s="23" t="str">
        <f t="shared" ref="AL138:AP194" si="35">IF(AND(Q138&gt;0,R138&gt;0),((R138-Q138)/Q138),"")</f>
        <v/>
      </c>
      <c r="AM138" s="23" t="str">
        <f t="shared" si="35"/>
        <v/>
      </c>
      <c r="AN138" s="23" t="str">
        <f t="shared" si="23"/>
        <v/>
      </c>
      <c r="AO138" s="23" t="str">
        <f t="shared" si="23"/>
        <v/>
      </c>
      <c r="AP138" s="23" t="str">
        <f t="shared" si="23"/>
        <v/>
      </c>
      <c r="AQ138" s="14"/>
      <c r="AR138" s="23">
        <f t="shared" si="33"/>
        <v>0</v>
      </c>
      <c r="AS138" s="1">
        <f t="shared" si="34"/>
        <v>0</v>
      </c>
    </row>
    <row r="139" spans="1:45" x14ac:dyDescent="0.25">
      <c r="A139" t="s">
        <v>134</v>
      </c>
      <c r="B139" s="5">
        <v>136</v>
      </c>
      <c r="C139" s="12">
        <f>VLOOKUP(A139,'[1]MASTER CP-1 history'!$C$3:$Q$353,15,0)</f>
        <v>269739.32</v>
      </c>
      <c r="D139" s="12">
        <f>VLOOKUP($A139,'[1]MASTER CP-1 history'!$C$356:$Q$706,15,0)</f>
        <v>284722.65000000002</v>
      </c>
      <c r="E139" s="12">
        <f>VLOOKUP($A139,'[1]MASTER CP-1 history'!$C$709:$Q$1059,15,0)</f>
        <v>308109.69</v>
      </c>
      <c r="F139" s="12">
        <f>VLOOKUP($A139,'[1]MASTER CP-1 history'!$C$1062:$Q$1412,15,0)</f>
        <v>333121</v>
      </c>
      <c r="G139" s="12">
        <f>VLOOKUP($A139,'[1]MASTER CP-1 history'!$C$1415:$Q$1765,15,0)</f>
        <v>344804.07999999996</v>
      </c>
      <c r="H139" s="12">
        <f>VLOOKUP($A139,'[1]MASTER CP-1 history'!$C$1768:$Q$2118,15,0)</f>
        <v>353465.44</v>
      </c>
      <c r="I139" s="12">
        <f>VLOOKUP($A139,'[1]MASTER CP-1 history'!$C$2121:$Q$2471,15,0)</f>
        <v>368454.81999999995</v>
      </c>
      <c r="J139" s="12">
        <f>VLOOKUP($A139,'[1]MASTER CP-1 history'!$C$2474:$Q$2824,15,0)</f>
        <v>385329.94</v>
      </c>
      <c r="K139" s="12">
        <f>VLOOKUP($A139,'[1]MASTER CP-1 history'!$C$2827:$Q$3177,15,0)</f>
        <v>392579.32</v>
      </c>
      <c r="L139" s="12">
        <f>VLOOKUP($A139,'[1]MASTER CP-1 history'!$C$3180:$Q$3530,15,0)</f>
        <v>410005.68000000005</v>
      </c>
      <c r="M139" s="12">
        <f>VLOOKUP($A139,'[1]MASTER CP-1 history'!$C$3533:$Q$3883,15,0)</f>
        <v>420936.36</v>
      </c>
      <c r="N139" s="12">
        <f>VLOOKUP($A139,'[1]MASTER CP-1 history'!$C$3886:$Q$4236,15,0)</f>
        <v>447433</v>
      </c>
      <c r="O139" s="12">
        <f>VLOOKUP($A139,'[1]MASTER CP-1 history'!$C$4239:$Q$4589,15,0)</f>
        <v>480360.46</v>
      </c>
      <c r="P139" s="12">
        <f>VLOOKUP($A139,'[1]MASTER CP-1 history'!$C$4592:$Q$4942,15,0)</f>
        <v>507604.3</v>
      </c>
      <c r="Q139" s="12">
        <f>VLOOKUP($A139,'[1]MASTER CP-1 history'!$C$4945:$Q$5295,15,0)</f>
        <v>535608.61</v>
      </c>
      <c r="R139" s="12">
        <f>VLOOKUP($A139,'[1]MASTER CP-1 history'!$C$5298:$Q$5648,15,0)</f>
        <v>551308.07999999996</v>
      </c>
      <c r="S139" s="12">
        <f>VLOOKUP($A139,'[1]MASTER CP-1 history'!$C$5651:$Q$6001,15,0)</f>
        <v>583427.96</v>
      </c>
      <c r="T139" s="12">
        <f>VLOOKUP($A139,'[1]MASTER CP-1 history'!$C$6004:$Q$6354,15,0)</f>
        <v>598642</v>
      </c>
      <c r="U139" s="12">
        <f>VLOOKUP($A139,'[1]MASTER CP-1 history'!$C$6357:$Q$6707,15,0)</f>
        <v>629066.9</v>
      </c>
      <c r="V139" s="12">
        <f>VLOOKUP($A139,'[1]MASTER CP-1 history'!$C$6710:$Q$7060,15,0)</f>
        <v>655468.24</v>
      </c>
      <c r="W139" s="1"/>
      <c r="X139" s="23">
        <f t="shared" si="27"/>
        <v>5.5547444844155518E-2</v>
      </c>
      <c r="Y139" s="23">
        <f t="shared" si="28"/>
        <v>8.2139724394950583E-2</v>
      </c>
      <c r="Z139" s="23">
        <f t="shared" si="29"/>
        <v>8.1176641993960005E-2</v>
      </c>
      <c r="AA139" s="23">
        <f t="shared" si="30"/>
        <v>3.5071580596840062E-2</v>
      </c>
      <c r="AB139" s="23">
        <f t="shared" si="31"/>
        <v>2.5119656356734656E-2</v>
      </c>
      <c r="AC139" s="23">
        <f t="shared" si="32"/>
        <v>4.2406918198282545E-2</v>
      </c>
      <c r="AD139" s="23">
        <f t="shared" ref="AD139:AK152" si="36">IF(AND(I139&gt;0,J139&gt;0),((J139-I139)/I139),"")</f>
        <v>4.5799699404122478E-2</v>
      </c>
      <c r="AE139" s="23">
        <f t="shared" si="36"/>
        <v>1.881343557160392E-2</v>
      </c>
      <c r="AF139" s="23">
        <f t="shared" si="36"/>
        <v>4.4389398809901767E-2</v>
      </c>
      <c r="AG139" s="23">
        <f t="shared" si="36"/>
        <v>2.6659825785827977E-2</v>
      </c>
      <c r="AH139" s="23">
        <f t="shared" si="36"/>
        <v>6.294690247238327E-2</v>
      </c>
      <c r="AI139" s="23">
        <f t="shared" si="36"/>
        <v>7.3591934434876327E-2</v>
      </c>
      <c r="AJ139" s="23">
        <f t="shared" si="36"/>
        <v>5.6715409090914701E-2</v>
      </c>
      <c r="AK139" s="23">
        <f t="shared" si="36"/>
        <v>5.5169568106495551E-2</v>
      </c>
      <c r="AL139" s="23">
        <f t="shared" si="35"/>
        <v>2.9311459350886783E-2</v>
      </c>
      <c r="AM139" s="23">
        <f t="shared" si="35"/>
        <v>5.8261217575479772E-2</v>
      </c>
      <c r="AN139" s="23">
        <f t="shared" si="23"/>
        <v>2.6076981295171452E-2</v>
      </c>
      <c r="AO139" s="23">
        <f t="shared" si="23"/>
        <v>5.0823196501414911E-2</v>
      </c>
      <c r="AP139" s="23">
        <f t="shared" si="23"/>
        <v>4.1969049714744119E-2</v>
      </c>
      <c r="AQ139" s="14"/>
      <c r="AR139" s="23">
        <f t="shared" si="33"/>
        <v>4.79994760262498E-2</v>
      </c>
      <c r="AS139" s="1">
        <f t="shared" si="34"/>
        <v>686930</v>
      </c>
    </row>
    <row r="140" spans="1:45" x14ac:dyDescent="0.25">
      <c r="A140" t="s">
        <v>135</v>
      </c>
      <c r="B140" s="5">
        <v>137</v>
      </c>
      <c r="C140" s="12">
        <f>VLOOKUP(A140,'[1]MASTER CP-1 history'!$C$3:$Q$353,15,0)</f>
        <v>0</v>
      </c>
      <c r="D140" s="12">
        <f>VLOOKUP($A140,'[1]MASTER CP-1 history'!$C$356:$Q$706,15,0)</f>
        <v>0</v>
      </c>
      <c r="E140" s="12">
        <f>VLOOKUP($A140,'[1]MASTER CP-1 history'!$C$709:$Q$1059,15,0)</f>
        <v>0</v>
      </c>
      <c r="F140" s="12">
        <f>VLOOKUP($A140,'[1]MASTER CP-1 history'!$C$1062:$Q$1412,15,0)</f>
        <v>0</v>
      </c>
      <c r="G140" s="12">
        <f>VLOOKUP($A140,'[1]MASTER CP-1 history'!$C$1415:$Q$1765,15,0)</f>
        <v>0</v>
      </c>
      <c r="H140" s="12">
        <f>VLOOKUP($A140,'[1]MASTER CP-1 history'!$C$1768:$Q$2118,15,0)</f>
        <v>0</v>
      </c>
      <c r="I140" s="12">
        <f>VLOOKUP($A140,'[1]MASTER CP-1 history'!$C$2121:$Q$2471,15,0)</f>
        <v>0</v>
      </c>
      <c r="J140" s="12">
        <f>VLOOKUP($A140,'[1]MASTER CP-1 history'!$C$2474:$Q$2824,15,0)</f>
        <v>0</v>
      </c>
      <c r="K140" s="12">
        <f>VLOOKUP($A140,'[1]MASTER CP-1 history'!$C$2827:$Q$3177,15,0)</f>
        <v>0</v>
      </c>
      <c r="L140" s="12">
        <f>VLOOKUP($A140,'[1]MASTER CP-1 history'!$C$3180:$Q$3530,15,0)</f>
        <v>0</v>
      </c>
      <c r="M140" s="12">
        <f>VLOOKUP($A140,'[1]MASTER CP-1 history'!$C$3533:$Q$3883,15,0)</f>
        <v>0</v>
      </c>
      <c r="N140" s="12">
        <f>VLOOKUP($A140,'[1]MASTER CP-1 history'!$C$3886:$Q$4236,15,0)</f>
        <v>0</v>
      </c>
      <c r="O140" s="12">
        <f>VLOOKUP($A140,'[1]MASTER CP-1 history'!$C$4239:$Q$4589,15,0)</f>
        <v>0</v>
      </c>
      <c r="P140" s="12">
        <f>VLOOKUP($A140,'[1]MASTER CP-1 history'!$C$4592:$Q$4942,15,0)</f>
        <v>0</v>
      </c>
      <c r="Q140" s="12">
        <f>VLOOKUP($A140,'[1]MASTER CP-1 history'!$C$4945:$Q$5295,15,0)</f>
        <v>497814.07</v>
      </c>
      <c r="R140" s="12">
        <f>VLOOKUP($A140,'[1]MASTER CP-1 history'!$C$5298:$Q$5648,15,0)</f>
        <v>579584.28</v>
      </c>
      <c r="S140" s="12">
        <f>VLOOKUP($A140,'[1]MASTER CP-1 history'!$C$5651:$Q$6001,15,0)</f>
        <v>531762.82000000007</v>
      </c>
      <c r="T140" s="12">
        <f>VLOOKUP($A140,'[1]MASTER CP-1 history'!$C$6004:$Q$6354,15,0)</f>
        <v>545398.64</v>
      </c>
      <c r="U140" s="12">
        <f>VLOOKUP($A140,'[1]MASTER CP-1 history'!$C$6357:$Q$6707,15,0)</f>
        <v>570861.81999999995</v>
      </c>
      <c r="V140" s="12">
        <f>VLOOKUP($A140,'[1]MASTER CP-1 history'!$C$6710:$Q$7060,15,0)</f>
        <v>592313.53</v>
      </c>
      <c r="W140" s="1"/>
      <c r="X140" s="23" t="str">
        <f t="shared" si="27"/>
        <v/>
      </c>
      <c r="Y140" s="23" t="str">
        <f t="shared" si="28"/>
        <v/>
      </c>
      <c r="Z140" s="23" t="str">
        <f t="shared" si="29"/>
        <v/>
      </c>
      <c r="AA140" s="23" t="str">
        <f t="shared" si="30"/>
        <v/>
      </c>
      <c r="AB140" s="23" t="str">
        <f t="shared" si="31"/>
        <v/>
      </c>
      <c r="AC140" s="23" t="str">
        <f t="shared" si="32"/>
        <v/>
      </c>
      <c r="AD140" s="23" t="str">
        <f t="shared" si="36"/>
        <v/>
      </c>
      <c r="AE140" s="23" t="str">
        <f t="shared" si="36"/>
        <v/>
      </c>
      <c r="AF140" s="23" t="str">
        <f t="shared" si="36"/>
        <v/>
      </c>
      <c r="AG140" s="23" t="str">
        <f t="shared" si="36"/>
        <v/>
      </c>
      <c r="AH140" s="23" t="str">
        <f t="shared" si="36"/>
        <v/>
      </c>
      <c r="AI140" s="23" t="str">
        <f t="shared" si="36"/>
        <v/>
      </c>
      <c r="AJ140" s="23" t="str">
        <f t="shared" si="36"/>
        <v/>
      </c>
      <c r="AK140" s="23" t="str">
        <f t="shared" si="36"/>
        <v/>
      </c>
      <c r="AL140" s="23">
        <f t="shared" si="35"/>
        <v>0.16425853532022511</v>
      </c>
      <c r="AM140" s="23">
        <f t="shared" si="35"/>
        <v>-8.2509932809081643E-2</v>
      </c>
      <c r="AN140" s="23">
        <f t="shared" si="23"/>
        <v>2.5642672799124893E-2</v>
      </c>
      <c r="AO140" s="23">
        <f t="shared" si="23"/>
        <v>4.6687281801802684E-2</v>
      </c>
      <c r="AP140" s="23">
        <f t="shared" si="23"/>
        <v>3.7577762688701236E-2</v>
      </c>
      <c r="AQ140" s="14"/>
      <c r="AR140" s="23">
        <f t="shared" si="33"/>
        <v>3.833126396015446E-2</v>
      </c>
      <c r="AS140" s="1">
        <f t="shared" si="34"/>
        <v>615018</v>
      </c>
    </row>
    <row r="141" spans="1:45" x14ac:dyDescent="0.25">
      <c r="A141" t="s">
        <v>136</v>
      </c>
      <c r="B141" s="5">
        <v>138</v>
      </c>
      <c r="C141" s="12">
        <f>VLOOKUP(A141,'[1]MASTER CP-1 history'!$C$3:$Q$353,15,0)</f>
        <v>0</v>
      </c>
      <c r="D141" s="12">
        <f>VLOOKUP($A141,'[1]MASTER CP-1 history'!$C$356:$Q$706,15,0)</f>
        <v>0</v>
      </c>
      <c r="E141" s="12">
        <f>VLOOKUP($A141,'[1]MASTER CP-1 history'!$C$709:$Q$1059,15,0)</f>
        <v>0</v>
      </c>
      <c r="F141" s="12">
        <f>VLOOKUP($A141,'[1]MASTER CP-1 history'!$C$1062:$Q$1412,15,0)</f>
        <v>0</v>
      </c>
      <c r="G141" s="12">
        <f>VLOOKUP($A141,'[1]MASTER CP-1 history'!$C$1415:$Q$1765,15,0)</f>
        <v>0</v>
      </c>
      <c r="H141" s="12">
        <f>VLOOKUP($A141,'[1]MASTER CP-1 history'!$C$1768:$Q$2118,15,0)</f>
        <v>0</v>
      </c>
      <c r="I141" s="12">
        <f>VLOOKUP($A141,'[1]MASTER CP-1 history'!$C$2121:$Q$2471,15,0)</f>
        <v>0</v>
      </c>
      <c r="J141" s="12">
        <f>VLOOKUP($A141,'[1]MASTER CP-1 history'!$C$2474:$Q$2824,15,0)</f>
        <v>0</v>
      </c>
      <c r="K141" s="12">
        <f>VLOOKUP($A141,'[1]MASTER CP-1 history'!$C$2827:$Q$3177,15,0)</f>
        <v>0</v>
      </c>
      <c r="L141" s="12">
        <f>VLOOKUP($A141,'[1]MASTER CP-1 history'!$C$3180:$Q$3530,15,0)</f>
        <v>0</v>
      </c>
      <c r="M141" s="12">
        <f>VLOOKUP($A141,'[1]MASTER CP-1 history'!$C$3533:$Q$3883,15,0)</f>
        <v>0</v>
      </c>
      <c r="N141" s="12">
        <f>VLOOKUP($A141,'[1]MASTER CP-1 history'!$C$3886:$Q$4236,15,0)</f>
        <v>0</v>
      </c>
      <c r="O141" s="12">
        <f>VLOOKUP($A141,'[1]MASTER CP-1 history'!$C$4239:$Q$4589,15,0)</f>
        <v>0</v>
      </c>
      <c r="P141" s="12">
        <f>VLOOKUP($A141,'[1]MASTER CP-1 history'!$C$4592:$Q$4942,15,0)</f>
        <v>0</v>
      </c>
      <c r="Q141" s="12">
        <f>VLOOKUP($A141,'[1]MASTER CP-1 history'!$C$4945:$Q$5295,15,0)</f>
        <v>0</v>
      </c>
      <c r="R141" s="12">
        <f>VLOOKUP($A141,'[1]MASTER CP-1 history'!$C$5298:$Q$5648,15,0)</f>
        <v>0</v>
      </c>
      <c r="S141" s="12">
        <f>VLOOKUP($A141,'[1]MASTER CP-1 history'!$C$5651:$Q$6001,15,0)</f>
        <v>0</v>
      </c>
      <c r="T141" s="12">
        <f>VLOOKUP($A141,'[1]MASTER CP-1 history'!$C$6004:$Q$6354,15,0)</f>
        <v>0</v>
      </c>
      <c r="U141" s="12">
        <f>VLOOKUP($A141,'[1]MASTER CP-1 history'!$C$6357:$Q$6707,15,0)</f>
        <v>123620.71</v>
      </c>
      <c r="V141" s="12">
        <f>VLOOKUP($A141,'[1]MASTER CP-1 history'!$C$6710:$Q$7060,15,0)</f>
        <v>131392.82999999999</v>
      </c>
      <c r="W141" s="1"/>
      <c r="X141" s="23" t="str">
        <f t="shared" si="27"/>
        <v/>
      </c>
      <c r="Y141" s="23" t="str">
        <f t="shared" si="28"/>
        <v/>
      </c>
      <c r="Z141" s="23" t="str">
        <f t="shared" si="29"/>
        <v/>
      </c>
      <c r="AA141" s="23" t="str">
        <f t="shared" si="30"/>
        <v/>
      </c>
      <c r="AB141" s="23" t="str">
        <f t="shared" si="31"/>
        <v/>
      </c>
      <c r="AC141" s="23" t="str">
        <f t="shared" si="32"/>
        <v/>
      </c>
      <c r="AD141" s="23" t="str">
        <f t="shared" si="36"/>
        <v/>
      </c>
      <c r="AE141" s="23" t="str">
        <f t="shared" si="36"/>
        <v/>
      </c>
      <c r="AF141" s="23" t="str">
        <f t="shared" si="36"/>
        <v/>
      </c>
      <c r="AG141" s="23" t="str">
        <f t="shared" si="36"/>
        <v/>
      </c>
      <c r="AH141" s="23" t="str">
        <f t="shared" si="36"/>
        <v/>
      </c>
      <c r="AI141" s="23" t="str">
        <f t="shared" si="36"/>
        <v/>
      </c>
      <c r="AJ141" s="23" t="str">
        <f t="shared" si="36"/>
        <v/>
      </c>
      <c r="AK141" s="23" t="str">
        <f t="shared" si="36"/>
        <v/>
      </c>
      <c r="AL141" s="23" t="str">
        <f t="shared" si="35"/>
        <v/>
      </c>
      <c r="AM141" s="23" t="str">
        <f t="shared" si="35"/>
        <v/>
      </c>
      <c r="AN141" s="23" t="str">
        <f t="shared" si="23"/>
        <v/>
      </c>
      <c r="AO141" s="23" t="str">
        <f t="shared" si="23"/>
        <v/>
      </c>
      <c r="AP141" s="23">
        <f t="shared" si="23"/>
        <v>6.287069537134983E-2</v>
      </c>
      <c r="AQ141" s="14"/>
      <c r="AR141" s="23">
        <f t="shared" si="33"/>
        <v>6.287069537134983E-2</v>
      </c>
      <c r="AS141" s="1">
        <f t="shared" si="34"/>
        <v>139654</v>
      </c>
    </row>
    <row r="142" spans="1:45" x14ac:dyDescent="0.25">
      <c r="A142" t="s">
        <v>137</v>
      </c>
      <c r="B142" s="5">
        <v>139</v>
      </c>
      <c r="C142" s="12">
        <f>VLOOKUP(A142,'[1]MASTER CP-1 history'!$C$3:$Q$353,15,0)</f>
        <v>513429.18</v>
      </c>
      <c r="D142" s="12">
        <f>VLOOKUP($A142,'[1]MASTER CP-1 history'!$C$356:$Q$706,15,0)</f>
        <v>532713.91999999993</v>
      </c>
      <c r="E142" s="12">
        <f>VLOOKUP($A142,'[1]MASTER CP-1 history'!$C$709:$Q$1059,15,0)</f>
        <v>584113</v>
      </c>
      <c r="F142" s="12">
        <f>VLOOKUP($A142,'[1]MASTER CP-1 history'!$C$1062:$Q$1412,15,0)</f>
        <v>668632.80000000005</v>
      </c>
      <c r="G142" s="12">
        <f>VLOOKUP($A142,'[1]MASTER CP-1 history'!$C$1415:$Q$1765,15,0)</f>
        <v>660596.79</v>
      </c>
      <c r="H142" s="12">
        <f>VLOOKUP($A142,'[1]MASTER CP-1 history'!$C$1768:$Q$2118,15,0)</f>
        <v>679927.67999999993</v>
      </c>
      <c r="I142" s="12">
        <f>VLOOKUP($A142,'[1]MASTER CP-1 history'!$C$2121:$Q$2471,15,0)</f>
        <v>688884.17999999993</v>
      </c>
      <c r="J142" s="12">
        <f>VLOOKUP($A142,'[1]MASTER CP-1 history'!$C$2474:$Q$2824,15,0)</f>
        <v>697417.41999999993</v>
      </c>
      <c r="K142" s="12">
        <f>VLOOKUP($A142,'[1]MASTER CP-1 history'!$C$2827:$Q$3177,15,0)</f>
        <v>697340.05999999994</v>
      </c>
      <c r="L142" s="12">
        <f>VLOOKUP($A142,'[1]MASTER CP-1 history'!$C$3180:$Q$3530,15,0)</f>
        <v>748066.99</v>
      </c>
      <c r="M142" s="12">
        <f>VLOOKUP($A142,'[1]MASTER CP-1 history'!$C$3533:$Q$3883,15,0)</f>
        <v>802589.91</v>
      </c>
      <c r="N142" s="12">
        <f>VLOOKUP($A142,'[1]MASTER CP-1 history'!$C$3886:$Q$4236,15,0)</f>
        <v>835036.39</v>
      </c>
      <c r="O142" s="12">
        <f>VLOOKUP($A142,'[1]MASTER CP-1 history'!$C$4239:$Q$4589,15,0)</f>
        <v>872493.52</v>
      </c>
      <c r="P142" s="12">
        <f>VLOOKUP($A142,'[1]MASTER CP-1 history'!$C$4592:$Q$4942,15,0)</f>
        <v>924636.24</v>
      </c>
      <c r="Q142" s="12">
        <f>VLOOKUP($A142,'[1]MASTER CP-1 history'!$C$4945:$Q$5295,15,0)</f>
        <v>1004680.05</v>
      </c>
      <c r="R142" s="12">
        <f>VLOOKUP($A142,'[1]MASTER CP-1 history'!$C$5298:$Q$5648,15,0)</f>
        <v>1099050.25</v>
      </c>
      <c r="S142" s="12">
        <f>VLOOKUP($A142,'[1]MASTER CP-1 history'!$C$5651:$Q$6001,15,0)</f>
        <v>1169708.2799999998</v>
      </c>
      <c r="T142" s="12">
        <f>VLOOKUP($A142,'[1]MASTER CP-1 history'!$C$6004:$Q$6354,15,0)</f>
        <v>1261424.0999999999</v>
      </c>
      <c r="U142" s="12">
        <f>VLOOKUP($A142,'[1]MASTER CP-1 history'!$C$6357:$Q$6707,15,0)</f>
        <v>1335722.1400000001</v>
      </c>
      <c r="V142" s="12">
        <f>VLOOKUP($A142,'[1]MASTER CP-1 history'!$C$6710:$Q$7060,15,0)</f>
        <v>1410775.89</v>
      </c>
      <c r="W142" s="1"/>
      <c r="X142" s="23">
        <f t="shared" si="27"/>
        <v>3.7560662212459239E-2</v>
      </c>
      <c r="Y142" s="23">
        <f t="shared" si="28"/>
        <v>9.6485333065822798E-2</v>
      </c>
      <c r="Z142" s="23">
        <f t="shared" si="29"/>
        <v>0.14469768692016793</v>
      </c>
      <c r="AA142" s="23">
        <f t="shared" si="30"/>
        <v>-1.2018569833846034E-2</v>
      </c>
      <c r="AB142" s="23">
        <f t="shared" si="31"/>
        <v>2.926276708065732E-2</v>
      </c>
      <c r="AC142" s="23">
        <f t="shared" si="32"/>
        <v>1.3172724487404308E-2</v>
      </c>
      <c r="AD142" s="23">
        <f t="shared" si="36"/>
        <v>1.2387045961775449E-2</v>
      </c>
      <c r="AE142" s="23">
        <f t="shared" si="36"/>
        <v>-1.1092352697468617E-4</v>
      </c>
      <c r="AF142" s="23">
        <f t="shared" si="36"/>
        <v>7.2743461776740681E-2</v>
      </c>
      <c r="AG142" s="23">
        <f t="shared" si="36"/>
        <v>7.2885076776345981E-2</v>
      </c>
      <c r="AH142" s="23">
        <f t="shared" si="36"/>
        <v>4.0427221418719281E-2</v>
      </c>
      <c r="AI142" s="23">
        <f t="shared" si="36"/>
        <v>4.485688342276916E-2</v>
      </c>
      <c r="AJ142" s="23">
        <f t="shared" si="36"/>
        <v>5.9762873654351005E-2</v>
      </c>
      <c r="AK142" s="23">
        <f t="shared" si="36"/>
        <v>8.6567891823059046E-2</v>
      </c>
      <c r="AL142" s="23">
        <f t="shared" si="35"/>
        <v>9.3930600095025227E-2</v>
      </c>
      <c r="AM142" s="23">
        <f t="shared" si="35"/>
        <v>6.4290081367980936E-2</v>
      </c>
      <c r="AN142" s="23">
        <f t="shared" si="23"/>
        <v>7.8409139755768922E-2</v>
      </c>
      <c r="AO142" s="23">
        <f t="shared" si="23"/>
        <v>5.8900127245071883E-2</v>
      </c>
      <c r="AP142" s="23">
        <f t="shared" si="23"/>
        <v>5.6189642854912743E-2</v>
      </c>
      <c r="AQ142" s="14"/>
      <c r="AR142" s="23">
        <f t="shared" si="33"/>
        <v>5.5284196134642687E-2</v>
      </c>
      <c r="AS142" s="1">
        <f t="shared" si="34"/>
        <v>1488770</v>
      </c>
    </row>
    <row r="143" spans="1:45" x14ac:dyDescent="0.25">
      <c r="A143" t="s">
        <v>138</v>
      </c>
      <c r="B143" s="5">
        <v>140</v>
      </c>
      <c r="C143" s="12">
        <f>VLOOKUP(A143,'[1]MASTER CP-1 history'!$C$3:$Q$353,15,0)</f>
        <v>0</v>
      </c>
      <c r="D143" s="12">
        <f>VLOOKUP($A143,'[1]MASTER CP-1 history'!$C$356:$Q$706,15,0)</f>
        <v>0</v>
      </c>
      <c r="E143" s="12">
        <f>VLOOKUP($A143,'[1]MASTER CP-1 history'!$C$709:$Q$1059,15,0)</f>
        <v>0</v>
      </c>
      <c r="F143" s="12">
        <f>VLOOKUP($A143,'[1]MASTER CP-1 history'!$C$1062:$Q$1412,15,0)</f>
        <v>42535.659999999996</v>
      </c>
      <c r="G143" s="12">
        <f>VLOOKUP($A143,'[1]MASTER CP-1 history'!$C$1415:$Q$1765,15,0)</f>
        <v>47040.17</v>
      </c>
      <c r="H143" s="12">
        <f>VLOOKUP($A143,'[1]MASTER CP-1 history'!$C$1768:$Q$2118,15,0)</f>
        <v>47572.079999999994</v>
      </c>
      <c r="I143" s="12">
        <f>VLOOKUP($A143,'[1]MASTER CP-1 history'!$C$2121:$Q$2471,15,0)</f>
        <v>47246.11</v>
      </c>
      <c r="J143" s="12">
        <f>VLOOKUP($A143,'[1]MASTER CP-1 history'!$C$2474:$Q$2824,15,0)</f>
        <v>43158.130000000005</v>
      </c>
      <c r="K143" s="12">
        <f>VLOOKUP($A143,'[1]MASTER CP-1 history'!$C$2827:$Q$3177,15,0)</f>
        <v>45373.909999999996</v>
      </c>
      <c r="L143" s="12">
        <f>VLOOKUP($A143,'[1]MASTER CP-1 history'!$C$3180:$Q$3530,15,0)</f>
        <v>53227.47</v>
      </c>
      <c r="M143" s="12">
        <f>VLOOKUP($A143,'[1]MASTER CP-1 history'!$C$3533:$Q$3883,15,0)</f>
        <v>47377.74</v>
      </c>
      <c r="N143" s="12">
        <f>VLOOKUP($A143,'[1]MASTER CP-1 history'!$C$3886:$Q$4236,15,0)</f>
        <v>49354.549999999996</v>
      </c>
      <c r="O143" s="12">
        <f>VLOOKUP($A143,'[1]MASTER CP-1 history'!$C$4239:$Q$4589,15,0)</f>
        <v>47848.090000000004</v>
      </c>
      <c r="P143" s="12">
        <f>VLOOKUP($A143,'[1]MASTER CP-1 history'!$C$4592:$Q$4942,15,0)</f>
        <v>57182.06</v>
      </c>
      <c r="Q143" s="12">
        <f>VLOOKUP($A143,'[1]MASTER CP-1 history'!$C$4945:$Q$5295,15,0)</f>
        <v>57178.270000000004</v>
      </c>
      <c r="R143" s="12">
        <f>VLOOKUP($A143,'[1]MASTER CP-1 history'!$C$5298:$Q$5648,15,0)</f>
        <v>62154.66</v>
      </c>
      <c r="S143" s="12">
        <f>VLOOKUP($A143,'[1]MASTER CP-1 history'!$C$5651:$Q$6001,15,0)</f>
        <v>66045.469999999987</v>
      </c>
      <c r="T143" s="12">
        <f>VLOOKUP($A143,'[1]MASTER CP-1 history'!$C$6004:$Q$6354,15,0)</f>
        <v>68726.58</v>
      </c>
      <c r="U143" s="12">
        <f>VLOOKUP($A143,'[1]MASTER CP-1 history'!$C$6357:$Q$6707,15,0)</f>
        <v>73233.81</v>
      </c>
      <c r="V143" s="12">
        <f>VLOOKUP($A143,'[1]MASTER CP-1 history'!$C$6710:$Q$7060,15,0)</f>
        <v>82075.87</v>
      </c>
      <c r="W143" s="1"/>
      <c r="X143" s="23" t="str">
        <f t="shared" si="27"/>
        <v/>
      </c>
      <c r="Y143" s="23" t="str">
        <f t="shared" si="28"/>
        <v/>
      </c>
      <c r="Z143" s="23" t="str">
        <f t="shared" si="29"/>
        <v/>
      </c>
      <c r="AA143" s="23">
        <f t="shared" si="30"/>
        <v>0.10589961458221178</v>
      </c>
      <c r="AB143" s="23">
        <f t="shared" si="31"/>
        <v>1.1307569679276165E-2</v>
      </c>
      <c r="AC143" s="23">
        <f t="shared" si="32"/>
        <v>-6.8521283912747546E-3</v>
      </c>
      <c r="AD143" s="23">
        <f t="shared" si="36"/>
        <v>-8.6525218689961908E-2</v>
      </c>
      <c r="AE143" s="23">
        <f t="shared" si="36"/>
        <v>5.134096403157392E-2</v>
      </c>
      <c r="AF143" s="23">
        <f t="shared" si="36"/>
        <v>0.17308536998464549</v>
      </c>
      <c r="AG143" s="23">
        <f t="shared" si="36"/>
        <v>-0.10990058328904236</v>
      </c>
      <c r="AH143" s="23">
        <f t="shared" si="36"/>
        <v>4.1724446966022392E-2</v>
      </c>
      <c r="AI143" s="23">
        <f t="shared" si="36"/>
        <v>-3.0523224302521083E-2</v>
      </c>
      <c r="AJ143" s="23">
        <f t="shared" si="36"/>
        <v>0.19507508032191032</v>
      </c>
      <c r="AK143" s="23">
        <f t="shared" si="36"/>
        <v>-6.6279528929066162E-5</v>
      </c>
      <c r="AL143" s="23">
        <f t="shared" si="35"/>
        <v>8.7032888543147585E-2</v>
      </c>
      <c r="AM143" s="23">
        <f t="shared" si="35"/>
        <v>6.2598846168573405E-2</v>
      </c>
      <c r="AN143" s="23">
        <f t="shared" si="23"/>
        <v>4.0594911354253603E-2</v>
      </c>
      <c r="AO143" s="23">
        <f t="shared" si="23"/>
        <v>6.5582049914312573E-2</v>
      </c>
      <c r="AP143" s="23">
        <f t="shared" si="23"/>
        <v>0.12073740257402965</v>
      </c>
      <c r="AQ143" s="14"/>
      <c r="AR143" s="23">
        <f t="shared" si="33"/>
        <v>4.5069481869889232E-2</v>
      </c>
      <c r="AS143" s="1">
        <f t="shared" si="34"/>
        <v>85775</v>
      </c>
    </row>
    <row r="144" spans="1:45" x14ac:dyDescent="0.25">
      <c r="A144" t="s">
        <v>139</v>
      </c>
      <c r="B144" s="5">
        <v>141</v>
      </c>
      <c r="C144" s="12">
        <f>VLOOKUP(A144,'[1]MASTER CP-1 history'!$C$3:$Q$353,15,0)</f>
        <v>0</v>
      </c>
      <c r="D144" s="12">
        <f>VLOOKUP($A144,'[1]MASTER CP-1 history'!$C$356:$Q$706,15,0)</f>
        <v>0</v>
      </c>
      <c r="E144" s="12">
        <f>VLOOKUP($A144,'[1]MASTER CP-1 history'!$C$709:$Q$1059,15,0)</f>
        <v>0</v>
      </c>
      <c r="F144" s="12">
        <f>VLOOKUP($A144,'[1]MASTER CP-1 history'!$C$1062:$Q$1412,15,0)</f>
        <v>0</v>
      </c>
      <c r="G144" s="12">
        <f>VLOOKUP($A144,'[1]MASTER CP-1 history'!$C$1415:$Q$1765,15,0)</f>
        <v>308119.56</v>
      </c>
      <c r="H144" s="12">
        <f>VLOOKUP($A144,'[1]MASTER CP-1 history'!$C$1768:$Q$2118,15,0)</f>
        <v>325961.83999999997</v>
      </c>
      <c r="I144" s="12">
        <f>VLOOKUP($A144,'[1]MASTER CP-1 history'!$C$2121:$Q$2471,15,0)</f>
        <v>346238</v>
      </c>
      <c r="J144" s="12">
        <f>VLOOKUP($A144,'[1]MASTER CP-1 history'!$C$2474:$Q$2824,15,0)</f>
        <v>357882</v>
      </c>
      <c r="K144" s="12">
        <f>VLOOKUP($A144,'[1]MASTER CP-1 history'!$C$2827:$Q$3177,15,0)</f>
        <v>374754.05</v>
      </c>
      <c r="L144" s="12">
        <f>VLOOKUP($A144,'[1]MASTER CP-1 history'!$C$3180:$Q$3530,15,0)</f>
        <v>396642</v>
      </c>
      <c r="M144" s="12">
        <f>VLOOKUP($A144,'[1]MASTER CP-1 history'!$C$3533:$Q$3883,15,0)</f>
        <v>411417</v>
      </c>
      <c r="N144" s="12">
        <f>VLOOKUP($A144,'[1]MASTER CP-1 history'!$C$3886:$Q$4236,15,0)</f>
        <v>428041.62999999995</v>
      </c>
      <c r="O144" s="12">
        <f>VLOOKUP($A144,'[1]MASTER CP-1 history'!$C$4239:$Q$4589,15,0)</f>
        <v>447061.02</v>
      </c>
      <c r="P144" s="12">
        <f>VLOOKUP($A144,'[1]MASTER CP-1 history'!$C$4592:$Q$4942,15,0)</f>
        <v>478016.94</v>
      </c>
      <c r="Q144" s="12">
        <f>VLOOKUP($A144,'[1]MASTER CP-1 history'!$C$4945:$Q$5295,15,0)</f>
        <v>501295.27</v>
      </c>
      <c r="R144" s="12">
        <f>VLOOKUP($A144,'[1]MASTER CP-1 history'!$C$5298:$Q$5648,15,0)</f>
        <v>515749.76</v>
      </c>
      <c r="S144" s="12">
        <f>VLOOKUP($A144,'[1]MASTER CP-1 history'!$C$5651:$Q$6001,15,0)</f>
        <v>531822.24</v>
      </c>
      <c r="T144" s="12">
        <f>VLOOKUP($A144,'[1]MASTER CP-1 history'!$C$6004:$Q$6354,15,0)</f>
        <v>548308.57999999996</v>
      </c>
      <c r="U144" s="12">
        <f>VLOOKUP($A144,'[1]MASTER CP-1 history'!$C$6357:$Q$6707,15,0)</f>
        <v>567642.78</v>
      </c>
      <c r="V144" s="12">
        <f>VLOOKUP($A144,'[1]MASTER CP-1 history'!$C$6710:$Q$7060,15,0)</f>
        <v>586534.49000000011</v>
      </c>
      <c r="W144" s="1"/>
      <c r="X144" s="23" t="str">
        <f t="shared" si="27"/>
        <v/>
      </c>
      <c r="Y144" s="23" t="str">
        <f t="shared" si="28"/>
        <v/>
      </c>
      <c r="Z144" s="23" t="str">
        <f t="shared" si="29"/>
        <v/>
      </c>
      <c r="AA144" s="23" t="str">
        <f t="shared" si="30"/>
        <v/>
      </c>
      <c r="AB144" s="23">
        <f t="shared" si="31"/>
        <v>5.7907002074129826E-2</v>
      </c>
      <c r="AC144" s="23">
        <f t="shared" si="32"/>
        <v>6.2204091129194859E-2</v>
      </c>
      <c r="AD144" s="23">
        <f t="shared" si="36"/>
        <v>3.3630046384279022E-2</v>
      </c>
      <c r="AE144" s="23">
        <f t="shared" si="36"/>
        <v>4.7144170424888616E-2</v>
      </c>
      <c r="AF144" s="23">
        <f t="shared" si="36"/>
        <v>5.8406173328880671E-2</v>
      </c>
      <c r="AG144" s="23">
        <f t="shared" si="36"/>
        <v>3.7250215559623039E-2</v>
      </c>
      <c r="AH144" s="23">
        <f t="shared" si="36"/>
        <v>4.0408223286835368E-2</v>
      </c>
      <c r="AI144" s="23">
        <f t="shared" si="36"/>
        <v>4.4433505217705282E-2</v>
      </c>
      <c r="AJ144" s="23">
        <f t="shared" si="36"/>
        <v>6.9243165060554779E-2</v>
      </c>
      <c r="AK144" s="23">
        <f t="shared" si="36"/>
        <v>4.8697709332225794E-2</v>
      </c>
      <c r="AL144" s="23">
        <f t="shared" si="35"/>
        <v>2.8834283634872497E-2</v>
      </c>
      <c r="AM144" s="23">
        <f t="shared" si="35"/>
        <v>3.1163330061462328E-2</v>
      </c>
      <c r="AN144" s="23">
        <f t="shared" si="23"/>
        <v>3.0999719003853558E-2</v>
      </c>
      <c r="AO144" s="23">
        <f t="shared" si="23"/>
        <v>3.5261531015983866E-2</v>
      </c>
      <c r="AP144" s="23">
        <f t="shared" si="23"/>
        <v>3.3280983508677899E-2</v>
      </c>
      <c r="AQ144" s="14"/>
      <c r="AR144" s="23">
        <f t="shared" si="33"/>
        <v>4.3924276601544493E-2</v>
      </c>
      <c r="AS144" s="1">
        <f t="shared" si="34"/>
        <v>612298</v>
      </c>
    </row>
    <row r="145" spans="1:45" x14ac:dyDescent="0.25">
      <c r="A145" t="s">
        <v>140</v>
      </c>
      <c r="B145" s="5">
        <v>142</v>
      </c>
      <c r="C145" s="12">
        <f>VLOOKUP(A145,'[1]MASTER CP-1 history'!$C$3:$Q$353,15,0)</f>
        <v>0</v>
      </c>
      <c r="D145" s="12">
        <f>VLOOKUP($A145,'[1]MASTER CP-1 history'!$C$356:$Q$706,15,0)</f>
        <v>0</v>
      </c>
      <c r="E145" s="12">
        <f>VLOOKUP($A145,'[1]MASTER CP-1 history'!$C$709:$Q$1059,15,0)</f>
        <v>0</v>
      </c>
      <c r="F145" s="12">
        <f>VLOOKUP($A145,'[1]MASTER CP-1 history'!$C$1062:$Q$1412,15,0)</f>
        <v>0</v>
      </c>
      <c r="G145" s="12">
        <f>VLOOKUP($A145,'[1]MASTER CP-1 history'!$C$1415:$Q$1765,15,0)</f>
        <v>0</v>
      </c>
      <c r="H145" s="12">
        <f>VLOOKUP($A145,'[1]MASTER CP-1 history'!$C$1768:$Q$2118,15,0)</f>
        <v>0</v>
      </c>
      <c r="I145" s="12">
        <f>VLOOKUP($A145,'[1]MASTER CP-1 history'!$C$2121:$Q$2471,15,0)</f>
        <v>0</v>
      </c>
      <c r="J145" s="12">
        <f>VLOOKUP($A145,'[1]MASTER CP-1 history'!$C$2474:$Q$2824,15,0)</f>
        <v>0</v>
      </c>
      <c r="K145" s="12">
        <f>VLOOKUP($A145,'[1]MASTER CP-1 history'!$C$2827:$Q$3177,15,0)</f>
        <v>0</v>
      </c>
      <c r="L145" s="12">
        <f>VLOOKUP($A145,'[1]MASTER CP-1 history'!$C$3180:$Q$3530,15,0)</f>
        <v>0</v>
      </c>
      <c r="M145" s="12">
        <f>VLOOKUP($A145,'[1]MASTER CP-1 history'!$C$3533:$Q$3883,15,0)</f>
        <v>0</v>
      </c>
      <c r="N145" s="12">
        <f>VLOOKUP($A145,'[1]MASTER CP-1 history'!$C$3886:$Q$4236,15,0)</f>
        <v>0</v>
      </c>
      <c r="O145" s="12">
        <f>VLOOKUP($A145,'[1]MASTER CP-1 history'!$C$4239:$Q$4589,15,0)</f>
        <v>0</v>
      </c>
      <c r="P145" s="12">
        <f>VLOOKUP($A145,'[1]MASTER CP-1 history'!$C$4592:$Q$4942,15,0)</f>
        <v>0</v>
      </c>
      <c r="Q145" s="12">
        <f>VLOOKUP($A145,'[1]MASTER CP-1 history'!$C$4945:$Q$5295,15,0)</f>
        <v>411413.23000000004</v>
      </c>
      <c r="R145" s="12">
        <f>VLOOKUP($A145,'[1]MASTER CP-1 history'!$C$5298:$Q$5648,15,0)</f>
        <v>428198.52</v>
      </c>
      <c r="S145" s="12">
        <f>VLOOKUP($A145,'[1]MASTER CP-1 history'!$C$5651:$Q$6001,15,0)</f>
        <v>443819.63999999996</v>
      </c>
      <c r="T145" s="12">
        <f>VLOOKUP($A145,'[1]MASTER CP-1 history'!$C$6004:$Q$6354,15,0)</f>
        <v>468802.57</v>
      </c>
      <c r="U145" s="12">
        <f>VLOOKUP($A145,'[1]MASTER CP-1 history'!$C$6357:$Q$6707,15,0)</f>
        <v>489381.56</v>
      </c>
      <c r="V145" s="12">
        <f>VLOOKUP($A145,'[1]MASTER CP-1 history'!$C$6710:$Q$7060,15,0)</f>
        <v>508794.72</v>
      </c>
      <c r="W145" s="1"/>
      <c r="X145" s="23" t="str">
        <f t="shared" si="27"/>
        <v/>
      </c>
      <c r="Y145" s="23" t="str">
        <f t="shared" si="28"/>
        <v/>
      </c>
      <c r="Z145" s="23" t="str">
        <f t="shared" si="29"/>
        <v/>
      </c>
      <c r="AA145" s="23" t="str">
        <f t="shared" si="30"/>
        <v/>
      </c>
      <c r="AB145" s="23" t="str">
        <f t="shared" si="31"/>
        <v/>
      </c>
      <c r="AC145" s="23" t="str">
        <f t="shared" si="32"/>
        <v/>
      </c>
      <c r="AD145" s="23" t="str">
        <f t="shared" si="36"/>
        <v/>
      </c>
      <c r="AE145" s="23" t="str">
        <f t="shared" si="36"/>
        <v/>
      </c>
      <c r="AF145" s="23" t="str">
        <f t="shared" si="36"/>
        <v/>
      </c>
      <c r="AG145" s="23" t="str">
        <f t="shared" si="36"/>
        <v/>
      </c>
      <c r="AH145" s="23" t="str">
        <f t="shared" si="36"/>
        <v/>
      </c>
      <c r="AI145" s="23" t="str">
        <f t="shared" si="36"/>
        <v/>
      </c>
      <c r="AJ145" s="23" t="str">
        <f t="shared" si="36"/>
        <v/>
      </c>
      <c r="AK145" s="23" t="str">
        <f t="shared" si="36"/>
        <v/>
      </c>
      <c r="AL145" s="23">
        <f t="shared" si="35"/>
        <v>4.0799101185929235E-2</v>
      </c>
      <c r="AM145" s="23">
        <f t="shared" si="35"/>
        <v>3.6481022867617424E-2</v>
      </c>
      <c r="AN145" s="23">
        <f t="shared" si="23"/>
        <v>5.6290726566314314E-2</v>
      </c>
      <c r="AO145" s="23">
        <f t="shared" si="23"/>
        <v>4.3896922322759428E-2</v>
      </c>
      <c r="AP145" s="23">
        <f t="shared" si="23"/>
        <v>3.9668760710967477E-2</v>
      </c>
      <c r="AQ145" s="14"/>
      <c r="AR145" s="23">
        <f t="shared" si="33"/>
        <v>4.3427306730717576E-2</v>
      </c>
      <c r="AS145" s="1">
        <f t="shared" si="34"/>
        <v>530890</v>
      </c>
    </row>
    <row r="146" spans="1:45" x14ac:dyDescent="0.25">
      <c r="A146" t="s">
        <v>141</v>
      </c>
      <c r="B146" s="5">
        <v>143</v>
      </c>
      <c r="C146" s="12">
        <f>VLOOKUP(A146,'[1]MASTER CP-1 history'!$C$3:$Q$353,15,0)</f>
        <v>0</v>
      </c>
      <c r="D146" s="12">
        <f>VLOOKUP($A146,'[1]MASTER CP-1 history'!$C$356:$Q$706,15,0)</f>
        <v>0</v>
      </c>
      <c r="E146" s="12">
        <f>VLOOKUP($A146,'[1]MASTER CP-1 history'!$C$709:$Q$1059,15,0)</f>
        <v>0</v>
      </c>
      <c r="F146" s="12">
        <f>VLOOKUP($A146,'[1]MASTER CP-1 history'!$C$1062:$Q$1412,15,0)</f>
        <v>0</v>
      </c>
      <c r="G146" s="12">
        <f>VLOOKUP($A146,'[1]MASTER CP-1 history'!$C$1415:$Q$1765,15,0)</f>
        <v>0</v>
      </c>
      <c r="H146" s="12">
        <f>VLOOKUP($A146,'[1]MASTER CP-1 history'!$C$1768:$Q$2118,15,0)</f>
        <v>0</v>
      </c>
      <c r="I146" s="12">
        <f>VLOOKUP($A146,'[1]MASTER CP-1 history'!$C$2121:$Q$2471,15,0)</f>
        <v>0</v>
      </c>
      <c r="J146" s="12">
        <f>VLOOKUP($A146,'[1]MASTER CP-1 history'!$C$2474:$Q$2824,15,0)</f>
        <v>0</v>
      </c>
      <c r="K146" s="12">
        <f>VLOOKUP($A146,'[1]MASTER CP-1 history'!$C$2827:$Q$3177,15,0)</f>
        <v>0</v>
      </c>
      <c r="L146" s="12">
        <f>VLOOKUP($A146,'[1]MASTER CP-1 history'!$C$3180:$Q$3530,15,0)</f>
        <v>0</v>
      </c>
      <c r="M146" s="12">
        <f>VLOOKUP($A146,'[1]MASTER CP-1 history'!$C$3533:$Q$3883,15,0)</f>
        <v>0</v>
      </c>
      <c r="N146" s="12">
        <f>VLOOKUP($A146,'[1]MASTER CP-1 history'!$C$3886:$Q$4236,15,0)</f>
        <v>0</v>
      </c>
      <c r="O146" s="12">
        <f>VLOOKUP($A146,'[1]MASTER CP-1 history'!$C$4239:$Q$4589,15,0)</f>
        <v>0</v>
      </c>
      <c r="P146" s="12">
        <f>VLOOKUP($A146,'[1]MASTER CP-1 history'!$C$4592:$Q$4942,15,0)</f>
        <v>0</v>
      </c>
      <c r="Q146" s="12">
        <f>VLOOKUP($A146,'[1]MASTER CP-1 history'!$C$4945:$Q$5295,15,0)</f>
        <v>0</v>
      </c>
      <c r="R146" s="12">
        <f>VLOOKUP($A146,'[1]MASTER CP-1 history'!$C$5298:$Q$5648,15,0)</f>
        <v>0</v>
      </c>
      <c r="S146" s="12">
        <f>VLOOKUP($A146,'[1]MASTER CP-1 history'!$C$5651:$Q$6001,15,0)</f>
        <v>0</v>
      </c>
      <c r="T146" s="12">
        <f>VLOOKUP($A146,'[1]MASTER CP-1 history'!$C$6004:$Q$6354,15,0)</f>
        <v>0</v>
      </c>
      <c r="U146" s="12">
        <f>VLOOKUP($A146,'[1]MASTER CP-1 history'!$C$6357:$Q$6707,15,0)</f>
        <v>0</v>
      </c>
      <c r="V146" s="12">
        <f>VLOOKUP($A146,'[1]MASTER CP-1 history'!$C$6710:$Q$7060,15,0)</f>
        <v>0</v>
      </c>
      <c r="W146" s="1"/>
      <c r="X146" s="23" t="str">
        <f t="shared" si="27"/>
        <v/>
      </c>
      <c r="Y146" s="23" t="str">
        <f t="shared" si="28"/>
        <v/>
      </c>
      <c r="Z146" s="23" t="str">
        <f t="shared" si="29"/>
        <v/>
      </c>
      <c r="AA146" s="23" t="str">
        <f t="shared" si="30"/>
        <v/>
      </c>
      <c r="AB146" s="23" t="str">
        <f t="shared" si="31"/>
        <v/>
      </c>
      <c r="AC146" s="23" t="str">
        <f t="shared" si="32"/>
        <v/>
      </c>
      <c r="AD146" s="23" t="str">
        <f t="shared" si="36"/>
        <v/>
      </c>
      <c r="AE146" s="23" t="str">
        <f t="shared" si="36"/>
        <v/>
      </c>
      <c r="AF146" s="23" t="str">
        <f t="shared" si="36"/>
        <v/>
      </c>
      <c r="AG146" s="23" t="str">
        <f t="shared" si="36"/>
        <v/>
      </c>
      <c r="AH146" s="23" t="str">
        <f t="shared" si="36"/>
        <v/>
      </c>
      <c r="AI146" s="23" t="str">
        <f t="shared" si="36"/>
        <v/>
      </c>
      <c r="AJ146" s="23" t="str">
        <f t="shared" si="36"/>
        <v/>
      </c>
      <c r="AK146" s="23" t="str">
        <f t="shared" si="36"/>
        <v/>
      </c>
      <c r="AL146" s="23" t="str">
        <f t="shared" si="35"/>
        <v/>
      </c>
      <c r="AM146" s="23" t="str">
        <f t="shared" si="35"/>
        <v/>
      </c>
      <c r="AN146" s="23" t="str">
        <f t="shared" si="23"/>
        <v/>
      </c>
      <c r="AO146" s="23" t="str">
        <f t="shared" si="23"/>
        <v/>
      </c>
      <c r="AP146" s="23" t="str">
        <f t="shared" si="23"/>
        <v/>
      </c>
      <c r="AQ146" s="14"/>
      <c r="AR146" s="23">
        <f t="shared" si="33"/>
        <v>0</v>
      </c>
      <c r="AS146" s="1">
        <f t="shared" si="34"/>
        <v>0</v>
      </c>
    </row>
    <row r="147" spans="1:45" x14ac:dyDescent="0.25">
      <c r="A147" t="s">
        <v>142</v>
      </c>
      <c r="B147" s="5">
        <v>144</v>
      </c>
      <c r="C147" s="12">
        <f>VLOOKUP(A147,'[1]MASTER CP-1 history'!$C$3:$Q$353,15,0)</f>
        <v>0</v>
      </c>
      <c r="D147" s="12">
        <f>VLOOKUP($A147,'[1]MASTER CP-1 history'!$C$356:$Q$706,15,0)</f>
        <v>0</v>
      </c>
      <c r="E147" s="12">
        <f>VLOOKUP($A147,'[1]MASTER CP-1 history'!$C$709:$Q$1059,15,0)</f>
        <v>0</v>
      </c>
      <c r="F147" s="12">
        <f>VLOOKUP($A147,'[1]MASTER CP-1 history'!$C$1062:$Q$1412,15,0)</f>
        <v>0</v>
      </c>
      <c r="G147" s="12">
        <f>VLOOKUP($A147,'[1]MASTER CP-1 history'!$C$1415:$Q$1765,15,0)</f>
        <v>0</v>
      </c>
      <c r="H147" s="12">
        <f>VLOOKUP($A147,'[1]MASTER CP-1 history'!$C$1768:$Q$2118,15,0)</f>
        <v>0</v>
      </c>
      <c r="I147" s="12">
        <f>VLOOKUP($A147,'[1]MASTER CP-1 history'!$C$2121:$Q$2471,15,0)</f>
        <v>0</v>
      </c>
      <c r="J147" s="12">
        <f>VLOOKUP($A147,'[1]MASTER CP-1 history'!$C$2474:$Q$2824,15,0)</f>
        <v>0</v>
      </c>
      <c r="K147" s="12">
        <f>VLOOKUP($A147,'[1]MASTER CP-1 history'!$C$2827:$Q$3177,15,0)</f>
        <v>0</v>
      </c>
      <c r="L147" s="12">
        <f>VLOOKUP($A147,'[1]MASTER CP-1 history'!$C$3180:$Q$3530,15,0)</f>
        <v>0</v>
      </c>
      <c r="M147" s="12">
        <f>VLOOKUP($A147,'[1]MASTER CP-1 history'!$C$3533:$Q$3883,15,0)</f>
        <v>0</v>
      </c>
      <c r="N147" s="12">
        <f>VLOOKUP($A147,'[1]MASTER CP-1 history'!$C$3886:$Q$4236,15,0)</f>
        <v>0</v>
      </c>
      <c r="O147" s="12">
        <f>VLOOKUP($A147,'[1]MASTER CP-1 history'!$C$4239:$Q$4589,15,0)</f>
        <v>0</v>
      </c>
      <c r="P147" s="12">
        <f>VLOOKUP($A147,'[1]MASTER CP-1 history'!$C$4592:$Q$4942,15,0)</f>
        <v>0</v>
      </c>
      <c r="Q147" s="12">
        <f>VLOOKUP($A147,'[1]MASTER CP-1 history'!$C$4945:$Q$5295,15,0)</f>
        <v>0</v>
      </c>
      <c r="R147" s="12">
        <f>VLOOKUP($A147,'[1]MASTER CP-1 history'!$C$5298:$Q$5648,15,0)</f>
        <v>0</v>
      </c>
      <c r="S147" s="12">
        <f>VLOOKUP($A147,'[1]MASTER CP-1 history'!$C$5651:$Q$6001,15,0)</f>
        <v>0</v>
      </c>
      <c r="T147" s="12">
        <f>VLOOKUP($A147,'[1]MASTER CP-1 history'!$C$6004:$Q$6354,15,0)</f>
        <v>0</v>
      </c>
      <c r="U147" s="12">
        <f>VLOOKUP($A147,'[1]MASTER CP-1 history'!$C$6357:$Q$6707,15,0)</f>
        <v>0</v>
      </c>
      <c r="V147" s="12">
        <f>VLOOKUP($A147,'[1]MASTER CP-1 history'!$C$6710:$Q$7060,15,0)</f>
        <v>0</v>
      </c>
      <c r="W147" s="1"/>
      <c r="X147" s="23" t="str">
        <f t="shared" si="27"/>
        <v/>
      </c>
      <c r="Y147" s="23" t="str">
        <f t="shared" si="28"/>
        <v/>
      </c>
      <c r="Z147" s="23" t="str">
        <f t="shared" si="29"/>
        <v/>
      </c>
      <c r="AA147" s="23" t="str">
        <f t="shared" si="30"/>
        <v/>
      </c>
      <c r="AB147" s="23" t="str">
        <f t="shared" si="31"/>
        <v/>
      </c>
      <c r="AC147" s="23" t="str">
        <f t="shared" si="32"/>
        <v/>
      </c>
      <c r="AD147" s="23" t="str">
        <f t="shared" si="36"/>
        <v/>
      </c>
      <c r="AE147" s="23" t="str">
        <f t="shared" si="36"/>
        <v/>
      </c>
      <c r="AF147" s="23" t="str">
        <f t="shared" si="36"/>
        <v/>
      </c>
      <c r="AG147" s="23" t="str">
        <f t="shared" si="36"/>
        <v/>
      </c>
      <c r="AH147" s="23" t="str">
        <f t="shared" si="36"/>
        <v/>
      </c>
      <c r="AI147" s="23" t="str">
        <f t="shared" si="36"/>
        <v/>
      </c>
      <c r="AJ147" s="23" t="str">
        <f t="shared" si="36"/>
        <v/>
      </c>
      <c r="AK147" s="23" t="str">
        <f t="shared" si="36"/>
        <v/>
      </c>
      <c r="AL147" s="23" t="str">
        <f t="shared" si="35"/>
        <v/>
      </c>
      <c r="AM147" s="23" t="str">
        <f t="shared" si="35"/>
        <v/>
      </c>
      <c r="AN147" s="23" t="str">
        <f t="shared" si="35"/>
        <v/>
      </c>
      <c r="AO147" s="23" t="str">
        <f t="shared" si="35"/>
        <v/>
      </c>
      <c r="AP147" s="23" t="str">
        <f t="shared" si="35"/>
        <v/>
      </c>
      <c r="AQ147" s="14"/>
      <c r="AR147" s="23">
        <f t="shared" si="33"/>
        <v>0</v>
      </c>
      <c r="AS147" s="1">
        <f t="shared" si="34"/>
        <v>0</v>
      </c>
    </row>
    <row r="148" spans="1:45" x14ac:dyDescent="0.25">
      <c r="A148" t="s">
        <v>143</v>
      </c>
      <c r="B148" s="5">
        <v>145</v>
      </c>
      <c r="C148" s="12">
        <f>VLOOKUP(A148,'[1]MASTER CP-1 history'!$C$3:$Q$353,15,0)</f>
        <v>0</v>
      </c>
      <c r="D148" s="12">
        <f>VLOOKUP($A148,'[1]MASTER CP-1 history'!$C$356:$Q$706,15,0)</f>
        <v>0</v>
      </c>
      <c r="E148" s="12">
        <f>VLOOKUP($A148,'[1]MASTER CP-1 history'!$C$709:$Q$1059,15,0)</f>
        <v>416611.5</v>
      </c>
      <c r="F148" s="12">
        <f>VLOOKUP($A148,'[1]MASTER CP-1 history'!$C$1062:$Q$1412,15,0)</f>
        <v>462790.31</v>
      </c>
      <c r="G148" s="12">
        <f>VLOOKUP($A148,'[1]MASTER CP-1 history'!$C$1415:$Q$1765,15,0)</f>
        <v>511889.41000000003</v>
      </c>
      <c r="H148" s="12">
        <f>VLOOKUP($A148,'[1]MASTER CP-1 history'!$C$1768:$Q$2118,15,0)</f>
        <v>522028</v>
      </c>
      <c r="I148" s="12">
        <f>VLOOKUP($A148,'[1]MASTER CP-1 history'!$C$2121:$Q$2471,15,0)</f>
        <v>526613</v>
      </c>
      <c r="J148" s="12">
        <f>VLOOKUP($A148,'[1]MASTER CP-1 history'!$C$2474:$Q$2824,15,0)</f>
        <v>537341.57999999996</v>
      </c>
      <c r="K148" s="12">
        <f>VLOOKUP($A148,'[1]MASTER CP-1 history'!$C$2827:$Q$3177,15,0)</f>
        <v>542071.84</v>
      </c>
      <c r="L148" s="12">
        <f>VLOOKUP($A148,'[1]MASTER CP-1 history'!$C$3180:$Q$3530,15,0)</f>
        <v>562351.79</v>
      </c>
      <c r="M148" s="12">
        <f>VLOOKUP($A148,'[1]MASTER CP-1 history'!$C$3533:$Q$3883,15,0)</f>
        <v>185625.34</v>
      </c>
      <c r="N148" s="12">
        <f>VLOOKUP($A148,'[1]MASTER CP-1 history'!$C$3886:$Q$4236,15,0)</f>
        <v>191322.43000000002</v>
      </c>
      <c r="O148" s="12">
        <f>VLOOKUP($A148,'[1]MASTER CP-1 history'!$C$4239:$Q$4589,15,0)</f>
        <v>203497.78</v>
      </c>
      <c r="P148" s="12">
        <f>VLOOKUP($A148,'[1]MASTER CP-1 history'!$C$4592:$Q$4942,15,0)</f>
        <v>216859.02000000002</v>
      </c>
      <c r="Q148" s="12">
        <f>VLOOKUP($A148,'[1]MASTER CP-1 history'!$C$4945:$Q$5295,15,0)</f>
        <v>232417</v>
      </c>
      <c r="R148" s="12">
        <f>VLOOKUP($A148,'[1]MASTER CP-1 history'!$C$5298:$Q$5648,15,0)</f>
        <v>252677.32</v>
      </c>
      <c r="S148" s="12">
        <f>VLOOKUP($A148,'[1]MASTER CP-1 history'!$C$5651:$Q$6001,15,0)</f>
        <v>262187.84999999998</v>
      </c>
      <c r="T148" s="12">
        <f>VLOOKUP($A148,'[1]MASTER CP-1 history'!$C$6004:$Q$6354,15,0)</f>
        <v>269583.22000000003</v>
      </c>
      <c r="U148" s="12">
        <f>VLOOKUP($A148,'[1]MASTER CP-1 history'!$C$6357:$Q$6707,15,0)</f>
        <v>286070.48000000004</v>
      </c>
      <c r="V148" s="12">
        <f>VLOOKUP($A148,'[1]MASTER CP-1 history'!$C$6710:$Q$7060,15,0)</f>
        <v>296284.46000000002</v>
      </c>
      <c r="W148" s="1"/>
      <c r="X148" s="23" t="str">
        <f t="shared" si="27"/>
        <v/>
      </c>
      <c r="Y148" s="23" t="str">
        <f t="shared" si="28"/>
        <v/>
      </c>
      <c r="Z148" s="23">
        <f t="shared" si="29"/>
        <v>0.11084381972173116</v>
      </c>
      <c r="AA148" s="23">
        <f t="shared" si="30"/>
        <v>0.10609362153671721</v>
      </c>
      <c r="AB148" s="23">
        <f t="shared" si="31"/>
        <v>1.9806211658100072E-2</v>
      </c>
      <c r="AC148" s="23">
        <f t="shared" si="32"/>
        <v>8.7830537825557258E-3</v>
      </c>
      <c r="AD148" s="23">
        <f t="shared" si="36"/>
        <v>2.037279748126225E-2</v>
      </c>
      <c r="AE148" s="23">
        <f t="shared" si="36"/>
        <v>8.8030782951879685E-3</v>
      </c>
      <c r="AF148" s="23">
        <f t="shared" si="36"/>
        <v>3.7411923113364588E-2</v>
      </c>
      <c r="AG148" s="23">
        <f t="shared" si="36"/>
        <v>-0.66991242261360995</v>
      </c>
      <c r="AH148" s="23">
        <f t="shared" si="36"/>
        <v>3.0691337723610504E-2</v>
      </c>
      <c r="AI148" s="23">
        <f t="shared" si="36"/>
        <v>6.3637859920553874E-2</v>
      </c>
      <c r="AJ148" s="23">
        <f t="shared" si="36"/>
        <v>6.5657915285365867E-2</v>
      </c>
      <c r="AK148" s="23">
        <f t="shared" si="36"/>
        <v>7.1742369766311681E-2</v>
      </c>
      <c r="AL148" s="23">
        <f t="shared" si="35"/>
        <v>8.7172280857252302E-2</v>
      </c>
      <c r="AM148" s="23">
        <f t="shared" si="35"/>
        <v>3.7639033056073135E-2</v>
      </c>
      <c r="AN148" s="23">
        <f t="shared" si="35"/>
        <v>2.820637950995843E-2</v>
      </c>
      <c r="AO148" s="23">
        <f t="shared" si="35"/>
        <v>6.1158331738896836E-2</v>
      </c>
      <c r="AP148" s="23">
        <f t="shared" si="35"/>
        <v>3.5704418016147557E-2</v>
      </c>
      <c r="AQ148" s="14"/>
      <c r="AR148" s="23">
        <f t="shared" si="33"/>
        <v>7.2830593440870129E-3</v>
      </c>
      <c r="AS148" s="1">
        <f t="shared" si="34"/>
        <v>298442</v>
      </c>
    </row>
    <row r="149" spans="1:45" x14ac:dyDescent="0.25">
      <c r="A149" t="s">
        <v>144</v>
      </c>
      <c r="B149" s="5">
        <v>146</v>
      </c>
      <c r="C149" s="12">
        <f>VLOOKUP(A149,'[1]MASTER CP-1 history'!$C$3:$Q$353,15,0)</f>
        <v>0</v>
      </c>
      <c r="D149" s="12">
        <f>VLOOKUP($A149,'[1]MASTER CP-1 history'!$C$356:$Q$706,15,0)</f>
        <v>0</v>
      </c>
      <c r="E149" s="12">
        <f>VLOOKUP($A149,'[1]MASTER CP-1 history'!$C$709:$Q$1059,15,0)</f>
        <v>0</v>
      </c>
      <c r="F149" s="12">
        <f>VLOOKUP($A149,'[1]MASTER CP-1 history'!$C$1062:$Q$1412,15,0)</f>
        <v>0</v>
      </c>
      <c r="G149" s="12">
        <f>VLOOKUP($A149,'[1]MASTER CP-1 history'!$C$1415:$Q$1765,15,0)</f>
        <v>0</v>
      </c>
      <c r="H149" s="12">
        <f>VLOOKUP($A149,'[1]MASTER CP-1 history'!$C$1768:$Q$2118,15,0)</f>
        <v>0</v>
      </c>
      <c r="I149" s="12">
        <f>VLOOKUP($A149,'[1]MASTER CP-1 history'!$C$2121:$Q$2471,15,0)</f>
        <v>0</v>
      </c>
      <c r="J149" s="12">
        <f>VLOOKUP($A149,'[1]MASTER CP-1 history'!$C$2474:$Q$2824,15,0)</f>
        <v>0</v>
      </c>
      <c r="K149" s="12">
        <f>VLOOKUP($A149,'[1]MASTER CP-1 history'!$C$2827:$Q$3177,15,0)</f>
        <v>0</v>
      </c>
      <c r="L149" s="12">
        <f>VLOOKUP($A149,'[1]MASTER CP-1 history'!$C$3180:$Q$3530,15,0)</f>
        <v>0</v>
      </c>
      <c r="M149" s="12">
        <f>VLOOKUP($A149,'[1]MASTER CP-1 history'!$C$3533:$Q$3883,15,0)</f>
        <v>0</v>
      </c>
      <c r="N149" s="12">
        <f>VLOOKUP($A149,'[1]MASTER CP-1 history'!$C$3886:$Q$4236,15,0)</f>
        <v>0</v>
      </c>
      <c r="O149" s="12">
        <f>VLOOKUP($A149,'[1]MASTER CP-1 history'!$C$4239:$Q$4589,15,0)</f>
        <v>0</v>
      </c>
      <c r="P149" s="12">
        <f>VLOOKUP($A149,'[1]MASTER CP-1 history'!$C$4592:$Q$4942,15,0)</f>
        <v>0</v>
      </c>
      <c r="Q149" s="12">
        <f>VLOOKUP($A149,'[1]MASTER CP-1 history'!$C$4945:$Q$5295,15,0)</f>
        <v>0</v>
      </c>
      <c r="R149" s="12">
        <f>VLOOKUP($A149,'[1]MASTER CP-1 history'!$C$5298:$Q$5648,15,0)</f>
        <v>0</v>
      </c>
      <c r="S149" s="12">
        <f>VLOOKUP($A149,'[1]MASTER CP-1 history'!$C$5651:$Q$6001,15,0)</f>
        <v>0</v>
      </c>
      <c r="T149" s="12">
        <f>VLOOKUP($A149,'[1]MASTER CP-1 history'!$C$6004:$Q$6354,15,0)</f>
        <v>0</v>
      </c>
      <c r="U149" s="12">
        <f>VLOOKUP($A149,'[1]MASTER CP-1 history'!$C$6357:$Q$6707,15,0)</f>
        <v>0</v>
      </c>
      <c r="V149" s="12">
        <f>VLOOKUP($A149,'[1]MASTER CP-1 history'!$C$6710:$Q$7060,15,0)</f>
        <v>222655.49</v>
      </c>
      <c r="W149" s="1"/>
      <c r="X149" s="23" t="str">
        <f t="shared" si="27"/>
        <v/>
      </c>
      <c r="Y149" s="23" t="str">
        <f t="shared" si="28"/>
        <v/>
      </c>
      <c r="Z149" s="23" t="str">
        <f t="shared" si="29"/>
        <v/>
      </c>
      <c r="AA149" s="23" t="str">
        <f t="shared" si="30"/>
        <v/>
      </c>
      <c r="AB149" s="23" t="str">
        <f t="shared" si="31"/>
        <v/>
      </c>
      <c r="AC149" s="23" t="str">
        <f t="shared" si="32"/>
        <v/>
      </c>
      <c r="AD149" s="23" t="str">
        <f t="shared" si="36"/>
        <v/>
      </c>
      <c r="AE149" s="23" t="str">
        <f t="shared" si="36"/>
        <v/>
      </c>
      <c r="AF149" s="23" t="str">
        <f t="shared" si="36"/>
        <v/>
      </c>
      <c r="AG149" s="23" t="str">
        <f t="shared" si="36"/>
        <v/>
      </c>
      <c r="AH149" s="23" t="str">
        <f t="shared" si="36"/>
        <v/>
      </c>
      <c r="AI149" s="23" t="str">
        <f t="shared" si="36"/>
        <v/>
      </c>
      <c r="AJ149" s="23" t="str">
        <f t="shared" si="36"/>
        <v/>
      </c>
      <c r="AK149" s="23" t="str">
        <f t="shared" si="36"/>
        <v/>
      </c>
      <c r="AL149" s="23" t="str">
        <f t="shared" si="35"/>
        <v/>
      </c>
      <c r="AM149" s="23" t="str">
        <f t="shared" si="35"/>
        <v/>
      </c>
      <c r="AN149" s="23" t="str">
        <f t="shared" si="35"/>
        <v/>
      </c>
      <c r="AO149" s="23" t="str">
        <f t="shared" si="35"/>
        <v/>
      </c>
      <c r="AP149" s="23" t="str">
        <f t="shared" si="35"/>
        <v/>
      </c>
      <c r="AQ149" s="14"/>
      <c r="AR149" s="23">
        <f t="shared" si="33"/>
        <v>0</v>
      </c>
      <c r="AS149" s="1">
        <f t="shared" si="34"/>
        <v>222655</v>
      </c>
    </row>
    <row r="150" spans="1:45" x14ac:dyDescent="0.25">
      <c r="A150" t="s">
        <v>145</v>
      </c>
      <c r="B150" s="5">
        <v>147</v>
      </c>
      <c r="C150" s="12">
        <f>VLOOKUP(A150,'[1]MASTER CP-1 history'!$C$3:$Q$353,15,0)</f>
        <v>0</v>
      </c>
      <c r="D150" s="12">
        <f>VLOOKUP($A150,'[1]MASTER CP-1 history'!$C$356:$Q$706,15,0)</f>
        <v>0</v>
      </c>
      <c r="E150" s="12">
        <f>VLOOKUP($A150,'[1]MASTER CP-1 history'!$C$709:$Q$1059,15,0)</f>
        <v>0</v>
      </c>
      <c r="F150" s="12">
        <f>VLOOKUP($A150,'[1]MASTER CP-1 history'!$C$1062:$Q$1412,15,0)</f>
        <v>0</v>
      </c>
      <c r="G150" s="12">
        <f>VLOOKUP($A150,'[1]MASTER CP-1 history'!$C$1415:$Q$1765,15,0)</f>
        <v>0</v>
      </c>
      <c r="H150" s="12">
        <f>VLOOKUP($A150,'[1]MASTER CP-1 history'!$C$1768:$Q$2118,15,0)</f>
        <v>0</v>
      </c>
      <c r="I150" s="12">
        <f>VLOOKUP($A150,'[1]MASTER CP-1 history'!$C$2121:$Q$2471,15,0)</f>
        <v>0</v>
      </c>
      <c r="J150" s="12">
        <f>VLOOKUP($A150,'[1]MASTER CP-1 history'!$C$2474:$Q$2824,15,0)</f>
        <v>0</v>
      </c>
      <c r="K150" s="12">
        <f>VLOOKUP($A150,'[1]MASTER CP-1 history'!$C$2827:$Q$3177,15,0)</f>
        <v>0</v>
      </c>
      <c r="L150" s="12">
        <f>VLOOKUP($A150,'[1]MASTER CP-1 history'!$C$3180:$Q$3530,15,0)</f>
        <v>0</v>
      </c>
      <c r="M150" s="12">
        <f>VLOOKUP($A150,'[1]MASTER CP-1 history'!$C$3533:$Q$3883,15,0)</f>
        <v>0</v>
      </c>
      <c r="N150" s="12">
        <f>VLOOKUP($A150,'[1]MASTER CP-1 history'!$C$3886:$Q$4236,15,0)</f>
        <v>0</v>
      </c>
      <c r="O150" s="12">
        <f>VLOOKUP($A150,'[1]MASTER CP-1 history'!$C$4239:$Q$4589,15,0)</f>
        <v>0</v>
      </c>
      <c r="P150" s="12">
        <f>VLOOKUP($A150,'[1]MASTER CP-1 history'!$C$4592:$Q$4942,15,0)</f>
        <v>0</v>
      </c>
      <c r="Q150" s="12">
        <f>VLOOKUP($A150,'[1]MASTER CP-1 history'!$C$4945:$Q$5295,15,0)</f>
        <v>0</v>
      </c>
      <c r="R150" s="12">
        <f>VLOOKUP($A150,'[1]MASTER CP-1 history'!$C$5298:$Q$5648,15,0)</f>
        <v>0</v>
      </c>
      <c r="S150" s="12">
        <f>VLOOKUP($A150,'[1]MASTER CP-1 history'!$C$5651:$Q$6001,15,0)</f>
        <v>0</v>
      </c>
      <c r="T150" s="12">
        <f>VLOOKUP($A150,'[1]MASTER CP-1 history'!$C$6004:$Q$6354,15,0)</f>
        <v>0</v>
      </c>
      <c r="U150" s="12">
        <f>VLOOKUP($A150,'[1]MASTER CP-1 history'!$C$6357:$Q$6707,15,0)</f>
        <v>156403.65</v>
      </c>
      <c r="V150" s="12">
        <f>VLOOKUP($A150,'[1]MASTER CP-1 history'!$C$6710:$Q$7060,15,0)</f>
        <v>166557.24000000002</v>
      </c>
      <c r="W150" s="1"/>
      <c r="X150" s="23" t="str">
        <f t="shared" si="27"/>
        <v/>
      </c>
      <c r="Y150" s="23" t="str">
        <f t="shared" si="28"/>
        <v/>
      </c>
      <c r="Z150" s="23" t="str">
        <f t="shared" si="29"/>
        <v/>
      </c>
      <c r="AA150" s="23" t="str">
        <f t="shared" si="30"/>
        <v/>
      </c>
      <c r="AB150" s="23" t="str">
        <f t="shared" si="31"/>
        <v/>
      </c>
      <c r="AC150" s="23" t="str">
        <f t="shared" si="32"/>
        <v/>
      </c>
      <c r="AD150" s="23" t="str">
        <f t="shared" si="36"/>
        <v/>
      </c>
      <c r="AE150" s="23" t="str">
        <f t="shared" si="36"/>
        <v/>
      </c>
      <c r="AF150" s="23" t="str">
        <f t="shared" si="36"/>
        <v/>
      </c>
      <c r="AG150" s="23" t="str">
        <f t="shared" si="36"/>
        <v/>
      </c>
      <c r="AH150" s="23" t="str">
        <f t="shared" si="36"/>
        <v/>
      </c>
      <c r="AI150" s="23" t="str">
        <f t="shared" si="36"/>
        <v/>
      </c>
      <c r="AJ150" s="23" t="str">
        <f t="shared" si="36"/>
        <v/>
      </c>
      <c r="AK150" s="23" t="str">
        <f t="shared" si="36"/>
        <v/>
      </c>
      <c r="AL150" s="23" t="str">
        <f t="shared" si="35"/>
        <v/>
      </c>
      <c r="AM150" s="23" t="str">
        <f t="shared" si="35"/>
        <v/>
      </c>
      <c r="AN150" s="23" t="str">
        <f t="shared" si="35"/>
        <v/>
      </c>
      <c r="AO150" s="23" t="str">
        <f t="shared" si="35"/>
        <v/>
      </c>
      <c r="AP150" s="23">
        <f t="shared" si="35"/>
        <v>6.4919137117324471E-2</v>
      </c>
      <c r="AQ150" s="14"/>
      <c r="AR150" s="23">
        <f t="shared" si="33"/>
        <v>6.4919137117324471E-2</v>
      </c>
      <c r="AS150" s="1">
        <f t="shared" si="34"/>
        <v>177370</v>
      </c>
    </row>
    <row r="151" spans="1:45" x14ac:dyDescent="0.25">
      <c r="A151" t="s">
        <v>146</v>
      </c>
      <c r="B151" s="5">
        <v>148</v>
      </c>
      <c r="C151" s="12">
        <f>VLOOKUP(A151,'[1]MASTER CP-1 history'!$C$3:$Q$353,15,0)</f>
        <v>0</v>
      </c>
      <c r="D151" s="12">
        <f>VLOOKUP($A151,'[1]MASTER CP-1 history'!$C$356:$Q$706,15,0)</f>
        <v>0</v>
      </c>
      <c r="E151" s="12">
        <f>VLOOKUP($A151,'[1]MASTER CP-1 history'!$C$709:$Q$1059,15,0)</f>
        <v>0</v>
      </c>
      <c r="F151" s="12">
        <f>VLOOKUP($A151,'[1]MASTER CP-1 history'!$C$1062:$Q$1412,15,0)</f>
        <v>0</v>
      </c>
      <c r="G151" s="12">
        <f>VLOOKUP($A151,'[1]MASTER CP-1 history'!$C$1415:$Q$1765,15,0)</f>
        <v>0</v>
      </c>
      <c r="H151" s="12">
        <f>VLOOKUP($A151,'[1]MASTER CP-1 history'!$C$1768:$Q$2118,15,0)</f>
        <v>0</v>
      </c>
      <c r="I151" s="12">
        <f>VLOOKUP($A151,'[1]MASTER CP-1 history'!$C$2121:$Q$2471,15,0)</f>
        <v>0</v>
      </c>
      <c r="J151" s="12">
        <f>VLOOKUP($A151,'[1]MASTER CP-1 history'!$C$2474:$Q$2824,15,0)</f>
        <v>0</v>
      </c>
      <c r="K151" s="12">
        <f>VLOOKUP($A151,'[1]MASTER CP-1 history'!$C$2827:$Q$3177,15,0)</f>
        <v>0</v>
      </c>
      <c r="L151" s="12">
        <f>VLOOKUP($A151,'[1]MASTER CP-1 history'!$C$3180:$Q$3530,15,0)</f>
        <v>0</v>
      </c>
      <c r="M151" s="12">
        <f>VLOOKUP($A151,'[1]MASTER CP-1 history'!$C$3533:$Q$3883,15,0)</f>
        <v>0</v>
      </c>
      <c r="N151" s="12">
        <f>VLOOKUP($A151,'[1]MASTER CP-1 history'!$C$3886:$Q$4236,15,0)</f>
        <v>0</v>
      </c>
      <c r="O151" s="12">
        <f>VLOOKUP($A151,'[1]MASTER CP-1 history'!$C$4239:$Q$4589,15,0)</f>
        <v>0</v>
      </c>
      <c r="P151" s="12">
        <f>VLOOKUP($A151,'[1]MASTER CP-1 history'!$C$4592:$Q$4942,15,0)</f>
        <v>0</v>
      </c>
      <c r="Q151" s="12">
        <f>VLOOKUP($A151,'[1]MASTER CP-1 history'!$C$4945:$Q$5295,15,0)</f>
        <v>0</v>
      </c>
      <c r="R151" s="12">
        <f>VLOOKUP($A151,'[1]MASTER CP-1 history'!$C$5298:$Q$5648,15,0)</f>
        <v>0</v>
      </c>
      <c r="S151" s="12">
        <f>VLOOKUP($A151,'[1]MASTER CP-1 history'!$C$5651:$Q$6001,15,0)</f>
        <v>0</v>
      </c>
      <c r="T151" s="12">
        <f>VLOOKUP($A151,'[1]MASTER CP-1 history'!$C$6004:$Q$6354,15,0)</f>
        <v>0</v>
      </c>
      <c r="U151" s="12">
        <f>VLOOKUP($A151,'[1]MASTER CP-1 history'!$C$6357:$Q$6707,15,0)</f>
        <v>0</v>
      </c>
      <c r="V151" s="12">
        <f>VLOOKUP($A151,'[1]MASTER CP-1 history'!$C$6710:$Q$7060,15,0)</f>
        <v>0</v>
      </c>
      <c r="W151" s="1"/>
      <c r="X151" s="23" t="str">
        <f t="shared" si="27"/>
        <v/>
      </c>
      <c r="Y151" s="23" t="str">
        <f t="shared" si="28"/>
        <v/>
      </c>
      <c r="Z151" s="23" t="str">
        <f t="shared" si="29"/>
        <v/>
      </c>
      <c r="AA151" s="23" t="str">
        <f t="shared" si="30"/>
        <v/>
      </c>
      <c r="AB151" s="23" t="str">
        <f t="shared" si="31"/>
        <v/>
      </c>
      <c r="AC151" s="23" t="str">
        <f t="shared" si="32"/>
        <v/>
      </c>
      <c r="AD151" s="23" t="str">
        <f t="shared" si="36"/>
        <v/>
      </c>
      <c r="AE151" s="23" t="str">
        <f t="shared" si="36"/>
        <v/>
      </c>
      <c r="AF151" s="23" t="str">
        <f t="shared" si="36"/>
        <v/>
      </c>
      <c r="AG151" s="23" t="str">
        <f t="shared" si="36"/>
        <v/>
      </c>
      <c r="AH151" s="23" t="str">
        <f t="shared" si="36"/>
        <v/>
      </c>
      <c r="AI151" s="23" t="str">
        <f t="shared" si="36"/>
        <v/>
      </c>
      <c r="AJ151" s="23" t="str">
        <f t="shared" si="36"/>
        <v/>
      </c>
      <c r="AK151" s="23" t="str">
        <f t="shared" si="36"/>
        <v/>
      </c>
      <c r="AL151" s="23" t="str">
        <f t="shared" si="35"/>
        <v/>
      </c>
      <c r="AM151" s="23" t="str">
        <f t="shared" si="35"/>
        <v/>
      </c>
      <c r="AN151" s="23" t="str">
        <f t="shared" si="35"/>
        <v/>
      </c>
      <c r="AO151" s="23" t="str">
        <f t="shared" si="35"/>
        <v/>
      </c>
      <c r="AP151" s="23" t="str">
        <f t="shared" si="35"/>
        <v/>
      </c>
      <c r="AQ151" s="14"/>
      <c r="AR151" s="23">
        <f t="shared" si="33"/>
        <v>0</v>
      </c>
      <c r="AS151" s="1">
        <f t="shared" si="34"/>
        <v>0</v>
      </c>
    </row>
    <row r="152" spans="1:45" x14ac:dyDescent="0.25">
      <c r="A152" t="s">
        <v>147</v>
      </c>
      <c r="B152" s="5">
        <v>149</v>
      </c>
      <c r="C152" s="12">
        <f>VLOOKUP(A152,'[1]MASTER CP-1 history'!$C$3:$Q$353,15,0)</f>
        <v>0</v>
      </c>
      <c r="D152" s="12">
        <f>VLOOKUP($A152,'[1]MASTER CP-1 history'!$C$356:$Q$706,15,0)</f>
        <v>0</v>
      </c>
      <c r="E152" s="12">
        <f>VLOOKUP($A152,'[1]MASTER CP-1 history'!$C$709:$Q$1059,15,0)</f>
        <v>0</v>
      </c>
      <c r="F152" s="12">
        <f>VLOOKUP($A152,'[1]MASTER CP-1 history'!$C$1062:$Q$1412,15,0)</f>
        <v>0</v>
      </c>
      <c r="G152" s="12">
        <f>VLOOKUP($A152,'[1]MASTER CP-1 history'!$C$1415:$Q$1765,15,0)</f>
        <v>0</v>
      </c>
      <c r="H152" s="12">
        <f>VLOOKUP($A152,'[1]MASTER CP-1 history'!$C$1768:$Q$2118,15,0)</f>
        <v>0</v>
      </c>
      <c r="I152" s="12">
        <f>VLOOKUP($A152,'[1]MASTER CP-1 history'!$C$2121:$Q$2471,15,0)</f>
        <v>0</v>
      </c>
      <c r="J152" s="12">
        <f>VLOOKUP($A152,'[1]MASTER CP-1 history'!$C$2474:$Q$2824,15,0)</f>
        <v>0</v>
      </c>
      <c r="K152" s="12">
        <f>VLOOKUP($A152,'[1]MASTER CP-1 history'!$C$2827:$Q$3177,15,0)</f>
        <v>0</v>
      </c>
      <c r="L152" s="12">
        <f>VLOOKUP($A152,'[1]MASTER CP-1 history'!$C$3180:$Q$3530,15,0)</f>
        <v>0</v>
      </c>
      <c r="M152" s="12">
        <f>VLOOKUP($A152,'[1]MASTER CP-1 history'!$C$3533:$Q$3883,15,0)</f>
        <v>0</v>
      </c>
      <c r="N152" s="12">
        <f>VLOOKUP($A152,'[1]MASTER CP-1 history'!$C$3886:$Q$4236,15,0)</f>
        <v>0</v>
      </c>
      <c r="O152" s="12">
        <f>VLOOKUP($A152,'[1]MASTER CP-1 history'!$C$4239:$Q$4589,15,0)</f>
        <v>0</v>
      </c>
      <c r="P152" s="12">
        <f>VLOOKUP($A152,'[1]MASTER CP-1 history'!$C$4592:$Q$4942,15,0)</f>
        <v>0</v>
      </c>
      <c r="Q152" s="12">
        <f>VLOOKUP($A152,'[1]MASTER CP-1 history'!$C$4945:$Q$5295,15,0)</f>
        <v>0</v>
      </c>
      <c r="R152" s="12">
        <f>VLOOKUP($A152,'[1]MASTER CP-1 history'!$C$5298:$Q$5648,15,0)</f>
        <v>0</v>
      </c>
      <c r="S152" s="12">
        <f>VLOOKUP($A152,'[1]MASTER CP-1 history'!$C$5651:$Q$6001,15,0)</f>
        <v>0</v>
      </c>
      <c r="T152" s="12">
        <f>VLOOKUP($A152,'[1]MASTER CP-1 history'!$C$6004:$Q$6354,15,0)</f>
        <v>0</v>
      </c>
      <c r="U152" s="12">
        <f>VLOOKUP($A152,'[1]MASTER CP-1 history'!$C$6357:$Q$6707,15,0)</f>
        <v>0</v>
      </c>
      <c r="V152" s="12">
        <f>VLOOKUP($A152,'[1]MASTER CP-1 history'!$C$6710:$Q$7060,15,0)</f>
        <v>0</v>
      </c>
      <c r="W152" s="1"/>
      <c r="X152" s="23" t="str">
        <f t="shared" si="27"/>
        <v/>
      </c>
      <c r="Y152" s="23" t="str">
        <f t="shared" si="28"/>
        <v/>
      </c>
      <c r="Z152" s="23" t="str">
        <f t="shared" si="29"/>
        <v/>
      </c>
      <c r="AA152" s="23" t="str">
        <f t="shared" si="30"/>
        <v/>
      </c>
      <c r="AB152" s="23" t="str">
        <f t="shared" si="31"/>
        <v/>
      </c>
      <c r="AC152" s="23" t="str">
        <f t="shared" si="32"/>
        <v/>
      </c>
      <c r="AD152" s="23" t="str">
        <f t="shared" si="36"/>
        <v/>
      </c>
      <c r="AE152" s="23" t="str">
        <f t="shared" si="36"/>
        <v/>
      </c>
      <c r="AF152" s="23" t="str">
        <f t="shared" si="36"/>
        <v/>
      </c>
      <c r="AG152" s="23" t="str">
        <f t="shared" si="36"/>
        <v/>
      </c>
      <c r="AH152" s="23" t="str">
        <f t="shared" si="36"/>
        <v/>
      </c>
      <c r="AI152" s="23" t="str">
        <f t="shared" si="36"/>
        <v/>
      </c>
      <c r="AJ152" s="23" t="str">
        <f t="shared" si="36"/>
        <v/>
      </c>
      <c r="AK152" s="23" t="str">
        <f t="shared" si="36"/>
        <v/>
      </c>
      <c r="AL152" s="23" t="str">
        <f t="shared" si="35"/>
        <v/>
      </c>
      <c r="AM152" s="23" t="str">
        <f t="shared" si="35"/>
        <v/>
      </c>
      <c r="AN152" s="23" t="str">
        <f t="shared" si="35"/>
        <v/>
      </c>
      <c r="AO152" s="23" t="str">
        <f t="shared" si="35"/>
        <v/>
      </c>
      <c r="AP152" s="23" t="str">
        <f t="shared" si="35"/>
        <v/>
      </c>
      <c r="AQ152" s="14"/>
      <c r="AR152" s="23">
        <f t="shared" si="33"/>
        <v>0</v>
      </c>
      <c r="AS152" s="1">
        <f t="shared" si="34"/>
        <v>0</v>
      </c>
    </row>
    <row r="153" spans="1:45" x14ac:dyDescent="0.25">
      <c r="A153" t="s">
        <v>148</v>
      </c>
      <c r="B153" s="5">
        <v>150</v>
      </c>
      <c r="C153" s="12">
        <f>VLOOKUP(A153,'[1]MASTER CP-1 history'!$C$3:$Q$353,15,0)</f>
        <v>0</v>
      </c>
      <c r="D153" s="12">
        <f>VLOOKUP($A153,'[1]MASTER CP-1 history'!$C$356:$Q$706,15,0)</f>
        <v>0</v>
      </c>
      <c r="E153" s="12">
        <f>VLOOKUP($A153,'[1]MASTER CP-1 history'!$C$709:$Q$1059,15,0)</f>
        <v>0</v>
      </c>
      <c r="F153" s="12">
        <f>VLOOKUP($A153,'[1]MASTER CP-1 history'!$C$1062:$Q$1412,15,0)</f>
        <v>0</v>
      </c>
      <c r="G153" s="12">
        <f>VLOOKUP($A153,'[1]MASTER CP-1 history'!$C$1415:$Q$1765,15,0)</f>
        <v>0</v>
      </c>
      <c r="H153" s="12">
        <f>VLOOKUP($A153,'[1]MASTER CP-1 history'!$C$1768:$Q$2118,15,0)</f>
        <v>0</v>
      </c>
      <c r="I153" s="12">
        <f>VLOOKUP($A153,'[1]MASTER CP-1 history'!$C$2121:$Q$2471,15,0)</f>
        <v>0</v>
      </c>
      <c r="J153" s="12">
        <f>VLOOKUP($A153,'[1]MASTER CP-1 history'!$C$2474:$Q$2824,15,0)</f>
        <v>0</v>
      </c>
      <c r="K153" s="12">
        <f>VLOOKUP($A153,'[1]MASTER CP-1 history'!$C$2827:$Q$3177,15,0)</f>
        <v>0</v>
      </c>
      <c r="L153" s="12">
        <f>VLOOKUP($A153,'[1]MASTER CP-1 history'!$C$3180:$Q$3530,15,0)</f>
        <v>0</v>
      </c>
      <c r="M153" s="12">
        <f>VLOOKUP($A153,'[1]MASTER CP-1 history'!$C$3533:$Q$3883,15,0)</f>
        <v>0</v>
      </c>
      <c r="N153" s="12">
        <f>VLOOKUP($A153,'[1]MASTER CP-1 history'!$C$3886:$Q$4236,15,0)</f>
        <v>0</v>
      </c>
      <c r="O153" s="12">
        <f>VLOOKUP($A153,'[1]MASTER CP-1 history'!$C$4239:$Q$4589,15,0)</f>
        <v>0</v>
      </c>
      <c r="P153" s="12">
        <f>VLOOKUP($A153,'[1]MASTER CP-1 history'!$C$4592:$Q$4942,15,0)</f>
        <v>0</v>
      </c>
      <c r="Q153" s="12">
        <f>VLOOKUP($A153,'[1]MASTER CP-1 history'!$C$4945:$Q$5295,15,0)</f>
        <v>0</v>
      </c>
      <c r="R153" s="12">
        <f>VLOOKUP($A153,'[1]MASTER CP-1 history'!$C$5298:$Q$5648,15,0)</f>
        <v>0</v>
      </c>
      <c r="S153" s="12">
        <f>VLOOKUP($A153,'[1]MASTER CP-1 history'!$C$5651:$Q$6001,15,0)</f>
        <v>0</v>
      </c>
      <c r="T153" s="12">
        <f>VLOOKUP($A153,'[1]MASTER CP-1 history'!$C$6004:$Q$6354,15,0)</f>
        <v>0</v>
      </c>
      <c r="U153" s="12">
        <f>VLOOKUP($A153,'[1]MASTER CP-1 history'!$C$6357:$Q$6707,15,0)</f>
        <v>142108.80000000002</v>
      </c>
      <c r="V153" s="12">
        <f>VLOOKUP($A153,'[1]MASTER CP-1 history'!$C$6710:$Q$7060,15,0)</f>
        <v>151527.34</v>
      </c>
      <c r="W153" s="1"/>
      <c r="X153" s="23" t="str">
        <f t="shared" si="27"/>
        <v/>
      </c>
      <c r="Y153" s="23" t="str">
        <f t="shared" si="28"/>
        <v/>
      </c>
      <c r="Z153" s="23" t="str">
        <f t="shared" si="29"/>
        <v/>
      </c>
      <c r="AA153" s="23" t="str">
        <f t="shared" si="30"/>
        <v/>
      </c>
      <c r="AB153" s="23" t="str">
        <f t="shared" si="31"/>
        <v/>
      </c>
      <c r="AC153" s="23" t="str">
        <f t="shared" si="32"/>
        <v/>
      </c>
      <c r="AD153" s="23" t="str">
        <f t="shared" ref="AD153:AK181" si="37">IF(AND(I153&gt;0,J153&gt;0),((J153-I153)/I153),"")</f>
        <v/>
      </c>
      <c r="AE153" s="23" t="str">
        <f t="shared" si="37"/>
        <v/>
      </c>
      <c r="AF153" s="23" t="str">
        <f t="shared" si="37"/>
        <v/>
      </c>
      <c r="AG153" s="23" t="str">
        <f t="shared" si="37"/>
        <v/>
      </c>
      <c r="AH153" s="23" t="str">
        <f t="shared" si="37"/>
        <v/>
      </c>
      <c r="AI153" s="23" t="str">
        <f t="shared" si="37"/>
        <v/>
      </c>
      <c r="AJ153" s="23" t="str">
        <f t="shared" si="37"/>
        <v/>
      </c>
      <c r="AK153" s="23" t="str">
        <f t="shared" si="37"/>
        <v/>
      </c>
      <c r="AL153" s="23" t="str">
        <f t="shared" si="35"/>
        <v/>
      </c>
      <c r="AM153" s="23" t="str">
        <f t="shared" si="35"/>
        <v/>
      </c>
      <c r="AN153" s="23" t="str">
        <f t="shared" si="35"/>
        <v/>
      </c>
      <c r="AO153" s="23" t="str">
        <f t="shared" si="35"/>
        <v/>
      </c>
      <c r="AP153" s="23">
        <f t="shared" si="35"/>
        <v>6.6276965254790543E-2</v>
      </c>
      <c r="AQ153" s="14"/>
      <c r="AR153" s="23">
        <f t="shared" si="33"/>
        <v>6.6276965254790543E-2</v>
      </c>
      <c r="AS153" s="1">
        <f t="shared" si="34"/>
        <v>161570</v>
      </c>
    </row>
    <row r="154" spans="1:45" x14ac:dyDescent="0.25">
      <c r="A154" t="s">
        <v>149</v>
      </c>
      <c r="B154" s="5">
        <v>151</v>
      </c>
      <c r="C154" s="12">
        <f>VLOOKUP(A154,'[1]MASTER CP-1 history'!$C$3:$Q$353,15,0)</f>
        <v>0</v>
      </c>
      <c r="D154" s="12">
        <f>VLOOKUP($A154,'[1]MASTER CP-1 history'!$C$356:$Q$706,15,0)</f>
        <v>0</v>
      </c>
      <c r="E154" s="12">
        <f>VLOOKUP($A154,'[1]MASTER CP-1 history'!$C$709:$Q$1059,15,0)</f>
        <v>0</v>
      </c>
      <c r="F154" s="12">
        <f>VLOOKUP($A154,'[1]MASTER CP-1 history'!$C$1062:$Q$1412,15,0)</f>
        <v>0</v>
      </c>
      <c r="G154" s="12">
        <f>VLOOKUP($A154,'[1]MASTER CP-1 history'!$C$1415:$Q$1765,15,0)</f>
        <v>0</v>
      </c>
      <c r="H154" s="12">
        <f>VLOOKUP($A154,'[1]MASTER CP-1 history'!$C$1768:$Q$2118,15,0)</f>
        <v>0</v>
      </c>
      <c r="I154" s="12">
        <f>VLOOKUP($A154,'[1]MASTER CP-1 history'!$C$2121:$Q$2471,15,0)</f>
        <v>0</v>
      </c>
      <c r="J154" s="12">
        <f>VLOOKUP($A154,'[1]MASTER CP-1 history'!$C$2474:$Q$2824,15,0)</f>
        <v>0</v>
      </c>
      <c r="K154" s="12">
        <f>VLOOKUP($A154,'[1]MASTER CP-1 history'!$C$2827:$Q$3177,15,0)</f>
        <v>0</v>
      </c>
      <c r="L154" s="12">
        <f>VLOOKUP($A154,'[1]MASTER CP-1 history'!$C$3180:$Q$3530,15,0)</f>
        <v>0</v>
      </c>
      <c r="M154" s="12">
        <f>VLOOKUP($A154,'[1]MASTER CP-1 history'!$C$3533:$Q$3883,15,0)</f>
        <v>0</v>
      </c>
      <c r="N154" s="12">
        <f>VLOOKUP($A154,'[1]MASTER CP-1 history'!$C$3886:$Q$4236,15,0)</f>
        <v>0</v>
      </c>
      <c r="O154" s="12">
        <f>VLOOKUP($A154,'[1]MASTER CP-1 history'!$C$4239:$Q$4589,15,0)</f>
        <v>0</v>
      </c>
      <c r="P154" s="12">
        <f>VLOOKUP($A154,'[1]MASTER CP-1 history'!$C$4592:$Q$4942,15,0)</f>
        <v>0</v>
      </c>
      <c r="Q154" s="12">
        <f>VLOOKUP($A154,'[1]MASTER CP-1 history'!$C$4945:$Q$5295,15,0)</f>
        <v>0</v>
      </c>
      <c r="R154" s="12">
        <f>VLOOKUP($A154,'[1]MASTER CP-1 history'!$C$5298:$Q$5648,15,0)</f>
        <v>0</v>
      </c>
      <c r="S154" s="12">
        <f>VLOOKUP($A154,'[1]MASTER CP-1 history'!$C$5651:$Q$6001,15,0)</f>
        <v>0</v>
      </c>
      <c r="T154" s="12">
        <f>VLOOKUP($A154,'[1]MASTER CP-1 history'!$C$6004:$Q$6354,15,0)</f>
        <v>0</v>
      </c>
      <c r="U154" s="12">
        <f>VLOOKUP($A154,'[1]MASTER CP-1 history'!$C$6357:$Q$6707,15,0)</f>
        <v>0</v>
      </c>
      <c r="V154" s="12">
        <f>VLOOKUP($A154,'[1]MASTER CP-1 history'!$C$6710:$Q$7060,15,0)</f>
        <v>0</v>
      </c>
      <c r="W154" s="1"/>
      <c r="X154" s="23" t="str">
        <f t="shared" si="27"/>
        <v/>
      </c>
      <c r="Y154" s="23" t="str">
        <f t="shared" si="28"/>
        <v/>
      </c>
      <c r="Z154" s="23" t="str">
        <f t="shared" si="29"/>
        <v/>
      </c>
      <c r="AA154" s="23" t="str">
        <f t="shared" si="30"/>
        <v/>
      </c>
      <c r="AB154" s="23" t="str">
        <f t="shared" si="31"/>
        <v/>
      </c>
      <c r="AC154" s="23" t="str">
        <f t="shared" si="32"/>
        <v/>
      </c>
      <c r="AD154" s="23" t="str">
        <f t="shared" si="37"/>
        <v/>
      </c>
      <c r="AE154" s="23" t="str">
        <f t="shared" si="37"/>
        <v/>
      </c>
      <c r="AF154" s="23" t="str">
        <f t="shared" si="37"/>
        <v/>
      </c>
      <c r="AG154" s="23" t="str">
        <f t="shared" si="37"/>
        <v/>
      </c>
      <c r="AH154" s="23" t="str">
        <f t="shared" si="37"/>
        <v/>
      </c>
      <c r="AI154" s="23" t="str">
        <f t="shared" si="37"/>
        <v/>
      </c>
      <c r="AJ154" s="23" t="str">
        <f t="shared" si="37"/>
        <v/>
      </c>
      <c r="AK154" s="23" t="str">
        <f t="shared" si="37"/>
        <v/>
      </c>
      <c r="AL154" s="23" t="str">
        <f t="shared" si="35"/>
        <v/>
      </c>
      <c r="AM154" s="23" t="str">
        <f t="shared" si="35"/>
        <v/>
      </c>
      <c r="AN154" s="23" t="str">
        <f t="shared" si="35"/>
        <v/>
      </c>
      <c r="AO154" s="23" t="str">
        <f t="shared" si="35"/>
        <v/>
      </c>
      <c r="AP154" s="23" t="str">
        <f t="shared" si="35"/>
        <v/>
      </c>
      <c r="AQ154" s="14"/>
      <c r="AR154" s="23">
        <f t="shared" si="33"/>
        <v>0</v>
      </c>
      <c r="AS154" s="1">
        <f t="shared" si="34"/>
        <v>0</v>
      </c>
    </row>
    <row r="155" spans="1:45" x14ac:dyDescent="0.25">
      <c r="A155" t="s">
        <v>150</v>
      </c>
      <c r="B155" s="5">
        <v>152</v>
      </c>
      <c r="C155" s="12">
        <f>VLOOKUP(A155,'[1]MASTER CP-1 history'!$C$3:$Q$353,15,0)</f>
        <v>0</v>
      </c>
      <c r="D155" s="12">
        <f>VLOOKUP($A155,'[1]MASTER CP-1 history'!$C$356:$Q$706,15,0)</f>
        <v>0</v>
      </c>
      <c r="E155" s="12">
        <f>VLOOKUP($A155,'[1]MASTER CP-1 history'!$C$709:$Q$1059,15,0)</f>
        <v>0</v>
      </c>
      <c r="F155" s="12">
        <f>VLOOKUP($A155,'[1]MASTER CP-1 history'!$C$1062:$Q$1412,15,0)</f>
        <v>0</v>
      </c>
      <c r="G155" s="12">
        <f>VLOOKUP($A155,'[1]MASTER CP-1 history'!$C$1415:$Q$1765,15,0)</f>
        <v>231513.03999999998</v>
      </c>
      <c r="H155" s="12">
        <f>VLOOKUP($A155,'[1]MASTER CP-1 history'!$C$1768:$Q$2118,15,0)</f>
        <v>285750.76</v>
      </c>
      <c r="I155" s="12">
        <f>VLOOKUP($A155,'[1]MASTER CP-1 history'!$C$2121:$Q$2471,15,0)</f>
        <v>289041.62</v>
      </c>
      <c r="J155" s="12">
        <f>VLOOKUP($A155,'[1]MASTER CP-1 history'!$C$2474:$Q$2824,15,0)</f>
        <v>278035.90000000002</v>
      </c>
      <c r="K155" s="12">
        <f>VLOOKUP($A155,'[1]MASTER CP-1 history'!$C$2827:$Q$3177,15,0)</f>
        <v>285196.85000000003</v>
      </c>
      <c r="L155" s="12">
        <f>VLOOKUP($A155,'[1]MASTER CP-1 history'!$C$3180:$Q$3530,15,0)</f>
        <v>315406.27</v>
      </c>
      <c r="M155" s="12">
        <f>VLOOKUP($A155,'[1]MASTER CP-1 history'!$C$3533:$Q$3883,15,0)</f>
        <v>319775.7</v>
      </c>
      <c r="N155" s="12">
        <f>VLOOKUP($A155,'[1]MASTER CP-1 history'!$C$3886:$Q$4236,15,0)</f>
        <v>314991.52</v>
      </c>
      <c r="O155" s="12">
        <f>VLOOKUP($A155,'[1]MASTER CP-1 history'!$C$4239:$Q$4589,15,0)</f>
        <v>330265.11000000004</v>
      </c>
      <c r="P155" s="12">
        <f>VLOOKUP($A155,'[1]MASTER CP-1 history'!$C$4592:$Q$4942,15,0)</f>
        <v>342587.14999999997</v>
      </c>
      <c r="Q155" s="12">
        <f>VLOOKUP($A155,'[1]MASTER CP-1 history'!$C$4945:$Q$5295,15,0)</f>
        <v>352759.56</v>
      </c>
      <c r="R155" s="12">
        <f>VLOOKUP($A155,'[1]MASTER CP-1 history'!$C$5298:$Q$5648,15,0)</f>
        <v>363740.42</v>
      </c>
      <c r="S155" s="12">
        <f>VLOOKUP($A155,'[1]MASTER CP-1 history'!$C$5651:$Q$6001,15,0)</f>
        <v>373332.93</v>
      </c>
      <c r="T155" s="12">
        <f>VLOOKUP($A155,'[1]MASTER CP-1 history'!$C$6004:$Q$6354,15,0)</f>
        <v>376218.14</v>
      </c>
      <c r="U155" s="12">
        <f>VLOOKUP($A155,'[1]MASTER CP-1 history'!$C$6357:$Q$6707,15,0)</f>
        <v>386789.11</v>
      </c>
      <c r="V155" s="12">
        <f>VLOOKUP($A155,'[1]MASTER CP-1 history'!$C$6710:$Q$7060,15,0)</f>
        <v>419404.18</v>
      </c>
      <c r="W155" s="1"/>
      <c r="X155" s="23" t="str">
        <f t="shared" si="27"/>
        <v/>
      </c>
      <c r="Y155" s="23" t="str">
        <f t="shared" si="28"/>
        <v/>
      </c>
      <c r="Z155" s="23" t="str">
        <f t="shared" si="29"/>
        <v/>
      </c>
      <c r="AA155" s="23" t="str">
        <f t="shared" si="30"/>
        <v/>
      </c>
      <c r="AB155" s="23">
        <f t="shared" si="31"/>
        <v>0.23427501103177617</v>
      </c>
      <c r="AC155" s="23">
        <f t="shared" si="32"/>
        <v>1.151653979852927E-2</v>
      </c>
      <c r="AD155" s="23">
        <f t="shared" si="37"/>
        <v>-3.8076592568225889E-2</v>
      </c>
      <c r="AE155" s="23">
        <f t="shared" si="37"/>
        <v>2.575548697128684E-2</v>
      </c>
      <c r="AF155" s="23">
        <f t="shared" si="37"/>
        <v>0.1059248024653848</v>
      </c>
      <c r="AG155" s="23">
        <f t="shared" si="37"/>
        <v>1.3853339060127095E-2</v>
      </c>
      <c r="AH155" s="23">
        <f t="shared" si="37"/>
        <v>-1.4961049260465986E-2</v>
      </c>
      <c r="AI155" s="23">
        <f t="shared" si="37"/>
        <v>4.8488892653364209E-2</v>
      </c>
      <c r="AJ155" s="23">
        <f t="shared" si="37"/>
        <v>3.7309542022164917E-2</v>
      </c>
      <c r="AK155" s="23">
        <f t="shared" si="37"/>
        <v>2.9692911716040819E-2</v>
      </c>
      <c r="AL155" s="23">
        <f t="shared" si="35"/>
        <v>3.1128454746910294E-2</v>
      </c>
      <c r="AM155" s="23">
        <f t="shared" si="35"/>
        <v>2.637185606152874E-2</v>
      </c>
      <c r="AN155" s="23">
        <f t="shared" si="35"/>
        <v>7.7282494206980914E-3</v>
      </c>
      <c r="AO155" s="23">
        <f t="shared" si="35"/>
        <v>2.8097980602423828E-2</v>
      </c>
      <c r="AP155" s="23">
        <f t="shared" si="35"/>
        <v>8.4322617045759149E-2</v>
      </c>
      <c r="AQ155" s="14"/>
      <c r="AR155" s="23">
        <f t="shared" si="33"/>
        <v>4.2095202784486821E-2</v>
      </c>
      <c r="AS155" s="1">
        <f t="shared" si="34"/>
        <v>437059</v>
      </c>
    </row>
    <row r="156" spans="1:45" x14ac:dyDescent="0.25">
      <c r="A156" t="s">
        <v>151</v>
      </c>
      <c r="B156" s="5">
        <v>153</v>
      </c>
      <c r="C156" s="12">
        <f>VLOOKUP(A156,'[1]MASTER CP-1 history'!$C$3:$Q$353,15,0)</f>
        <v>0</v>
      </c>
      <c r="D156" s="12">
        <f>VLOOKUP($A156,'[1]MASTER CP-1 history'!$C$356:$Q$706,15,0)</f>
        <v>0</v>
      </c>
      <c r="E156" s="12">
        <f>VLOOKUP($A156,'[1]MASTER CP-1 history'!$C$709:$Q$1059,15,0)</f>
        <v>0</v>
      </c>
      <c r="F156" s="12">
        <f>VLOOKUP($A156,'[1]MASTER CP-1 history'!$C$1062:$Q$1412,15,0)</f>
        <v>0</v>
      </c>
      <c r="G156" s="12">
        <f>VLOOKUP($A156,'[1]MASTER CP-1 history'!$C$1415:$Q$1765,15,0)</f>
        <v>0</v>
      </c>
      <c r="H156" s="12">
        <f>VLOOKUP($A156,'[1]MASTER CP-1 history'!$C$1768:$Q$2118,15,0)</f>
        <v>0</v>
      </c>
      <c r="I156" s="12">
        <f>VLOOKUP($A156,'[1]MASTER CP-1 history'!$C$2121:$Q$2471,15,0)</f>
        <v>0</v>
      </c>
      <c r="J156" s="12">
        <f>VLOOKUP($A156,'[1]MASTER CP-1 history'!$C$2474:$Q$2824,15,0)</f>
        <v>0</v>
      </c>
      <c r="K156" s="12">
        <f>VLOOKUP($A156,'[1]MASTER CP-1 history'!$C$2827:$Q$3177,15,0)</f>
        <v>0</v>
      </c>
      <c r="L156" s="12">
        <f>VLOOKUP($A156,'[1]MASTER CP-1 history'!$C$3180:$Q$3530,15,0)</f>
        <v>0</v>
      </c>
      <c r="M156" s="12">
        <f>VLOOKUP($A156,'[1]MASTER CP-1 history'!$C$3533:$Q$3883,15,0)</f>
        <v>0</v>
      </c>
      <c r="N156" s="12">
        <f>VLOOKUP($A156,'[1]MASTER CP-1 history'!$C$3886:$Q$4236,15,0)</f>
        <v>0</v>
      </c>
      <c r="O156" s="12">
        <f>VLOOKUP($A156,'[1]MASTER CP-1 history'!$C$4239:$Q$4589,15,0)</f>
        <v>0</v>
      </c>
      <c r="P156" s="12">
        <f>VLOOKUP($A156,'[1]MASTER CP-1 history'!$C$4592:$Q$4942,15,0)</f>
        <v>0</v>
      </c>
      <c r="Q156" s="12">
        <f>VLOOKUP($A156,'[1]MASTER CP-1 history'!$C$4945:$Q$5295,15,0)</f>
        <v>0</v>
      </c>
      <c r="R156" s="12">
        <f>VLOOKUP($A156,'[1]MASTER CP-1 history'!$C$5298:$Q$5648,15,0)</f>
        <v>0</v>
      </c>
      <c r="S156" s="12">
        <f>VLOOKUP($A156,'[1]MASTER CP-1 history'!$C$5651:$Q$6001,15,0)</f>
        <v>0</v>
      </c>
      <c r="T156" s="12">
        <f>VLOOKUP($A156,'[1]MASTER CP-1 history'!$C$6004:$Q$6354,15,0)</f>
        <v>0</v>
      </c>
      <c r="U156" s="12">
        <f>VLOOKUP($A156,'[1]MASTER CP-1 history'!$C$6357:$Q$6707,15,0)</f>
        <v>0</v>
      </c>
      <c r="V156" s="12">
        <f>VLOOKUP($A156,'[1]MASTER CP-1 history'!$C$6710:$Q$7060,15,0)</f>
        <v>0</v>
      </c>
      <c r="W156" s="1"/>
      <c r="X156" s="23" t="str">
        <f t="shared" si="27"/>
        <v/>
      </c>
      <c r="Y156" s="23" t="str">
        <f t="shared" si="28"/>
        <v/>
      </c>
      <c r="Z156" s="23" t="str">
        <f t="shared" si="29"/>
        <v/>
      </c>
      <c r="AA156" s="23" t="str">
        <f t="shared" si="30"/>
        <v/>
      </c>
      <c r="AB156" s="23" t="str">
        <f t="shared" si="31"/>
        <v/>
      </c>
      <c r="AC156" s="23" t="str">
        <f t="shared" si="32"/>
        <v/>
      </c>
      <c r="AD156" s="23" t="str">
        <f t="shared" si="37"/>
        <v/>
      </c>
      <c r="AE156" s="23" t="str">
        <f t="shared" si="37"/>
        <v/>
      </c>
      <c r="AF156" s="23" t="str">
        <f t="shared" si="37"/>
        <v/>
      </c>
      <c r="AG156" s="23" t="str">
        <f t="shared" si="37"/>
        <v/>
      </c>
      <c r="AH156" s="23" t="str">
        <f t="shared" si="37"/>
        <v/>
      </c>
      <c r="AI156" s="23" t="str">
        <f t="shared" si="37"/>
        <v/>
      </c>
      <c r="AJ156" s="23" t="str">
        <f t="shared" si="37"/>
        <v/>
      </c>
      <c r="AK156" s="23" t="str">
        <f t="shared" si="37"/>
        <v/>
      </c>
      <c r="AL156" s="23" t="str">
        <f t="shared" si="35"/>
        <v/>
      </c>
      <c r="AM156" s="23" t="str">
        <f t="shared" si="35"/>
        <v/>
      </c>
      <c r="AN156" s="23" t="str">
        <f t="shared" si="35"/>
        <v/>
      </c>
      <c r="AO156" s="23" t="str">
        <f t="shared" si="35"/>
        <v/>
      </c>
      <c r="AP156" s="23" t="str">
        <f t="shared" si="35"/>
        <v/>
      </c>
      <c r="AQ156" s="14"/>
      <c r="AR156" s="23">
        <f t="shared" si="33"/>
        <v>0</v>
      </c>
      <c r="AS156" s="1">
        <f t="shared" si="34"/>
        <v>0</v>
      </c>
    </row>
    <row r="157" spans="1:45" x14ac:dyDescent="0.25">
      <c r="A157" t="s">
        <v>152</v>
      </c>
      <c r="B157" s="5">
        <v>154</v>
      </c>
      <c r="C157" s="12">
        <f>VLOOKUP(A157,'[1]MASTER CP-1 history'!$C$3:$Q$353,15,0)</f>
        <v>47521.950000000004</v>
      </c>
      <c r="D157" s="12">
        <f>VLOOKUP($A157,'[1]MASTER CP-1 history'!$C$356:$Q$706,15,0)</f>
        <v>56315.11</v>
      </c>
      <c r="E157" s="12">
        <f>VLOOKUP($A157,'[1]MASTER CP-1 history'!$C$709:$Q$1059,15,0)</f>
        <v>63691</v>
      </c>
      <c r="F157" s="12">
        <f>VLOOKUP($A157,'[1]MASTER CP-1 history'!$C$1062:$Q$1412,15,0)</f>
        <v>69570.709999999992</v>
      </c>
      <c r="G157" s="12">
        <f>VLOOKUP($A157,'[1]MASTER CP-1 history'!$C$1415:$Q$1765,15,0)</f>
        <v>73515.679999999993</v>
      </c>
      <c r="H157" s="12">
        <f>VLOOKUP($A157,'[1]MASTER CP-1 history'!$C$1768:$Q$2118,15,0)</f>
        <v>76975.88</v>
      </c>
      <c r="I157" s="12">
        <f>VLOOKUP($A157,'[1]MASTER CP-1 history'!$C$2121:$Q$2471,15,0)</f>
        <v>79662.7</v>
      </c>
      <c r="J157" s="12">
        <f>VLOOKUP($A157,'[1]MASTER CP-1 history'!$C$2474:$Q$2824,15,0)</f>
        <v>82325.150000000009</v>
      </c>
      <c r="K157" s="12">
        <f>VLOOKUP($A157,'[1]MASTER CP-1 history'!$C$2827:$Q$3177,15,0)</f>
        <v>83032.23</v>
      </c>
      <c r="L157" s="12">
        <f>VLOOKUP($A157,'[1]MASTER CP-1 history'!$C$3180:$Q$3530,15,0)</f>
        <v>88151.15</v>
      </c>
      <c r="M157" s="12">
        <f>VLOOKUP($A157,'[1]MASTER CP-1 history'!$C$3533:$Q$3883,15,0)</f>
        <v>89129.19</v>
      </c>
      <c r="N157" s="12">
        <f>VLOOKUP($A157,'[1]MASTER CP-1 history'!$C$3886:$Q$4236,15,0)</f>
        <v>93934.5</v>
      </c>
      <c r="O157" s="12">
        <f>VLOOKUP($A157,'[1]MASTER CP-1 history'!$C$4239:$Q$4589,15,0)</f>
        <v>97177.67</v>
      </c>
      <c r="P157" s="12">
        <f>VLOOKUP($A157,'[1]MASTER CP-1 history'!$C$4592:$Q$4942,15,0)</f>
        <v>98100.09</v>
      </c>
      <c r="Q157" s="12">
        <f>VLOOKUP($A157,'[1]MASTER CP-1 history'!$C$4945:$Q$5295,15,0)</f>
        <v>98040.67</v>
      </c>
      <c r="R157" s="12">
        <f>VLOOKUP($A157,'[1]MASTER CP-1 history'!$C$5298:$Q$5648,15,0)</f>
        <v>99444.479999999996</v>
      </c>
      <c r="S157" s="12">
        <f>VLOOKUP($A157,'[1]MASTER CP-1 history'!$C$5651:$Q$6001,15,0)</f>
        <v>103256.7</v>
      </c>
      <c r="T157" s="12">
        <f>VLOOKUP($A157,'[1]MASTER CP-1 history'!$C$6004:$Q$6354,15,0)</f>
        <v>102928.11</v>
      </c>
      <c r="U157" s="12">
        <f>VLOOKUP($A157,'[1]MASTER CP-1 history'!$C$6357:$Q$6707,15,0)</f>
        <v>105713.83</v>
      </c>
      <c r="V157" s="12">
        <f>VLOOKUP($A157,'[1]MASTER CP-1 history'!$C$6710:$Q$7060,15,0)</f>
        <v>119865.03</v>
      </c>
      <c r="W157" s="1"/>
      <c r="X157" s="23">
        <f t="shared" si="27"/>
        <v>0.18503365286988424</v>
      </c>
      <c r="Y157" s="23">
        <f t="shared" si="28"/>
        <v>0.13097532793596603</v>
      </c>
      <c r="Z157" s="23">
        <f t="shared" si="29"/>
        <v>9.2316182820178547E-2</v>
      </c>
      <c r="AA157" s="23">
        <f t="shared" si="30"/>
        <v>5.6704466577960778E-2</v>
      </c>
      <c r="AB157" s="23">
        <f t="shared" si="31"/>
        <v>4.7067509951618645E-2</v>
      </c>
      <c r="AC157" s="23">
        <f t="shared" si="32"/>
        <v>3.4904700017719739E-2</v>
      </c>
      <c r="AD157" s="23">
        <f t="shared" si="37"/>
        <v>3.3421538561962019E-2</v>
      </c>
      <c r="AE157" s="23">
        <f t="shared" si="37"/>
        <v>8.5888698654054945E-3</v>
      </c>
      <c r="AF157" s="23">
        <f t="shared" si="37"/>
        <v>6.1649795507118119E-2</v>
      </c>
      <c r="AG157" s="23">
        <f t="shared" si="37"/>
        <v>1.1095033927521175E-2</v>
      </c>
      <c r="AH157" s="23">
        <f t="shared" si="37"/>
        <v>5.3913987101195437E-2</v>
      </c>
      <c r="AI157" s="23">
        <f t="shared" si="37"/>
        <v>3.4525866428202615E-2</v>
      </c>
      <c r="AJ157" s="23">
        <f t="shared" si="37"/>
        <v>9.4920983390525647E-3</v>
      </c>
      <c r="AK157" s="23">
        <f t="shared" si="37"/>
        <v>-6.0570790505898883E-4</v>
      </c>
      <c r="AL157" s="23">
        <f t="shared" si="35"/>
        <v>1.4318649597151852E-2</v>
      </c>
      <c r="AM157" s="23">
        <f t="shared" si="35"/>
        <v>3.833515947793182E-2</v>
      </c>
      <c r="AN157" s="23">
        <f t="shared" si="35"/>
        <v>-3.1822632332816807E-3</v>
      </c>
      <c r="AO157" s="23">
        <f t="shared" si="35"/>
        <v>2.7064715362984913E-2</v>
      </c>
      <c r="AP157" s="23">
        <f t="shared" si="35"/>
        <v>0.13386327976197623</v>
      </c>
      <c r="AQ157" s="14"/>
      <c r="AR157" s="23">
        <f t="shared" si="33"/>
        <v>5.1025413840288934E-2</v>
      </c>
      <c r="AS157" s="1">
        <f t="shared" si="34"/>
        <v>125981</v>
      </c>
    </row>
    <row r="158" spans="1:45" x14ac:dyDescent="0.25">
      <c r="A158" t="s">
        <v>153</v>
      </c>
      <c r="B158" s="5">
        <v>155</v>
      </c>
      <c r="C158" s="12">
        <f>VLOOKUP(A158,'[1]MASTER CP-1 history'!$C$3:$Q$353,15,0)</f>
        <v>0</v>
      </c>
      <c r="D158" s="12">
        <f>VLOOKUP($A158,'[1]MASTER CP-1 history'!$C$356:$Q$706,15,0)</f>
        <v>0</v>
      </c>
      <c r="E158" s="12">
        <f>VLOOKUP($A158,'[1]MASTER CP-1 history'!$C$709:$Q$1059,15,0)</f>
        <v>0</v>
      </c>
      <c r="F158" s="12">
        <f>VLOOKUP($A158,'[1]MASTER CP-1 history'!$C$1062:$Q$1412,15,0)</f>
        <v>2556362</v>
      </c>
      <c r="G158" s="12">
        <f>VLOOKUP($A158,'[1]MASTER CP-1 history'!$C$1415:$Q$1765,15,0)</f>
        <v>2777881.74</v>
      </c>
      <c r="H158" s="12">
        <f>VLOOKUP($A158,'[1]MASTER CP-1 history'!$C$1768:$Q$2118,15,0)</f>
        <v>2932317.1300000004</v>
      </c>
      <c r="I158" s="12">
        <f>VLOOKUP($A158,'[1]MASTER CP-1 history'!$C$2121:$Q$2471,15,0)</f>
        <v>3048337.45</v>
      </c>
      <c r="J158" s="12">
        <f>VLOOKUP($A158,'[1]MASTER CP-1 history'!$C$2474:$Q$2824,15,0)</f>
        <v>3210210.22</v>
      </c>
      <c r="K158" s="12">
        <f>VLOOKUP($A158,'[1]MASTER CP-1 history'!$C$2827:$Q$3177,15,0)</f>
        <v>3366341.1799999997</v>
      </c>
      <c r="L158" s="12">
        <f>VLOOKUP($A158,'[1]MASTER CP-1 history'!$C$3180:$Q$3530,15,0)</f>
        <v>3578682.95</v>
      </c>
      <c r="M158" s="12">
        <f>VLOOKUP($A158,'[1]MASTER CP-1 history'!$C$3533:$Q$3883,15,0)</f>
        <v>3780223.13</v>
      </c>
      <c r="N158" s="12">
        <f>VLOOKUP($A158,'[1]MASTER CP-1 history'!$C$3886:$Q$4236,15,0)</f>
        <v>4020319.23</v>
      </c>
      <c r="O158" s="12">
        <f>VLOOKUP($A158,'[1]MASTER CP-1 history'!$C$4239:$Q$4589,15,0)</f>
        <v>4237338.1399999997</v>
      </c>
      <c r="P158" s="12">
        <f>VLOOKUP($A158,'[1]MASTER CP-1 history'!$C$4592:$Q$4942,15,0)</f>
        <v>4443247.3600000003</v>
      </c>
      <c r="Q158" s="12">
        <f>VLOOKUP($A158,'[1]MASTER CP-1 history'!$C$4945:$Q$5295,15,0)</f>
        <v>4660061</v>
      </c>
      <c r="R158" s="12">
        <f>VLOOKUP($A158,'[1]MASTER CP-1 history'!$C$5298:$Q$5648,15,0)</f>
        <v>4911561.7799999993</v>
      </c>
      <c r="S158" s="12">
        <f>VLOOKUP($A158,'[1]MASTER CP-1 history'!$C$5651:$Q$6001,15,0)</f>
        <v>5216287.45</v>
      </c>
      <c r="T158" s="12">
        <f>VLOOKUP($A158,'[1]MASTER CP-1 history'!$C$6004:$Q$6354,15,0)</f>
        <v>5513392.8200000003</v>
      </c>
      <c r="U158" s="12">
        <f>VLOOKUP($A158,'[1]MASTER CP-1 history'!$C$6357:$Q$6707,15,0)</f>
        <v>5816552.04</v>
      </c>
      <c r="V158" s="12">
        <f>VLOOKUP($A158,'[1]MASTER CP-1 history'!$C$6710:$Q$7060,15,0)</f>
        <v>6216085.1199999992</v>
      </c>
      <c r="W158" s="1"/>
      <c r="X158" s="23" t="str">
        <f t="shared" si="27"/>
        <v/>
      </c>
      <c r="Y158" s="23" t="str">
        <f t="shared" si="28"/>
        <v/>
      </c>
      <c r="Z158" s="23" t="str">
        <f t="shared" si="29"/>
        <v/>
      </c>
      <c r="AA158" s="23">
        <f t="shared" si="30"/>
        <v>8.6654292310713518E-2</v>
      </c>
      <c r="AB158" s="23">
        <f t="shared" si="31"/>
        <v>5.5594659692028543E-2</v>
      </c>
      <c r="AC158" s="23">
        <f t="shared" si="32"/>
        <v>3.9566088815229827E-2</v>
      </c>
      <c r="AD158" s="23">
        <f t="shared" si="37"/>
        <v>5.3101985149314752E-2</v>
      </c>
      <c r="AE158" s="23">
        <f t="shared" si="37"/>
        <v>4.8635743238023672E-2</v>
      </c>
      <c r="AF158" s="23">
        <f t="shared" si="37"/>
        <v>6.3077911193778785E-2</v>
      </c>
      <c r="AG158" s="23">
        <f t="shared" si="37"/>
        <v>5.6316858133520796E-2</v>
      </c>
      <c r="AH158" s="23">
        <f t="shared" si="37"/>
        <v>6.3513737613684215E-2</v>
      </c>
      <c r="AI158" s="23">
        <f t="shared" si="37"/>
        <v>5.3980516865572307E-2</v>
      </c>
      <c r="AJ158" s="23">
        <f t="shared" si="37"/>
        <v>4.859400246023337E-2</v>
      </c>
      <c r="AK158" s="23">
        <f t="shared" si="37"/>
        <v>4.8796211966915935E-2</v>
      </c>
      <c r="AL158" s="23">
        <f t="shared" si="35"/>
        <v>5.3969417996888737E-2</v>
      </c>
      <c r="AM158" s="23">
        <f t="shared" si="35"/>
        <v>6.2042520006742319E-2</v>
      </c>
      <c r="AN158" s="23">
        <f t="shared" si="35"/>
        <v>5.6957246479965383E-2</v>
      </c>
      <c r="AO158" s="23">
        <f t="shared" si="35"/>
        <v>5.4985964159905393E-2</v>
      </c>
      <c r="AP158" s="23">
        <f t="shared" si="35"/>
        <v>6.8688989155850338E-2</v>
      </c>
      <c r="AQ158" s="14"/>
      <c r="AR158" s="23">
        <f t="shared" si="33"/>
        <v>5.7154759077397983E-2</v>
      </c>
      <c r="AS158" s="1">
        <f t="shared" si="34"/>
        <v>6571364</v>
      </c>
    </row>
    <row r="159" spans="1:45" x14ac:dyDescent="0.25">
      <c r="A159" t="s">
        <v>154</v>
      </c>
      <c r="B159" s="5">
        <v>156</v>
      </c>
      <c r="C159" s="12">
        <f>VLOOKUP(A159,'[1]MASTER CP-1 history'!$C$3:$Q$353,15,0)</f>
        <v>0</v>
      </c>
      <c r="D159" s="12">
        <f>VLOOKUP($A159,'[1]MASTER CP-1 history'!$C$356:$Q$706,15,0)</f>
        <v>0</v>
      </c>
      <c r="E159" s="12">
        <f>VLOOKUP($A159,'[1]MASTER CP-1 history'!$C$709:$Q$1059,15,0)</f>
        <v>0</v>
      </c>
      <c r="F159" s="12">
        <f>VLOOKUP($A159,'[1]MASTER CP-1 history'!$C$1062:$Q$1412,15,0)</f>
        <v>0</v>
      </c>
      <c r="G159" s="12">
        <f>VLOOKUP($A159,'[1]MASTER CP-1 history'!$C$1415:$Q$1765,15,0)</f>
        <v>0</v>
      </c>
      <c r="H159" s="12">
        <f>VLOOKUP($A159,'[1]MASTER CP-1 history'!$C$1768:$Q$2118,15,0)</f>
        <v>0</v>
      </c>
      <c r="I159" s="12">
        <f>VLOOKUP($A159,'[1]MASTER CP-1 history'!$C$2121:$Q$2471,15,0)</f>
        <v>0</v>
      </c>
      <c r="J159" s="12">
        <f>VLOOKUP($A159,'[1]MASTER CP-1 history'!$C$2474:$Q$2824,15,0)</f>
        <v>0</v>
      </c>
      <c r="K159" s="12">
        <f>VLOOKUP($A159,'[1]MASTER CP-1 history'!$C$2827:$Q$3177,15,0)</f>
        <v>0</v>
      </c>
      <c r="L159" s="12">
        <f>VLOOKUP($A159,'[1]MASTER CP-1 history'!$C$3180:$Q$3530,15,0)</f>
        <v>0</v>
      </c>
      <c r="M159" s="12">
        <f>VLOOKUP($A159,'[1]MASTER CP-1 history'!$C$3533:$Q$3883,15,0)</f>
        <v>0</v>
      </c>
      <c r="N159" s="12">
        <f>VLOOKUP($A159,'[1]MASTER CP-1 history'!$C$3886:$Q$4236,15,0)</f>
        <v>0</v>
      </c>
      <c r="O159" s="12">
        <f>VLOOKUP($A159,'[1]MASTER CP-1 history'!$C$4239:$Q$4589,15,0)</f>
        <v>0</v>
      </c>
      <c r="P159" s="12">
        <f>VLOOKUP($A159,'[1]MASTER CP-1 history'!$C$4592:$Q$4942,15,0)</f>
        <v>0</v>
      </c>
      <c r="Q159" s="12">
        <f>VLOOKUP($A159,'[1]MASTER CP-1 history'!$C$4945:$Q$5295,15,0)</f>
        <v>0</v>
      </c>
      <c r="R159" s="12">
        <f>VLOOKUP($A159,'[1]MASTER CP-1 history'!$C$5298:$Q$5648,15,0)</f>
        <v>0</v>
      </c>
      <c r="S159" s="12">
        <f>VLOOKUP($A159,'[1]MASTER CP-1 history'!$C$5651:$Q$6001,15,0)</f>
        <v>0</v>
      </c>
      <c r="T159" s="12">
        <f>VLOOKUP($A159,'[1]MASTER CP-1 history'!$C$6004:$Q$6354,15,0)</f>
        <v>0</v>
      </c>
      <c r="U159" s="12">
        <f>VLOOKUP($A159,'[1]MASTER CP-1 history'!$C$6357:$Q$6707,15,0)</f>
        <v>0</v>
      </c>
      <c r="V159" s="12">
        <f>VLOOKUP($A159,'[1]MASTER CP-1 history'!$C$6710:$Q$7060,15,0)</f>
        <v>0</v>
      </c>
      <c r="W159" s="1"/>
      <c r="X159" s="23" t="str">
        <f t="shared" si="27"/>
        <v/>
      </c>
      <c r="Y159" s="23" t="str">
        <f t="shared" si="28"/>
        <v/>
      </c>
      <c r="Z159" s="23" t="str">
        <f t="shared" si="29"/>
        <v/>
      </c>
      <c r="AA159" s="23" t="str">
        <f t="shared" si="30"/>
        <v/>
      </c>
      <c r="AB159" s="23" t="str">
        <f t="shared" si="31"/>
        <v/>
      </c>
      <c r="AC159" s="23" t="str">
        <f t="shared" si="32"/>
        <v/>
      </c>
      <c r="AD159" s="23" t="str">
        <f t="shared" si="37"/>
        <v/>
      </c>
      <c r="AE159" s="23" t="str">
        <f t="shared" si="37"/>
        <v/>
      </c>
      <c r="AF159" s="23" t="str">
        <f t="shared" si="37"/>
        <v/>
      </c>
      <c r="AG159" s="23" t="str">
        <f t="shared" si="37"/>
        <v/>
      </c>
      <c r="AH159" s="23" t="str">
        <f t="shared" si="37"/>
        <v/>
      </c>
      <c r="AI159" s="23" t="str">
        <f t="shared" si="37"/>
        <v/>
      </c>
      <c r="AJ159" s="23" t="str">
        <f t="shared" si="37"/>
        <v/>
      </c>
      <c r="AK159" s="23" t="str">
        <f t="shared" si="37"/>
        <v/>
      </c>
      <c r="AL159" s="23" t="str">
        <f t="shared" si="35"/>
        <v/>
      </c>
      <c r="AM159" s="23" t="str">
        <f t="shared" si="35"/>
        <v/>
      </c>
      <c r="AN159" s="23" t="str">
        <f t="shared" si="35"/>
        <v/>
      </c>
      <c r="AO159" s="23" t="str">
        <f t="shared" si="35"/>
        <v/>
      </c>
      <c r="AP159" s="23" t="str">
        <f t="shared" si="35"/>
        <v/>
      </c>
      <c r="AQ159" s="14"/>
      <c r="AR159" s="23">
        <f t="shared" si="33"/>
        <v>0</v>
      </c>
      <c r="AS159" s="1">
        <f t="shared" si="34"/>
        <v>0</v>
      </c>
    </row>
    <row r="160" spans="1:45" x14ac:dyDescent="0.25">
      <c r="A160" t="s">
        <v>155</v>
      </c>
      <c r="B160" s="5">
        <v>157</v>
      </c>
      <c r="C160" s="12">
        <f>VLOOKUP(A160,'[1]MASTER CP-1 history'!$C$3:$Q$353,15,0)</f>
        <v>220878.9</v>
      </c>
      <c r="D160" s="12">
        <f>VLOOKUP($A160,'[1]MASTER CP-1 history'!$C$356:$Q$706,15,0)</f>
        <v>461436.27</v>
      </c>
      <c r="E160" s="12">
        <f>VLOOKUP($A160,'[1]MASTER CP-1 history'!$C$709:$Q$1059,15,0)</f>
        <v>500519.21</v>
      </c>
      <c r="F160" s="12">
        <f>VLOOKUP($A160,'[1]MASTER CP-1 history'!$C$1062:$Q$1412,15,0)</f>
        <v>517657.26</v>
      </c>
      <c r="G160" s="12">
        <f>VLOOKUP($A160,'[1]MASTER CP-1 history'!$C$1415:$Q$1765,15,0)</f>
        <v>519317.02</v>
      </c>
      <c r="H160" s="12">
        <f>VLOOKUP($A160,'[1]MASTER CP-1 history'!$C$1768:$Q$2118,15,0)</f>
        <v>549120.34000000008</v>
      </c>
      <c r="I160" s="12">
        <f>VLOOKUP($A160,'[1]MASTER CP-1 history'!$C$2121:$Q$2471,15,0)</f>
        <v>560302.52999999991</v>
      </c>
      <c r="J160" s="12">
        <f>VLOOKUP($A160,'[1]MASTER CP-1 history'!$C$2474:$Q$2824,15,0)</f>
        <v>609084.47000000009</v>
      </c>
      <c r="K160" s="12">
        <f>VLOOKUP($A160,'[1]MASTER CP-1 history'!$C$2827:$Q$3177,15,0)</f>
        <v>640827.27</v>
      </c>
      <c r="L160" s="12">
        <f>VLOOKUP($A160,'[1]MASTER CP-1 history'!$C$3180:$Q$3530,15,0)</f>
        <v>634834.86</v>
      </c>
      <c r="M160" s="12">
        <f>VLOOKUP($A160,'[1]MASTER CP-1 history'!$C$3533:$Q$3883,15,0)</f>
        <v>662404.7300000001</v>
      </c>
      <c r="N160" s="12">
        <f>VLOOKUP($A160,'[1]MASTER CP-1 history'!$C$3886:$Q$4236,15,0)</f>
        <v>687179.83</v>
      </c>
      <c r="O160" s="12">
        <f>VLOOKUP($A160,'[1]MASTER CP-1 history'!$C$4239:$Q$4589,15,0)</f>
        <v>731736.67</v>
      </c>
      <c r="P160" s="12">
        <f>VLOOKUP($A160,'[1]MASTER CP-1 history'!$C$4592:$Q$4942,15,0)</f>
        <v>747802.79999999993</v>
      </c>
      <c r="Q160" s="12">
        <f>VLOOKUP($A160,'[1]MASTER CP-1 history'!$C$4945:$Q$5295,15,0)</f>
        <v>770622.93</v>
      </c>
      <c r="R160" s="12">
        <f>VLOOKUP($A160,'[1]MASTER CP-1 history'!$C$5298:$Q$5648,15,0)</f>
        <v>793845.39</v>
      </c>
      <c r="S160" s="12">
        <f>VLOOKUP($A160,'[1]MASTER CP-1 history'!$C$5651:$Q$6001,15,0)</f>
        <v>897402.28</v>
      </c>
      <c r="T160" s="12">
        <f>VLOOKUP($A160,'[1]MASTER CP-1 history'!$C$6004:$Q$6354,15,0)</f>
        <v>918568.42999999993</v>
      </c>
      <c r="U160" s="12">
        <f>VLOOKUP($A160,'[1]MASTER CP-1 history'!$C$6357:$Q$6707,15,0)</f>
        <v>942752.41999999993</v>
      </c>
      <c r="V160" s="12">
        <f>VLOOKUP($A160,'[1]MASTER CP-1 history'!$C$6710:$Q$7060,15,0)</f>
        <v>988570.37</v>
      </c>
      <c r="W160" s="1"/>
      <c r="X160" s="23">
        <f t="shared" si="27"/>
        <v>1.0890916696886848</v>
      </c>
      <c r="Y160" s="23">
        <f t="shared" si="28"/>
        <v>8.4698456842155045E-2</v>
      </c>
      <c r="Z160" s="23">
        <f t="shared" si="29"/>
        <v>3.4240543934367651E-2</v>
      </c>
      <c r="AA160" s="23">
        <f t="shared" si="30"/>
        <v>3.2062913596537009E-3</v>
      </c>
      <c r="AB160" s="23">
        <f t="shared" si="31"/>
        <v>5.7389453555749176E-2</v>
      </c>
      <c r="AC160" s="23">
        <f t="shared" si="32"/>
        <v>2.0363824075429124E-2</v>
      </c>
      <c r="AD160" s="23">
        <f t="shared" si="37"/>
        <v>8.7063572602465639E-2</v>
      </c>
      <c r="AE160" s="23">
        <f t="shared" si="37"/>
        <v>5.2115595723528994E-2</v>
      </c>
      <c r="AF160" s="23">
        <f t="shared" si="37"/>
        <v>-9.3510533657533527E-3</v>
      </c>
      <c r="AG160" s="23">
        <f t="shared" si="37"/>
        <v>4.3428412233065011E-2</v>
      </c>
      <c r="AH160" s="23">
        <f t="shared" si="37"/>
        <v>3.7401755872123466E-2</v>
      </c>
      <c r="AI160" s="23">
        <f t="shared" si="37"/>
        <v>6.4840145264450047E-2</v>
      </c>
      <c r="AJ160" s="23">
        <f t="shared" si="37"/>
        <v>2.195616354719504E-2</v>
      </c>
      <c r="AK160" s="23">
        <f t="shared" si="37"/>
        <v>3.0516240377810998E-2</v>
      </c>
      <c r="AL160" s="23">
        <f t="shared" si="35"/>
        <v>3.0134660021081856E-2</v>
      </c>
      <c r="AM160" s="23">
        <f t="shared" si="35"/>
        <v>0.13044969625634534</v>
      </c>
      <c r="AN160" s="23">
        <f t="shared" si="35"/>
        <v>2.3586022090338245E-2</v>
      </c>
      <c r="AO160" s="23">
        <f t="shared" si="35"/>
        <v>2.6327913316158701E-2</v>
      </c>
      <c r="AP160" s="23">
        <f t="shared" si="35"/>
        <v>4.8600193463306171E-2</v>
      </c>
      <c r="AQ160" s="14"/>
      <c r="AR160" s="23">
        <f t="shared" si="33"/>
        <v>9.8739976676745042E-2</v>
      </c>
      <c r="AS160" s="1">
        <f t="shared" si="34"/>
        <v>1086182</v>
      </c>
    </row>
    <row r="161" spans="1:45" x14ac:dyDescent="0.25">
      <c r="A161" t="s">
        <v>156</v>
      </c>
      <c r="B161" s="5">
        <v>158</v>
      </c>
      <c r="C161" s="12">
        <f>VLOOKUP(A161,'[1]MASTER CP-1 history'!$C$3:$Q$353,15,0)</f>
        <v>0</v>
      </c>
      <c r="D161" s="12">
        <f>VLOOKUP($A161,'[1]MASTER CP-1 history'!$C$356:$Q$706,15,0)</f>
        <v>0</v>
      </c>
      <c r="E161" s="12">
        <f>VLOOKUP($A161,'[1]MASTER CP-1 history'!$C$709:$Q$1059,15,0)</f>
        <v>0</v>
      </c>
      <c r="F161" s="12">
        <f>VLOOKUP($A161,'[1]MASTER CP-1 history'!$C$1062:$Q$1412,15,0)</f>
        <v>0</v>
      </c>
      <c r="G161" s="12">
        <f>VLOOKUP($A161,'[1]MASTER CP-1 history'!$C$1415:$Q$1765,15,0)</f>
        <v>117409.69</v>
      </c>
      <c r="H161" s="12">
        <f>VLOOKUP($A161,'[1]MASTER CP-1 history'!$C$1768:$Q$2118,15,0)</f>
        <v>118887.29000000001</v>
      </c>
      <c r="I161" s="12">
        <f>VLOOKUP($A161,'[1]MASTER CP-1 history'!$C$2121:$Q$2471,15,0)</f>
        <v>120702.49</v>
      </c>
      <c r="J161" s="12">
        <f>VLOOKUP($A161,'[1]MASTER CP-1 history'!$C$2474:$Q$2824,15,0)</f>
        <v>126349.25</v>
      </c>
      <c r="K161" s="12">
        <f>VLOOKUP($A161,'[1]MASTER CP-1 history'!$C$2827:$Q$3177,15,0)</f>
        <v>134094.71</v>
      </c>
      <c r="L161" s="12">
        <f>VLOOKUP($A161,'[1]MASTER CP-1 history'!$C$3180:$Q$3530,15,0)</f>
        <v>138751.07</v>
      </c>
      <c r="M161" s="12">
        <f>VLOOKUP($A161,'[1]MASTER CP-1 history'!$C$3533:$Q$3883,15,0)</f>
        <v>218700.1</v>
      </c>
      <c r="N161" s="12">
        <f>VLOOKUP($A161,'[1]MASTER CP-1 history'!$C$3886:$Q$4236,15,0)</f>
        <v>684467.69</v>
      </c>
      <c r="O161" s="12">
        <f>VLOOKUP($A161,'[1]MASTER CP-1 history'!$C$4239:$Q$4589,15,0)</f>
        <v>728437.75</v>
      </c>
      <c r="P161" s="12">
        <f>VLOOKUP($A161,'[1]MASTER CP-1 history'!$C$4592:$Q$4942,15,0)</f>
        <v>790730.19</v>
      </c>
      <c r="Q161" s="12">
        <f>VLOOKUP($A161,'[1]MASTER CP-1 history'!$C$4945:$Q$5295,15,0)</f>
        <v>830594.75</v>
      </c>
      <c r="R161" s="12">
        <f>VLOOKUP($A161,'[1]MASTER CP-1 history'!$C$5298:$Q$5648,15,0)</f>
        <v>349513.05</v>
      </c>
      <c r="S161" s="12">
        <f>VLOOKUP($A161,'[1]MASTER CP-1 history'!$C$5651:$Q$6001,15,0)</f>
        <v>328903.76</v>
      </c>
      <c r="T161" s="12">
        <f>VLOOKUP($A161,'[1]MASTER CP-1 history'!$C$6004:$Q$6354,15,0)</f>
        <v>346596</v>
      </c>
      <c r="U161" s="12">
        <f>VLOOKUP($A161,'[1]MASTER CP-1 history'!$C$6357:$Q$6707,15,0)</f>
        <v>365115.93</v>
      </c>
      <c r="V161" s="12">
        <f>VLOOKUP($A161,'[1]MASTER CP-1 history'!$C$6710:$Q$7060,15,0)</f>
        <v>1036432.38</v>
      </c>
      <c r="W161" s="1"/>
      <c r="X161" s="23" t="str">
        <f t="shared" si="27"/>
        <v/>
      </c>
      <c r="Y161" s="23" t="str">
        <f t="shared" si="28"/>
        <v/>
      </c>
      <c r="Z161" s="23" t="str">
        <f t="shared" si="29"/>
        <v/>
      </c>
      <c r="AA161" s="23" t="str">
        <f t="shared" si="30"/>
        <v/>
      </c>
      <c r="AB161" s="23">
        <f t="shared" si="31"/>
        <v>1.2584991920172907E-2</v>
      </c>
      <c r="AC161" s="23">
        <f t="shared" si="32"/>
        <v>1.5268242719638045E-2</v>
      </c>
      <c r="AD161" s="23">
        <f t="shared" si="37"/>
        <v>4.6782464885355673E-2</v>
      </c>
      <c r="AE161" s="23">
        <f t="shared" si="37"/>
        <v>6.1301986359238315E-2</v>
      </c>
      <c r="AF161" s="23">
        <f t="shared" si="37"/>
        <v>3.4724412320217668E-2</v>
      </c>
      <c r="AG161" s="23">
        <f t="shared" si="37"/>
        <v>0.57620478170006184</v>
      </c>
      <c r="AH161" s="23">
        <f t="shared" si="37"/>
        <v>2.1297090856382779</v>
      </c>
      <c r="AI161" s="23">
        <f t="shared" si="37"/>
        <v>6.4239789024957569E-2</v>
      </c>
      <c r="AJ161" s="23">
        <f t="shared" si="37"/>
        <v>8.5515117798329293E-2</v>
      </c>
      <c r="AK161" s="23">
        <f t="shared" si="37"/>
        <v>5.0414870336492473E-2</v>
      </c>
      <c r="AL161" s="23">
        <f t="shared" si="35"/>
        <v>-0.57920146979017151</v>
      </c>
      <c r="AM161" s="23">
        <f t="shared" si="35"/>
        <v>-5.8965723883557364E-2</v>
      </c>
      <c r="AN161" s="23">
        <f t="shared" si="35"/>
        <v>5.3791540723037004E-2</v>
      </c>
      <c r="AO161" s="23">
        <f t="shared" si="35"/>
        <v>5.3433767267943064E-2</v>
      </c>
      <c r="AP161" s="23">
        <f t="shared" si="35"/>
        <v>1.8386391686607593</v>
      </c>
      <c r="AQ161" s="14"/>
      <c r="AR161" s="23">
        <f t="shared" si="33"/>
        <v>0.29229620171205017</v>
      </c>
      <c r="AS161" s="1">
        <f t="shared" si="34"/>
        <v>1339378</v>
      </c>
    </row>
    <row r="162" spans="1:45" x14ac:dyDescent="0.25">
      <c r="A162" t="s">
        <v>157</v>
      </c>
      <c r="B162" s="5">
        <v>159</v>
      </c>
      <c r="C162" s="12">
        <f>VLOOKUP(A162,'[1]MASTER CP-1 history'!$C$3:$Q$353,15,0)</f>
        <v>0</v>
      </c>
      <c r="D162" s="12">
        <f>VLOOKUP($A162,'[1]MASTER CP-1 history'!$C$356:$Q$706,15,0)</f>
        <v>0</v>
      </c>
      <c r="E162" s="12">
        <f>VLOOKUP($A162,'[1]MASTER CP-1 history'!$C$709:$Q$1059,15,0)</f>
        <v>0</v>
      </c>
      <c r="F162" s="12">
        <f>VLOOKUP($A162,'[1]MASTER CP-1 history'!$C$1062:$Q$1412,15,0)</f>
        <v>235643.56999999998</v>
      </c>
      <c r="G162" s="12">
        <f>VLOOKUP($A162,'[1]MASTER CP-1 history'!$C$1415:$Q$1765,15,0)</f>
        <v>259058.63999999998</v>
      </c>
      <c r="H162" s="12">
        <f>VLOOKUP($A162,'[1]MASTER CP-1 history'!$C$1768:$Q$2118,15,0)</f>
        <v>268817.36</v>
      </c>
      <c r="I162" s="12">
        <f>VLOOKUP($A162,'[1]MASTER CP-1 history'!$C$2121:$Q$2471,15,0)</f>
        <v>272001.40999999997</v>
      </c>
      <c r="J162" s="12">
        <f>VLOOKUP($A162,'[1]MASTER CP-1 history'!$C$2474:$Q$2824,15,0)</f>
        <v>280836.02</v>
      </c>
      <c r="K162" s="12">
        <f>VLOOKUP($A162,'[1]MASTER CP-1 history'!$C$2827:$Q$3177,15,0)</f>
        <v>294747.85000000003</v>
      </c>
      <c r="L162" s="12">
        <f>VLOOKUP($A162,'[1]MASTER CP-1 history'!$C$3180:$Q$3530,15,0)</f>
        <v>308054.52</v>
      </c>
      <c r="M162" s="12">
        <f>VLOOKUP($A162,'[1]MASTER CP-1 history'!$C$3533:$Q$3883,15,0)</f>
        <v>313536.02</v>
      </c>
      <c r="N162" s="12">
        <f>VLOOKUP($A162,'[1]MASTER CP-1 history'!$C$3886:$Q$4236,15,0)</f>
        <v>321953.78999999998</v>
      </c>
      <c r="O162" s="12">
        <f>VLOOKUP($A162,'[1]MASTER CP-1 history'!$C$4239:$Q$4589,15,0)</f>
        <v>331787</v>
      </c>
      <c r="P162" s="12">
        <f>VLOOKUP($A162,'[1]MASTER CP-1 history'!$C$4592:$Q$4942,15,0)</f>
        <v>348081</v>
      </c>
      <c r="Q162" s="12">
        <f>VLOOKUP($A162,'[1]MASTER CP-1 history'!$C$4945:$Q$5295,15,0)</f>
        <v>355168</v>
      </c>
      <c r="R162" s="12">
        <f>VLOOKUP($A162,'[1]MASTER CP-1 history'!$C$5298:$Q$5648,15,0)</f>
        <v>377997</v>
      </c>
      <c r="S162" s="12">
        <f>VLOOKUP($A162,'[1]MASTER CP-1 history'!$C$5651:$Q$6001,15,0)</f>
        <v>395401</v>
      </c>
      <c r="T162" s="12">
        <f>VLOOKUP($A162,'[1]MASTER CP-1 history'!$C$6004:$Q$6354,15,0)</f>
        <v>411641.89999999997</v>
      </c>
      <c r="U162" s="12">
        <f>VLOOKUP($A162,'[1]MASTER CP-1 history'!$C$6357:$Q$6707,15,0)</f>
        <v>426049.12999999995</v>
      </c>
      <c r="V162" s="12">
        <f>VLOOKUP($A162,'[1]MASTER CP-1 history'!$C$6710:$Q$7060,15,0)</f>
        <v>454724.08999999997</v>
      </c>
      <c r="W162" s="1"/>
      <c r="X162" s="23" t="str">
        <f t="shared" si="27"/>
        <v/>
      </c>
      <c r="Y162" s="23" t="str">
        <f t="shared" si="28"/>
        <v/>
      </c>
      <c r="Z162" s="23" t="str">
        <f t="shared" si="29"/>
        <v/>
      </c>
      <c r="AA162" s="23">
        <f t="shared" si="30"/>
        <v>9.9366471149626573E-2</v>
      </c>
      <c r="AB162" s="23">
        <f t="shared" si="31"/>
        <v>3.7669926777968113E-2</v>
      </c>
      <c r="AC162" s="23">
        <f t="shared" si="32"/>
        <v>1.1844659139573383E-2</v>
      </c>
      <c r="AD162" s="23">
        <f t="shared" si="37"/>
        <v>3.2480015452861236E-2</v>
      </c>
      <c r="AE162" s="23">
        <f t="shared" si="37"/>
        <v>4.953719967972775E-2</v>
      </c>
      <c r="AF162" s="23">
        <f t="shared" si="37"/>
        <v>4.5145944236743313E-2</v>
      </c>
      <c r="AG162" s="23">
        <f t="shared" si="37"/>
        <v>1.7793928165702615E-2</v>
      </c>
      <c r="AH162" s="23">
        <f t="shared" si="37"/>
        <v>2.6847856268635291E-2</v>
      </c>
      <c r="AI162" s="23">
        <f t="shared" si="37"/>
        <v>3.0542302359602667E-2</v>
      </c>
      <c r="AJ162" s="23">
        <f t="shared" si="37"/>
        <v>4.9109820457100488E-2</v>
      </c>
      <c r="AK162" s="23">
        <f t="shared" si="37"/>
        <v>2.0360203515848323E-2</v>
      </c>
      <c r="AL162" s="23">
        <f t="shared" si="35"/>
        <v>6.4276624020181999E-2</v>
      </c>
      <c r="AM162" s="23">
        <f t="shared" si="35"/>
        <v>4.604269346053011E-2</v>
      </c>
      <c r="AN162" s="23">
        <f t="shared" si="35"/>
        <v>4.1074504111016326E-2</v>
      </c>
      <c r="AO162" s="23">
        <f t="shared" si="35"/>
        <v>3.4999425471508083E-2</v>
      </c>
      <c r="AP162" s="23">
        <f t="shared" si="35"/>
        <v>6.73043505569417E-2</v>
      </c>
      <c r="AQ162" s="14"/>
      <c r="AR162" s="23">
        <f t="shared" si="33"/>
        <v>4.2149745301473002E-2</v>
      </c>
      <c r="AS162" s="1">
        <f t="shared" si="34"/>
        <v>473891</v>
      </c>
    </row>
    <row r="163" spans="1:45" x14ac:dyDescent="0.25">
      <c r="A163" t="s">
        <v>158</v>
      </c>
      <c r="B163" s="5">
        <v>160</v>
      </c>
      <c r="C163" s="12">
        <f>VLOOKUP(A163,'[1]MASTER CP-1 history'!$C$3:$Q$353,15,0)</f>
        <v>0</v>
      </c>
      <c r="D163" s="12">
        <f>VLOOKUP($A163,'[1]MASTER CP-1 history'!$C$356:$Q$706,15,0)</f>
        <v>0</v>
      </c>
      <c r="E163" s="12">
        <f>VLOOKUP($A163,'[1]MASTER CP-1 history'!$C$709:$Q$1059,15,0)</f>
        <v>0</v>
      </c>
      <c r="F163" s="12">
        <f>VLOOKUP($A163,'[1]MASTER CP-1 history'!$C$1062:$Q$1412,15,0)</f>
        <v>0</v>
      </c>
      <c r="G163" s="12">
        <f>VLOOKUP($A163,'[1]MASTER CP-1 history'!$C$1415:$Q$1765,15,0)</f>
        <v>0</v>
      </c>
      <c r="H163" s="12">
        <f>VLOOKUP($A163,'[1]MASTER CP-1 history'!$C$1768:$Q$2118,15,0)</f>
        <v>0</v>
      </c>
      <c r="I163" s="12">
        <f>VLOOKUP($A163,'[1]MASTER CP-1 history'!$C$2121:$Q$2471,15,0)</f>
        <v>0</v>
      </c>
      <c r="J163" s="12">
        <f>VLOOKUP($A163,'[1]MASTER CP-1 history'!$C$2474:$Q$2824,15,0)</f>
        <v>0</v>
      </c>
      <c r="K163" s="12">
        <f>VLOOKUP($A163,'[1]MASTER CP-1 history'!$C$2827:$Q$3177,15,0)</f>
        <v>0</v>
      </c>
      <c r="L163" s="12">
        <f>VLOOKUP($A163,'[1]MASTER CP-1 history'!$C$3180:$Q$3530,15,0)</f>
        <v>0</v>
      </c>
      <c r="M163" s="12">
        <f>VLOOKUP($A163,'[1]MASTER CP-1 history'!$C$3533:$Q$3883,15,0)</f>
        <v>0</v>
      </c>
      <c r="N163" s="12">
        <f>VLOOKUP($A163,'[1]MASTER CP-1 history'!$C$3886:$Q$4236,15,0)</f>
        <v>0</v>
      </c>
      <c r="O163" s="12">
        <f>VLOOKUP($A163,'[1]MASTER CP-1 history'!$C$4239:$Q$4589,15,0)</f>
        <v>0</v>
      </c>
      <c r="P163" s="12">
        <f>VLOOKUP($A163,'[1]MASTER CP-1 history'!$C$4592:$Q$4942,15,0)</f>
        <v>0</v>
      </c>
      <c r="Q163" s="12">
        <f>VLOOKUP($A163,'[1]MASTER CP-1 history'!$C$4945:$Q$5295,15,0)</f>
        <v>0</v>
      </c>
      <c r="R163" s="12">
        <f>VLOOKUP($A163,'[1]MASTER CP-1 history'!$C$5298:$Q$5648,15,0)</f>
        <v>0</v>
      </c>
      <c r="S163" s="12">
        <f>VLOOKUP($A163,'[1]MASTER CP-1 history'!$C$5651:$Q$6001,15,0)</f>
        <v>712185.58</v>
      </c>
      <c r="T163" s="12">
        <f>VLOOKUP($A163,'[1]MASTER CP-1 history'!$C$6004:$Q$6354,15,0)</f>
        <v>767410.20000000007</v>
      </c>
      <c r="U163" s="12">
        <f>VLOOKUP($A163,'[1]MASTER CP-1 history'!$C$6357:$Q$6707,15,0)</f>
        <v>860018.25</v>
      </c>
      <c r="V163" s="12">
        <f>VLOOKUP($A163,'[1]MASTER CP-1 history'!$C$6710:$Q$7060,15,0)</f>
        <v>977610.55999999994</v>
      </c>
      <c r="W163" s="1"/>
      <c r="X163" s="23" t="str">
        <f t="shared" si="27"/>
        <v/>
      </c>
      <c r="Y163" s="23" t="str">
        <f t="shared" si="28"/>
        <v/>
      </c>
      <c r="Z163" s="23" t="str">
        <f t="shared" si="29"/>
        <v/>
      </c>
      <c r="AA163" s="23" t="str">
        <f t="shared" si="30"/>
        <v/>
      </c>
      <c r="AB163" s="23" t="str">
        <f t="shared" si="31"/>
        <v/>
      </c>
      <c r="AC163" s="23" t="str">
        <f t="shared" si="32"/>
        <v/>
      </c>
      <c r="AD163" s="23" t="str">
        <f t="shared" si="37"/>
        <v/>
      </c>
      <c r="AE163" s="23" t="str">
        <f t="shared" si="37"/>
        <v/>
      </c>
      <c r="AF163" s="23" t="str">
        <f t="shared" si="37"/>
        <v/>
      </c>
      <c r="AG163" s="23" t="str">
        <f t="shared" si="37"/>
        <v/>
      </c>
      <c r="AH163" s="23" t="str">
        <f t="shared" si="37"/>
        <v/>
      </c>
      <c r="AI163" s="23" t="str">
        <f t="shared" si="37"/>
        <v/>
      </c>
      <c r="AJ163" s="23" t="str">
        <f t="shared" si="37"/>
        <v/>
      </c>
      <c r="AK163" s="23" t="str">
        <f t="shared" si="37"/>
        <v/>
      </c>
      <c r="AL163" s="23" t="str">
        <f t="shared" si="35"/>
        <v/>
      </c>
      <c r="AM163" s="23" t="str">
        <f t="shared" si="35"/>
        <v/>
      </c>
      <c r="AN163" s="23">
        <f t="shared" si="35"/>
        <v>7.754245740274622E-2</v>
      </c>
      <c r="AO163" s="23">
        <f t="shared" si="35"/>
        <v>0.12067607389112096</v>
      </c>
      <c r="AP163" s="23">
        <f t="shared" si="35"/>
        <v>0.13673234259854361</v>
      </c>
      <c r="AQ163" s="14"/>
      <c r="AR163" s="23">
        <f t="shared" si="33"/>
        <v>0.11165029129747027</v>
      </c>
      <c r="AS163" s="1">
        <f t="shared" si="34"/>
        <v>1086761</v>
      </c>
    </row>
    <row r="164" spans="1:45" x14ac:dyDescent="0.25">
      <c r="A164" t="s">
        <v>159</v>
      </c>
      <c r="B164" s="5">
        <v>161</v>
      </c>
      <c r="C164" s="12">
        <f>VLOOKUP(A164,'[1]MASTER CP-1 history'!$C$3:$Q$353,15,0)</f>
        <v>0</v>
      </c>
      <c r="D164" s="12">
        <f>VLOOKUP($A164,'[1]MASTER CP-1 history'!$C$356:$Q$706,15,0)</f>
        <v>0</v>
      </c>
      <c r="E164" s="12">
        <f>VLOOKUP($A164,'[1]MASTER CP-1 history'!$C$709:$Q$1059,15,0)</f>
        <v>0</v>
      </c>
      <c r="F164" s="12">
        <f>VLOOKUP($A164,'[1]MASTER CP-1 history'!$C$1062:$Q$1412,15,0)</f>
        <v>0</v>
      </c>
      <c r="G164" s="12">
        <f>VLOOKUP($A164,'[1]MASTER CP-1 history'!$C$1415:$Q$1765,15,0)</f>
        <v>0</v>
      </c>
      <c r="H164" s="12">
        <f>VLOOKUP($A164,'[1]MASTER CP-1 history'!$C$1768:$Q$2118,15,0)</f>
        <v>0</v>
      </c>
      <c r="I164" s="12">
        <f>VLOOKUP($A164,'[1]MASTER CP-1 history'!$C$2121:$Q$2471,15,0)</f>
        <v>0</v>
      </c>
      <c r="J164" s="12">
        <f>VLOOKUP($A164,'[1]MASTER CP-1 history'!$C$2474:$Q$2824,15,0)</f>
        <v>0</v>
      </c>
      <c r="K164" s="12">
        <f>VLOOKUP($A164,'[1]MASTER CP-1 history'!$C$2827:$Q$3177,15,0)</f>
        <v>0</v>
      </c>
      <c r="L164" s="12">
        <f>VLOOKUP($A164,'[1]MASTER CP-1 history'!$C$3180:$Q$3530,15,0)</f>
        <v>0</v>
      </c>
      <c r="M164" s="12">
        <f>VLOOKUP($A164,'[1]MASTER CP-1 history'!$C$3533:$Q$3883,15,0)</f>
        <v>0</v>
      </c>
      <c r="N164" s="12">
        <f>VLOOKUP($A164,'[1]MASTER CP-1 history'!$C$3886:$Q$4236,15,0)</f>
        <v>0</v>
      </c>
      <c r="O164" s="12">
        <f>VLOOKUP($A164,'[1]MASTER CP-1 history'!$C$4239:$Q$4589,15,0)</f>
        <v>0</v>
      </c>
      <c r="P164" s="12">
        <f>VLOOKUP($A164,'[1]MASTER CP-1 history'!$C$4592:$Q$4942,15,0)</f>
        <v>0</v>
      </c>
      <c r="Q164" s="12">
        <f>VLOOKUP($A164,'[1]MASTER CP-1 history'!$C$4945:$Q$5295,15,0)</f>
        <v>0</v>
      </c>
      <c r="R164" s="12">
        <f>VLOOKUP($A164,'[1]MASTER CP-1 history'!$C$5298:$Q$5648,15,0)</f>
        <v>0</v>
      </c>
      <c r="S164" s="12">
        <f>VLOOKUP($A164,'[1]MASTER CP-1 history'!$C$5651:$Q$6001,15,0)</f>
        <v>0</v>
      </c>
      <c r="T164" s="12">
        <f>VLOOKUP($A164,'[1]MASTER CP-1 history'!$C$6004:$Q$6354,15,0)</f>
        <v>0</v>
      </c>
      <c r="U164" s="12">
        <f>VLOOKUP($A164,'[1]MASTER CP-1 history'!$C$6357:$Q$6707,15,0)</f>
        <v>0</v>
      </c>
      <c r="V164" s="12">
        <f>VLOOKUP($A164,'[1]MASTER CP-1 history'!$C$6710:$Q$7060,15,0)</f>
        <v>0</v>
      </c>
      <c r="W164" s="1"/>
      <c r="X164" s="23" t="str">
        <f t="shared" si="27"/>
        <v/>
      </c>
      <c r="Y164" s="23" t="str">
        <f t="shared" si="28"/>
        <v/>
      </c>
      <c r="Z164" s="23" t="str">
        <f t="shared" si="29"/>
        <v/>
      </c>
      <c r="AA164" s="23" t="str">
        <f t="shared" si="30"/>
        <v/>
      </c>
      <c r="AB164" s="23" t="str">
        <f t="shared" si="31"/>
        <v/>
      </c>
      <c r="AC164" s="23" t="str">
        <f t="shared" si="32"/>
        <v/>
      </c>
      <c r="AD164" s="23" t="str">
        <f t="shared" si="37"/>
        <v/>
      </c>
      <c r="AE164" s="23" t="str">
        <f t="shared" si="37"/>
        <v/>
      </c>
      <c r="AF164" s="23" t="str">
        <f t="shared" si="37"/>
        <v/>
      </c>
      <c r="AG164" s="23" t="str">
        <f t="shared" si="37"/>
        <v/>
      </c>
      <c r="AH164" s="23" t="str">
        <f t="shared" si="37"/>
        <v/>
      </c>
      <c r="AI164" s="23" t="str">
        <f t="shared" si="37"/>
        <v/>
      </c>
      <c r="AJ164" s="23" t="str">
        <f t="shared" si="37"/>
        <v/>
      </c>
      <c r="AK164" s="23" t="str">
        <f t="shared" si="37"/>
        <v/>
      </c>
      <c r="AL164" s="23" t="str">
        <f t="shared" si="35"/>
        <v/>
      </c>
      <c r="AM164" s="23" t="str">
        <f t="shared" si="35"/>
        <v/>
      </c>
      <c r="AN164" s="23" t="str">
        <f t="shared" si="35"/>
        <v/>
      </c>
      <c r="AO164" s="23" t="str">
        <f t="shared" si="35"/>
        <v/>
      </c>
      <c r="AP164" s="23" t="str">
        <f t="shared" si="35"/>
        <v/>
      </c>
      <c r="AQ164" s="14"/>
      <c r="AR164" s="23">
        <f t="shared" si="33"/>
        <v>0</v>
      </c>
      <c r="AS164" s="1">
        <f t="shared" si="34"/>
        <v>0</v>
      </c>
    </row>
    <row r="165" spans="1:45" x14ac:dyDescent="0.25">
      <c r="A165" t="s">
        <v>160</v>
      </c>
      <c r="B165" s="5">
        <v>162</v>
      </c>
      <c r="C165" s="12">
        <f>VLOOKUP(A165,'[1]MASTER CP-1 history'!$C$3:$Q$353,15,0)</f>
        <v>0</v>
      </c>
      <c r="D165" s="12">
        <f>VLOOKUP($A165,'[1]MASTER CP-1 history'!$C$356:$Q$706,15,0)</f>
        <v>0</v>
      </c>
      <c r="E165" s="12">
        <f>VLOOKUP($A165,'[1]MASTER CP-1 history'!$C$709:$Q$1059,15,0)</f>
        <v>0</v>
      </c>
      <c r="F165" s="12">
        <f>VLOOKUP($A165,'[1]MASTER CP-1 history'!$C$1062:$Q$1412,15,0)</f>
        <v>0</v>
      </c>
      <c r="G165" s="12">
        <f>VLOOKUP($A165,'[1]MASTER CP-1 history'!$C$1415:$Q$1765,15,0)</f>
        <v>0</v>
      </c>
      <c r="H165" s="12">
        <f>VLOOKUP($A165,'[1]MASTER CP-1 history'!$C$1768:$Q$2118,15,0)</f>
        <v>0</v>
      </c>
      <c r="I165" s="12">
        <f>VLOOKUP($A165,'[1]MASTER CP-1 history'!$C$2121:$Q$2471,15,0)</f>
        <v>0</v>
      </c>
      <c r="J165" s="12">
        <f>VLOOKUP($A165,'[1]MASTER CP-1 history'!$C$2474:$Q$2824,15,0)</f>
        <v>0</v>
      </c>
      <c r="K165" s="12">
        <f>VLOOKUP($A165,'[1]MASTER CP-1 history'!$C$2827:$Q$3177,15,0)</f>
        <v>0</v>
      </c>
      <c r="L165" s="12">
        <f>VLOOKUP($A165,'[1]MASTER CP-1 history'!$C$3180:$Q$3530,15,0)</f>
        <v>0</v>
      </c>
      <c r="M165" s="12">
        <f>VLOOKUP($A165,'[1]MASTER CP-1 history'!$C$3533:$Q$3883,15,0)</f>
        <v>0</v>
      </c>
      <c r="N165" s="12">
        <f>VLOOKUP($A165,'[1]MASTER CP-1 history'!$C$3886:$Q$4236,15,0)</f>
        <v>0</v>
      </c>
      <c r="O165" s="12">
        <f>VLOOKUP($A165,'[1]MASTER CP-1 history'!$C$4239:$Q$4589,15,0)</f>
        <v>0</v>
      </c>
      <c r="P165" s="12">
        <f>VLOOKUP($A165,'[1]MASTER CP-1 history'!$C$4592:$Q$4942,15,0)</f>
        <v>0</v>
      </c>
      <c r="Q165" s="12">
        <f>VLOOKUP($A165,'[1]MASTER CP-1 history'!$C$4945:$Q$5295,15,0)</f>
        <v>0</v>
      </c>
      <c r="R165" s="12">
        <f>VLOOKUP($A165,'[1]MASTER CP-1 history'!$C$5298:$Q$5648,15,0)</f>
        <v>0</v>
      </c>
      <c r="S165" s="12">
        <f>VLOOKUP($A165,'[1]MASTER CP-1 history'!$C$5651:$Q$6001,15,0)</f>
        <v>0</v>
      </c>
      <c r="T165" s="12">
        <f>VLOOKUP($A165,'[1]MASTER CP-1 history'!$C$6004:$Q$6354,15,0)</f>
        <v>0</v>
      </c>
      <c r="U165" s="12">
        <f>VLOOKUP($A165,'[1]MASTER CP-1 history'!$C$6357:$Q$6707,15,0)</f>
        <v>0</v>
      </c>
      <c r="V165" s="12">
        <f>VLOOKUP($A165,'[1]MASTER CP-1 history'!$C$6710:$Q$7060,15,0)</f>
        <v>0</v>
      </c>
      <c r="W165" s="1"/>
      <c r="X165" s="23" t="str">
        <f t="shared" si="27"/>
        <v/>
      </c>
      <c r="Y165" s="23" t="str">
        <f t="shared" si="28"/>
        <v/>
      </c>
      <c r="Z165" s="23" t="str">
        <f t="shared" si="29"/>
        <v/>
      </c>
      <c r="AA165" s="23" t="str">
        <f t="shared" si="30"/>
        <v/>
      </c>
      <c r="AB165" s="23" t="str">
        <f t="shared" si="31"/>
        <v/>
      </c>
      <c r="AC165" s="23" t="str">
        <f t="shared" si="32"/>
        <v/>
      </c>
      <c r="AD165" s="23" t="str">
        <f t="shared" si="37"/>
        <v/>
      </c>
      <c r="AE165" s="23" t="str">
        <f t="shared" si="37"/>
        <v/>
      </c>
      <c r="AF165" s="23" t="str">
        <f t="shared" si="37"/>
        <v/>
      </c>
      <c r="AG165" s="23" t="str">
        <f t="shared" si="37"/>
        <v/>
      </c>
      <c r="AH165" s="23" t="str">
        <f t="shared" si="37"/>
        <v/>
      </c>
      <c r="AI165" s="23" t="str">
        <f t="shared" si="37"/>
        <v/>
      </c>
      <c r="AJ165" s="23" t="str">
        <f t="shared" si="37"/>
        <v/>
      </c>
      <c r="AK165" s="23" t="str">
        <f t="shared" si="37"/>
        <v/>
      </c>
      <c r="AL165" s="23" t="str">
        <f t="shared" si="35"/>
        <v/>
      </c>
      <c r="AM165" s="23" t="str">
        <f t="shared" si="35"/>
        <v/>
      </c>
      <c r="AN165" s="23" t="str">
        <f t="shared" si="35"/>
        <v/>
      </c>
      <c r="AO165" s="23" t="str">
        <f t="shared" si="35"/>
        <v/>
      </c>
      <c r="AP165" s="23" t="str">
        <f t="shared" si="35"/>
        <v/>
      </c>
      <c r="AQ165" s="14"/>
      <c r="AR165" s="23">
        <f t="shared" si="33"/>
        <v>0</v>
      </c>
      <c r="AS165" s="1">
        <f t="shared" si="34"/>
        <v>0</v>
      </c>
    </row>
    <row r="166" spans="1:45" x14ac:dyDescent="0.25">
      <c r="A166" t="s">
        <v>161</v>
      </c>
      <c r="B166" s="5">
        <v>163</v>
      </c>
      <c r="C166" s="12">
        <f>VLOOKUP(A166,'[1]MASTER CP-1 history'!$C$3:$Q$353,15,0)</f>
        <v>0</v>
      </c>
      <c r="D166" s="12">
        <f>VLOOKUP($A166,'[1]MASTER CP-1 history'!$C$356:$Q$706,15,0)</f>
        <v>0</v>
      </c>
      <c r="E166" s="12">
        <f>VLOOKUP($A166,'[1]MASTER CP-1 history'!$C$709:$Q$1059,15,0)</f>
        <v>0</v>
      </c>
      <c r="F166" s="12">
        <f>VLOOKUP($A166,'[1]MASTER CP-1 history'!$C$1062:$Q$1412,15,0)</f>
        <v>0</v>
      </c>
      <c r="G166" s="12">
        <f>VLOOKUP($A166,'[1]MASTER CP-1 history'!$C$1415:$Q$1765,15,0)</f>
        <v>0</v>
      </c>
      <c r="H166" s="12">
        <f>VLOOKUP($A166,'[1]MASTER CP-1 history'!$C$1768:$Q$2118,15,0)</f>
        <v>0</v>
      </c>
      <c r="I166" s="12">
        <f>VLOOKUP($A166,'[1]MASTER CP-1 history'!$C$2121:$Q$2471,15,0)</f>
        <v>0</v>
      </c>
      <c r="J166" s="12">
        <f>VLOOKUP($A166,'[1]MASTER CP-1 history'!$C$2474:$Q$2824,15,0)</f>
        <v>0</v>
      </c>
      <c r="K166" s="12">
        <f>VLOOKUP($A166,'[1]MASTER CP-1 history'!$C$2827:$Q$3177,15,0)</f>
        <v>0</v>
      </c>
      <c r="L166" s="12">
        <f>VLOOKUP($A166,'[1]MASTER CP-1 history'!$C$3180:$Q$3530,15,0)</f>
        <v>0</v>
      </c>
      <c r="M166" s="12">
        <f>VLOOKUP($A166,'[1]MASTER CP-1 history'!$C$3533:$Q$3883,15,0)</f>
        <v>0</v>
      </c>
      <c r="N166" s="12">
        <f>VLOOKUP($A166,'[1]MASTER CP-1 history'!$C$3886:$Q$4236,15,0)</f>
        <v>0</v>
      </c>
      <c r="O166" s="12">
        <f>VLOOKUP($A166,'[1]MASTER CP-1 history'!$C$4239:$Q$4589,15,0)</f>
        <v>0</v>
      </c>
      <c r="P166" s="12">
        <f>VLOOKUP($A166,'[1]MASTER CP-1 history'!$C$4592:$Q$4942,15,0)</f>
        <v>0</v>
      </c>
      <c r="Q166" s="12">
        <f>VLOOKUP($A166,'[1]MASTER CP-1 history'!$C$4945:$Q$5295,15,0)</f>
        <v>0</v>
      </c>
      <c r="R166" s="12">
        <f>VLOOKUP($A166,'[1]MASTER CP-1 history'!$C$5298:$Q$5648,15,0)</f>
        <v>0</v>
      </c>
      <c r="S166" s="12">
        <f>VLOOKUP($A166,'[1]MASTER CP-1 history'!$C$5651:$Q$6001,15,0)</f>
        <v>0</v>
      </c>
      <c r="T166" s="12">
        <f>VLOOKUP($A166,'[1]MASTER CP-1 history'!$C$6004:$Q$6354,15,0)</f>
        <v>0</v>
      </c>
      <c r="U166" s="12">
        <f>VLOOKUP($A166,'[1]MASTER CP-1 history'!$C$6357:$Q$6707,15,0)</f>
        <v>0</v>
      </c>
      <c r="V166" s="12">
        <f>VLOOKUP($A166,'[1]MASTER CP-1 history'!$C$6710:$Q$7060,15,0)</f>
        <v>0</v>
      </c>
      <c r="W166" s="1"/>
      <c r="X166" s="23" t="str">
        <f t="shared" si="27"/>
        <v/>
      </c>
      <c r="Y166" s="23" t="str">
        <f t="shared" si="28"/>
        <v/>
      </c>
      <c r="Z166" s="23" t="str">
        <f t="shared" si="29"/>
        <v/>
      </c>
      <c r="AA166" s="23" t="str">
        <f t="shared" si="30"/>
        <v/>
      </c>
      <c r="AB166" s="23" t="str">
        <f t="shared" si="31"/>
        <v/>
      </c>
      <c r="AC166" s="23" t="str">
        <f t="shared" si="32"/>
        <v/>
      </c>
      <c r="AD166" s="23" t="str">
        <f t="shared" si="37"/>
        <v/>
      </c>
      <c r="AE166" s="23" t="str">
        <f t="shared" si="37"/>
        <v/>
      </c>
      <c r="AF166" s="23" t="str">
        <f t="shared" si="37"/>
        <v/>
      </c>
      <c r="AG166" s="23" t="str">
        <f t="shared" si="37"/>
        <v/>
      </c>
      <c r="AH166" s="23" t="str">
        <f t="shared" si="37"/>
        <v/>
      </c>
      <c r="AI166" s="23" t="str">
        <f t="shared" si="37"/>
        <v/>
      </c>
      <c r="AJ166" s="23" t="str">
        <f t="shared" si="37"/>
        <v/>
      </c>
      <c r="AK166" s="23" t="str">
        <f t="shared" si="37"/>
        <v/>
      </c>
      <c r="AL166" s="23" t="str">
        <f t="shared" si="35"/>
        <v/>
      </c>
      <c r="AM166" s="23" t="str">
        <f t="shared" si="35"/>
        <v/>
      </c>
      <c r="AN166" s="23" t="str">
        <f t="shared" si="35"/>
        <v/>
      </c>
      <c r="AO166" s="23" t="str">
        <f t="shared" si="35"/>
        <v/>
      </c>
      <c r="AP166" s="23" t="str">
        <f t="shared" si="35"/>
        <v/>
      </c>
      <c r="AQ166" s="14"/>
      <c r="AR166" s="23">
        <f t="shared" si="33"/>
        <v>0</v>
      </c>
      <c r="AS166" s="1">
        <f t="shared" si="34"/>
        <v>0</v>
      </c>
    </row>
    <row r="167" spans="1:45" x14ac:dyDescent="0.25">
      <c r="A167" t="s">
        <v>162</v>
      </c>
      <c r="B167" s="5">
        <v>164</v>
      </c>
      <c r="C167" s="12">
        <f>VLOOKUP(A167,'[1]MASTER CP-1 history'!$C$3:$Q$353,15,0)</f>
        <v>0</v>
      </c>
      <c r="D167" s="12">
        <f>VLOOKUP($A167,'[1]MASTER CP-1 history'!$C$356:$Q$706,15,0)</f>
        <v>0</v>
      </c>
      <c r="E167" s="12">
        <f>VLOOKUP($A167,'[1]MASTER CP-1 history'!$C$709:$Q$1059,15,0)</f>
        <v>0</v>
      </c>
      <c r="F167" s="12">
        <f>VLOOKUP($A167,'[1]MASTER CP-1 history'!$C$1062:$Q$1412,15,0)</f>
        <v>0</v>
      </c>
      <c r="G167" s="12">
        <f>VLOOKUP($A167,'[1]MASTER CP-1 history'!$C$1415:$Q$1765,15,0)</f>
        <v>0</v>
      </c>
      <c r="H167" s="12">
        <f>VLOOKUP($A167,'[1]MASTER CP-1 history'!$C$1768:$Q$2118,15,0)</f>
        <v>0</v>
      </c>
      <c r="I167" s="12">
        <f>VLOOKUP($A167,'[1]MASTER CP-1 history'!$C$2121:$Q$2471,15,0)</f>
        <v>0</v>
      </c>
      <c r="J167" s="12">
        <f>VLOOKUP($A167,'[1]MASTER CP-1 history'!$C$2474:$Q$2824,15,0)</f>
        <v>0</v>
      </c>
      <c r="K167" s="12">
        <f>VLOOKUP($A167,'[1]MASTER CP-1 history'!$C$2827:$Q$3177,15,0)</f>
        <v>0</v>
      </c>
      <c r="L167" s="12">
        <f>VLOOKUP($A167,'[1]MASTER CP-1 history'!$C$3180:$Q$3530,15,0)</f>
        <v>0</v>
      </c>
      <c r="M167" s="12">
        <f>VLOOKUP($A167,'[1]MASTER CP-1 history'!$C$3533:$Q$3883,15,0)</f>
        <v>0</v>
      </c>
      <c r="N167" s="12">
        <f>VLOOKUP($A167,'[1]MASTER CP-1 history'!$C$3886:$Q$4236,15,0)</f>
        <v>0</v>
      </c>
      <c r="O167" s="12">
        <f>VLOOKUP($A167,'[1]MASTER CP-1 history'!$C$4239:$Q$4589,15,0)</f>
        <v>0</v>
      </c>
      <c r="P167" s="12">
        <f>VLOOKUP($A167,'[1]MASTER CP-1 history'!$C$4592:$Q$4942,15,0)</f>
        <v>0</v>
      </c>
      <c r="Q167" s="12">
        <f>VLOOKUP($A167,'[1]MASTER CP-1 history'!$C$4945:$Q$5295,15,0)</f>
        <v>0</v>
      </c>
      <c r="R167" s="12">
        <f>VLOOKUP($A167,'[1]MASTER CP-1 history'!$C$5298:$Q$5648,15,0)</f>
        <v>0</v>
      </c>
      <c r="S167" s="12">
        <f>VLOOKUP($A167,'[1]MASTER CP-1 history'!$C$5651:$Q$6001,15,0)</f>
        <v>0</v>
      </c>
      <c r="T167" s="12">
        <f>VLOOKUP($A167,'[1]MASTER CP-1 history'!$C$6004:$Q$6354,15,0)</f>
        <v>0</v>
      </c>
      <c r="U167" s="12">
        <f>VLOOKUP($A167,'[1]MASTER CP-1 history'!$C$6357:$Q$6707,15,0)</f>
        <v>0</v>
      </c>
      <c r="V167" s="12">
        <f>VLOOKUP($A167,'[1]MASTER CP-1 history'!$C$6710:$Q$7060,15,0)</f>
        <v>0</v>
      </c>
      <c r="W167" s="1"/>
      <c r="X167" s="23" t="str">
        <f t="shared" si="27"/>
        <v/>
      </c>
      <c r="Y167" s="23" t="str">
        <f t="shared" si="28"/>
        <v/>
      </c>
      <c r="Z167" s="23" t="str">
        <f t="shared" si="29"/>
        <v/>
      </c>
      <c r="AA167" s="23" t="str">
        <f t="shared" si="30"/>
        <v/>
      </c>
      <c r="AB167" s="23" t="str">
        <f t="shared" si="31"/>
        <v/>
      </c>
      <c r="AC167" s="23" t="str">
        <f t="shared" si="32"/>
        <v/>
      </c>
      <c r="AD167" s="23" t="str">
        <f t="shared" si="37"/>
        <v/>
      </c>
      <c r="AE167" s="23" t="str">
        <f t="shared" si="37"/>
        <v/>
      </c>
      <c r="AF167" s="23" t="str">
        <f t="shared" si="37"/>
        <v/>
      </c>
      <c r="AG167" s="23" t="str">
        <f t="shared" si="37"/>
        <v/>
      </c>
      <c r="AH167" s="23" t="str">
        <f t="shared" si="37"/>
        <v/>
      </c>
      <c r="AI167" s="23" t="str">
        <f t="shared" si="37"/>
        <v/>
      </c>
      <c r="AJ167" s="23" t="str">
        <f t="shared" si="37"/>
        <v/>
      </c>
      <c r="AK167" s="23" t="str">
        <f t="shared" si="37"/>
        <v/>
      </c>
      <c r="AL167" s="23" t="str">
        <f t="shared" si="35"/>
        <v/>
      </c>
      <c r="AM167" s="23" t="str">
        <f t="shared" si="35"/>
        <v/>
      </c>
      <c r="AN167" s="23" t="str">
        <f t="shared" si="35"/>
        <v/>
      </c>
      <c r="AO167" s="23" t="str">
        <f t="shared" si="35"/>
        <v/>
      </c>
      <c r="AP167" s="23" t="str">
        <f t="shared" si="35"/>
        <v/>
      </c>
      <c r="AQ167" s="14"/>
      <c r="AR167" s="23">
        <f t="shared" si="33"/>
        <v>0</v>
      </c>
      <c r="AS167" s="1">
        <f t="shared" si="34"/>
        <v>0</v>
      </c>
    </row>
    <row r="168" spans="1:45" x14ac:dyDescent="0.25">
      <c r="A168" t="s">
        <v>163</v>
      </c>
      <c r="B168" s="5">
        <v>165</v>
      </c>
      <c r="C168" s="12">
        <f>VLOOKUP(A168,'[1]MASTER CP-1 history'!$C$3:$Q$353,15,0)</f>
        <v>0</v>
      </c>
      <c r="D168" s="12">
        <f>VLOOKUP($A168,'[1]MASTER CP-1 history'!$C$356:$Q$706,15,0)</f>
        <v>0</v>
      </c>
      <c r="E168" s="12">
        <f>VLOOKUP($A168,'[1]MASTER CP-1 history'!$C$709:$Q$1059,15,0)</f>
        <v>0</v>
      </c>
      <c r="F168" s="12">
        <f>VLOOKUP($A168,'[1]MASTER CP-1 history'!$C$1062:$Q$1412,15,0)</f>
        <v>0</v>
      </c>
      <c r="G168" s="12">
        <f>VLOOKUP($A168,'[1]MASTER CP-1 history'!$C$1415:$Q$1765,15,0)</f>
        <v>0</v>
      </c>
      <c r="H168" s="12">
        <f>VLOOKUP($A168,'[1]MASTER CP-1 history'!$C$1768:$Q$2118,15,0)</f>
        <v>0</v>
      </c>
      <c r="I168" s="12">
        <f>VLOOKUP($A168,'[1]MASTER CP-1 history'!$C$2121:$Q$2471,15,0)</f>
        <v>0</v>
      </c>
      <c r="J168" s="12">
        <f>VLOOKUP($A168,'[1]MASTER CP-1 history'!$C$2474:$Q$2824,15,0)</f>
        <v>0</v>
      </c>
      <c r="K168" s="12">
        <f>VLOOKUP($A168,'[1]MASTER CP-1 history'!$C$2827:$Q$3177,15,0)</f>
        <v>0</v>
      </c>
      <c r="L168" s="12">
        <f>VLOOKUP($A168,'[1]MASTER CP-1 history'!$C$3180:$Q$3530,15,0)</f>
        <v>0</v>
      </c>
      <c r="M168" s="12">
        <f>VLOOKUP($A168,'[1]MASTER CP-1 history'!$C$3533:$Q$3883,15,0)</f>
        <v>0</v>
      </c>
      <c r="N168" s="12">
        <f>VLOOKUP($A168,'[1]MASTER CP-1 history'!$C$3886:$Q$4236,15,0)</f>
        <v>0</v>
      </c>
      <c r="O168" s="12">
        <f>VLOOKUP($A168,'[1]MASTER CP-1 history'!$C$4239:$Q$4589,15,0)</f>
        <v>0</v>
      </c>
      <c r="P168" s="12">
        <f>VLOOKUP($A168,'[1]MASTER CP-1 history'!$C$4592:$Q$4942,15,0)</f>
        <v>612374.67000000004</v>
      </c>
      <c r="Q168" s="12">
        <f>VLOOKUP($A168,'[1]MASTER CP-1 history'!$C$4945:$Q$5295,15,0)</f>
        <v>650089.05000000005</v>
      </c>
      <c r="R168" s="12">
        <f>VLOOKUP($A168,'[1]MASTER CP-1 history'!$C$5298:$Q$5648,15,0)</f>
        <v>699483.69000000006</v>
      </c>
      <c r="S168" s="12">
        <f>VLOOKUP($A168,'[1]MASTER CP-1 history'!$C$5651:$Q$6001,15,0)</f>
        <v>744979.72</v>
      </c>
      <c r="T168" s="12">
        <f>VLOOKUP($A168,'[1]MASTER CP-1 history'!$C$6004:$Q$6354,15,0)</f>
        <v>777764.51</v>
      </c>
      <c r="U168" s="12">
        <f>VLOOKUP($A168,'[1]MASTER CP-1 history'!$C$6357:$Q$6707,15,0)</f>
        <v>811895.2</v>
      </c>
      <c r="V168" s="12">
        <f>VLOOKUP($A168,'[1]MASTER CP-1 history'!$C$6710:$Q$7060,15,0)</f>
        <v>844702.97</v>
      </c>
      <c r="W168" s="1"/>
      <c r="X168" s="23" t="str">
        <f t="shared" si="27"/>
        <v/>
      </c>
      <c r="Y168" s="23" t="str">
        <f t="shared" si="28"/>
        <v/>
      </c>
      <c r="Z168" s="23" t="str">
        <f t="shared" si="29"/>
        <v/>
      </c>
      <c r="AA168" s="23" t="str">
        <f t="shared" si="30"/>
        <v/>
      </c>
      <c r="AB168" s="23" t="str">
        <f t="shared" si="31"/>
        <v/>
      </c>
      <c r="AC168" s="23" t="str">
        <f t="shared" si="32"/>
        <v/>
      </c>
      <c r="AD168" s="23" t="str">
        <f t="shared" si="37"/>
        <v/>
      </c>
      <c r="AE168" s="23" t="str">
        <f t="shared" si="37"/>
        <v/>
      </c>
      <c r="AF168" s="23" t="str">
        <f t="shared" si="37"/>
        <v/>
      </c>
      <c r="AG168" s="23" t="str">
        <f t="shared" si="37"/>
        <v/>
      </c>
      <c r="AH168" s="23" t="str">
        <f t="shared" si="37"/>
        <v/>
      </c>
      <c r="AI168" s="23" t="str">
        <f t="shared" si="37"/>
        <v/>
      </c>
      <c r="AJ168" s="23" t="str">
        <f t="shared" si="37"/>
        <v/>
      </c>
      <c r="AK168" s="23">
        <f t="shared" si="37"/>
        <v>6.158709993671032E-2</v>
      </c>
      <c r="AL168" s="23">
        <f t="shared" si="35"/>
        <v>7.5981344401970796E-2</v>
      </c>
      <c r="AM168" s="23">
        <f t="shared" si="35"/>
        <v>6.5042302844831035E-2</v>
      </c>
      <c r="AN168" s="23">
        <f t="shared" si="35"/>
        <v>4.4007627482799183E-2</v>
      </c>
      <c r="AO168" s="23">
        <f t="shared" si="35"/>
        <v>4.388306429667245E-2</v>
      </c>
      <c r="AP168" s="23">
        <f t="shared" si="35"/>
        <v>4.0408872967841195E-2</v>
      </c>
      <c r="AQ168" s="14"/>
      <c r="AR168" s="23">
        <f t="shared" si="33"/>
        <v>5.5151718655137495E-2</v>
      </c>
      <c r="AS168" s="1">
        <f t="shared" si="34"/>
        <v>891290</v>
      </c>
    </row>
    <row r="169" spans="1:45" x14ac:dyDescent="0.25">
      <c r="A169" t="s">
        <v>798</v>
      </c>
      <c r="B169" s="5">
        <v>166</v>
      </c>
      <c r="C169" s="12">
        <f>VLOOKUP(A169,'[1]MASTER CP-1 history'!$C$3:$Q$353,15,0)</f>
        <v>0</v>
      </c>
      <c r="D169" s="12">
        <f>VLOOKUP($A169,'[1]MASTER CP-1 history'!$C$356:$Q$706,15,0)</f>
        <v>0</v>
      </c>
      <c r="E169" s="12">
        <f>VLOOKUP($A169,'[1]MASTER CP-1 history'!$C$709:$Q$1059,15,0)</f>
        <v>65574.740000000005</v>
      </c>
      <c r="F169" s="12">
        <f>VLOOKUP($A169,'[1]MASTER CP-1 history'!$C$1062:$Q$1412,15,0)</f>
        <v>69292.600000000006</v>
      </c>
      <c r="G169" s="12">
        <f>VLOOKUP($A169,'[1]MASTER CP-1 history'!$C$1415:$Q$1765,15,0)</f>
        <v>72159.37000000001</v>
      </c>
      <c r="H169" s="12">
        <f>VLOOKUP($A169,'[1]MASTER CP-1 history'!$C$1768:$Q$2118,15,0)</f>
        <v>80241.509999999995</v>
      </c>
      <c r="I169" s="12">
        <f>VLOOKUP($A169,'[1]MASTER CP-1 history'!$C$2121:$Q$2471,15,0)</f>
        <v>83099.48</v>
      </c>
      <c r="J169" s="12">
        <f>VLOOKUP($A169,'[1]MASTER CP-1 history'!$C$2474:$Q$2824,15,0)</f>
        <v>257061.18</v>
      </c>
      <c r="K169" s="12">
        <f>VLOOKUP($A169,'[1]MASTER CP-1 history'!$C$2827:$Q$3177,15,0)</f>
        <v>278019.75</v>
      </c>
      <c r="L169" s="12">
        <f>VLOOKUP($A169,'[1]MASTER CP-1 history'!$C$3180:$Q$3530,15,0)</f>
        <v>289294.99</v>
      </c>
      <c r="M169" s="12">
        <f>VLOOKUP($A169,'[1]MASTER CP-1 history'!$C$3533:$Q$3883,15,0)</f>
        <v>298869.07999999996</v>
      </c>
      <c r="N169" s="12">
        <f>VLOOKUP($A169,'[1]MASTER CP-1 history'!$C$3886:$Q$4236,15,0)</f>
        <v>624282.6</v>
      </c>
      <c r="O169" s="12">
        <f>VLOOKUP($A169,'[1]MASTER CP-1 history'!$C$4239:$Q$4589,15,0)</f>
        <v>329493.33999999997</v>
      </c>
      <c r="P169" s="12">
        <f>VLOOKUP($A169,'[1]MASTER CP-1 history'!$C$4592:$Q$4942,15,0)</f>
        <v>344315.87</v>
      </c>
      <c r="Q169" s="12">
        <f>VLOOKUP($A169,'[1]MASTER CP-1 history'!$C$4945:$Q$5295,15,0)</f>
        <v>352697.77</v>
      </c>
      <c r="R169" s="12">
        <f>VLOOKUP($A169,'[1]MASTER CP-1 history'!$C$5298:$Q$5648,15,0)</f>
        <v>366450.44</v>
      </c>
      <c r="S169" s="12">
        <f>VLOOKUP($A169,'[1]MASTER CP-1 history'!$C$5651:$Q$6001,15,0)</f>
        <v>392701.92</v>
      </c>
      <c r="T169" s="12">
        <f>VLOOKUP($A169,'[1]MASTER CP-1 history'!$C$6004:$Q$6354,15,0)</f>
        <v>397695.17</v>
      </c>
      <c r="U169" s="12">
        <f>VLOOKUP($A169,'[1]MASTER CP-1 history'!$C$6357:$Q$6707,15,0)</f>
        <v>405813.45</v>
      </c>
      <c r="V169" s="12">
        <f>VLOOKUP($A169,'[1]MASTER CP-1 history'!$C$6710:$Q$7060,15,0)</f>
        <v>420216.81</v>
      </c>
      <c r="W169" s="1"/>
      <c r="X169" s="23" t="str">
        <f t="shared" si="27"/>
        <v/>
      </c>
      <c r="Y169" s="23" t="str">
        <f t="shared" si="28"/>
        <v/>
      </c>
      <c r="Z169" s="23">
        <f t="shared" si="29"/>
        <v>5.6696526741852125E-2</v>
      </c>
      <c r="AA169" s="23">
        <f t="shared" si="30"/>
        <v>4.137195025154207E-2</v>
      </c>
      <c r="AB169" s="23">
        <f t="shared" si="31"/>
        <v>0.11200402664269359</v>
      </c>
      <c r="AC169" s="23">
        <f t="shared" si="32"/>
        <v>3.5617101422941833E-2</v>
      </c>
      <c r="AD169" s="23">
        <f t="shared" si="37"/>
        <v>2.0934150249796994</v>
      </c>
      <c r="AE169" s="23">
        <f t="shared" si="37"/>
        <v>8.1531447105315583E-2</v>
      </c>
      <c r="AF169" s="23">
        <f t="shared" si="37"/>
        <v>4.0555536072527189E-2</v>
      </c>
      <c r="AG169" s="23">
        <f t="shared" si="37"/>
        <v>3.309455860262208E-2</v>
      </c>
      <c r="AH169" s="23">
        <f t="shared" si="37"/>
        <v>1.08881628035928</v>
      </c>
      <c r="AI169" s="23">
        <f t="shared" si="37"/>
        <v>-0.47220483159389676</v>
      </c>
      <c r="AJ169" s="23">
        <f t="shared" si="37"/>
        <v>4.4985825813656899E-2</v>
      </c>
      <c r="AK169" s="23">
        <f t="shared" si="37"/>
        <v>2.4343635395022666E-2</v>
      </c>
      <c r="AL169" s="23">
        <f t="shared" si="35"/>
        <v>3.899278977579014E-2</v>
      </c>
      <c r="AM169" s="23">
        <f t="shared" si="35"/>
        <v>7.1637190557064093E-2</v>
      </c>
      <c r="AN169" s="23">
        <f t="shared" si="35"/>
        <v>1.2715114812782174E-2</v>
      </c>
      <c r="AO169" s="23">
        <f t="shared" si="35"/>
        <v>2.0413323098693977E-2</v>
      </c>
      <c r="AP169" s="23">
        <f t="shared" si="35"/>
        <v>3.5492564379026828E-2</v>
      </c>
      <c r="AQ169" s="14"/>
      <c r="AR169" s="23">
        <f t="shared" si="33"/>
        <v>0.19761635673038902</v>
      </c>
      <c r="AS169" s="1">
        <f t="shared" si="34"/>
        <v>503259</v>
      </c>
    </row>
    <row r="170" spans="1:45" x14ac:dyDescent="0.25">
      <c r="A170" t="s">
        <v>165</v>
      </c>
      <c r="B170" s="5">
        <v>167</v>
      </c>
      <c r="C170" s="12">
        <f>VLOOKUP(A170,'[1]MASTER CP-1 history'!$C$3:$Q$353,15,0)</f>
        <v>0</v>
      </c>
      <c r="D170" s="12">
        <f>VLOOKUP($A170,'[1]MASTER CP-1 history'!$C$356:$Q$706,15,0)</f>
        <v>0</v>
      </c>
      <c r="E170" s="12">
        <f>VLOOKUP($A170,'[1]MASTER CP-1 history'!$C$709:$Q$1059,15,0)</f>
        <v>0</v>
      </c>
      <c r="F170" s="12">
        <f>VLOOKUP($A170,'[1]MASTER CP-1 history'!$C$1062:$Q$1412,15,0)</f>
        <v>0</v>
      </c>
      <c r="G170" s="12">
        <f>VLOOKUP($A170,'[1]MASTER CP-1 history'!$C$1415:$Q$1765,15,0)</f>
        <v>0</v>
      </c>
      <c r="H170" s="12">
        <f>VLOOKUP($A170,'[1]MASTER CP-1 history'!$C$1768:$Q$2118,15,0)</f>
        <v>0</v>
      </c>
      <c r="I170" s="12">
        <f>VLOOKUP($A170,'[1]MASTER CP-1 history'!$C$2121:$Q$2471,15,0)</f>
        <v>0</v>
      </c>
      <c r="J170" s="12">
        <f>VLOOKUP($A170,'[1]MASTER CP-1 history'!$C$2474:$Q$2824,15,0)</f>
        <v>0</v>
      </c>
      <c r="K170" s="12">
        <f>VLOOKUP($A170,'[1]MASTER CP-1 history'!$C$2827:$Q$3177,15,0)</f>
        <v>0</v>
      </c>
      <c r="L170" s="12">
        <f>VLOOKUP($A170,'[1]MASTER CP-1 history'!$C$3180:$Q$3530,15,0)</f>
        <v>0</v>
      </c>
      <c r="M170" s="12">
        <f>VLOOKUP($A170,'[1]MASTER CP-1 history'!$C$3533:$Q$3883,15,0)</f>
        <v>0</v>
      </c>
      <c r="N170" s="12">
        <f>VLOOKUP($A170,'[1]MASTER CP-1 history'!$C$3886:$Q$4236,15,0)</f>
        <v>0</v>
      </c>
      <c r="O170" s="12">
        <f>VLOOKUP($A170,'[1]MASTER CP-1 history'!$C$4239:$Q$4589,15,0)</f>
        <v>0</v>
      </c>
      <c r="P170" s="12">
        <f>VLOOKUP($A170,'[1]MASTER CP-1 history'!$C$4592:$Q$4942,15,0)</f>
        <v>0</v>
      </c>
      <c r="Q170" s="12">
        <f>VLOOKUP($A170,'[1]MASTER CP-1 history'!$C$4945:$Q$5295,15,0)</f>
        <v>0</v>
      </c>
      <c r="R170" s="12">
        <f>VLOOKUP($A170,'[1]MASTER CP-1 history'!$C$5298:$Q$5648,15,0)</f>
        <v>0</v>
      </c>
      <c r="S170" s="12">
        <f>VLOOKUP($A170,'[1]MASTER CP-1 history'!$C$5651:$Q$6001,15,0)</f>
        <v>0</v>
      </c>
      <c r="T170" s="12">
        <f>VLOOKUP($A170,'[1]MASTER CP-1 history'!$C$6004:$Q$6354,15,0)</f>
        <v>0</v>
      </c>
      <c r="U170" s="12">
        <f>VLOOKUP($A170,'[1]MASTER CP-1 history'!$C$6357:$Q$6707,15,0)</f>
        <v>0</v>
      </c>
      <c r="V170" s="12">
        <f>VLOOKUP($A170,'[1]MASTER CP-1 history'!$C$6710:$Q$7060,15,0)</f>
        <v>0</v>
      </c>
      <c r="W170" s="1"/>
      <c r="X170" s="23" t="str">
        <f t="shared" si="27"/>
        <v/>
      </c>
      <c r="Y170" s="23" t="str">
        <f t="shared" si="28"/>
        <v/>
      </c>
      <c r="Z170" s="23" t="str">
        <f t="shared" si="29"/>
        <v/>
      </c>
      <c r="AA170" s="23" t="str">
        <f t="shared" si="30"/>
        <v/>
      </c>
      <c r="AB170" s="23" t="str">
        <f t="shared" si="31"/>
        <v/>
      </c>
      <c r="AC170" s="23" t="str">
        <f t="shared" si="32"/>
        <v/>
      </c>
      <c r="AD170" s="23" t="str">
        <f t="shared" si="37"/>
        <v/>
      </c>
      <c r="AE170" s="23" t="str">
        <f t="shared" si="37"/>
        <v/>
      </c>
      <c r="AF170" s="23" t="str">
        <f t="shared" si="37"/>
        <v/>
      </c>
      <c r="AG170" s="23" t="str">
        <f t="shared" si="37"/>
        <v/>
      </c>
      <c r="AH170" s="23" t="str">
        <f t="shared" si="37"/>
        <v/>
      </c>
      <c r="AI170" s="23" t="str">
        <f t="shared" si="37"/>
        <v/>
      </c>
      <c r="AJ170" s="23" t="str">
        <f t="shared" si="37"/>
        <v/>
      </c>
      <c r="AK170" s="23" t="str">
        <f t="shared" si="37"/>
        <v/>
      </c>
      <c r="AL170" s="23" t="str">
        <f t="shared" si="35"/>
        <v/>
      </c>
      <c r="AM170" s="23" t="str">
        <f t="shared" si="35"/>
        <v/>
      </c>
      <c r="AN170" s="23" t="str">
        <f t="shared" si="35"/>
        <v/>
      </c>
      <c r="AO170" s="23" t="str">
        <f t="shared" si="35"/>
        <v/>
      </c>
      <c r="AP170" s="23" t="str">
        <f t="shared" si="35"/>
        <v/>
      </c>
      <c r="AQ170" s="14"/>
      <c r="AR170" s="23">
        <f t="shared" si="33"/>
        <v>0</v>
      </c>
      <c r="AS170" s="1">
        <f t="shared" si="34"/>
        <v>0</v>
      </c>
    </row>
    <row r="171" spans="1:45" x14ac:dyDescent="0.25">
      <c r="A171" t="s">
        <v>166</v>
      </c>
      <c r="B171" s="5">
        <v>168</v>
      </c>
      <c r="C171" s="12">
        <f>VLOOKUP(A171,'[1]MASTER CP-1 history'!$C$3:$Q$353,15,0)</f>
        <v>0</v>
      </c>
      <c r="D171" s="12">
        <f>VLOOKUP($A171,'[1]MASTER CP-1 history'!$C$356:$Q$706,15,0)</f>
        <v>0</v>
      </c>
      <c r="E171" s="12">
        <f>VLOOKUP($A171,'[1]MASTER CP-1 history'!$C$709:$Q$1059,15,0)</f>
        <v>0</v>
      </c>
      <c r="F171" s="12">
        <f>VLOOKUP($A171,'[1]MASTER CP-1 history'!$C$1062:$Q$1412,15,0)</f>
        <v>0</v>
      </c>
      <c r="G171" s="12">
        <f>VLOOKUP($A171,'[1]MASTER CP-1 history'!$C$1415:$Q$1765,15,0)</f>
        <v>0</v>
      </c>
      <c r="H171" s="12">
        <f>VLOOKUP($A171,'[1]MASTER CP-1 history'!$C$1768:$Q$2118,15,0)</f>
        <v>0</v>
      </c>
      <c r="I171" s="12">
        <f>VLOOKUP($A171,'[1]MASTER CP-1 history'!$C$2121:$Q$2471,15,0)</f>
        <v>0</v>
      </c>
      <c r="J171" s="12">
        <f>VLOOKUP($A171,'[1]MASTER CP-1 history'!$C$2474:$Q$2824,15,0)</f>
        <v>0</v>
      </c>
      <c r="K171" s="12">
        <f>VLOOKUP($A171,'[1]MASTER CP-1 history'!$C$2827:$Q$3177,15,0)</f>
        <v>0</v>
      </c>
      <c r="L171" s="12">
        <f>VLOOKUP($A171,'[1]MASTER CP-1 history'!$C$3180:$Q$3530,15,0)</f>
        <v>0</v>
      </c>
      <c r="M171" s="12">
        <f>VLOOKUP($A171,'[1]MASTER CP-1 history'!$C$3533:$Q$3883,15,0)</f>
        <v>0</v>
      </c>
      <c r="N171" s="12">
        <f>VLOOKUP($A171,'[1]MASTER CP-1 history'!$C$3886:$Q$4236,15,0)</f>
        <v>0</v>
      </c>
      <c r="O171" s="12">
        <f>VLOOKUP($A171,'[1]MASTER CP-1 history'!$C$4239:$Q$4589,15,0)</f>
        <v>0</v>
      </c>
      <c r="P171" s="12">
        <f>VLOOKUP($A171,'[1]MASTER CP-1 history'!$C$4592:$Q$4942,15,0)</f>
        <v>0</v>
      </c>
      <c r="Q171" s="12">
        <f>VLOOKUP($A171,'[1]MASTER CP-1 history'!$C$4945:$Q$5295,15,0)</f>
        <v>0</v>
      </c>
      <c r="R171" s="12">
        <f>VLOOKUP($A171,'[1]MASTER CP-1 history'!$C$5298:$Q$5648,15,0)</f>
        <v>0</v>
      </c>
      <c r="S171" s="12">
        <f>VLOOKUP($A171,'[1]MASTER CP-1 history'!$C$5651:$Q$6001,15,0)</f>
        <v>0</v>
      </c>
      <c r="T171" s="12">
        <f>VLOOKUP($A171,'[1]MASTER CP-1 history'!$C$6004:$Q$6354,15,0)</f>
        <v>0</v>
      </c>
      <c r="U171" s="12">
        <f>VLOOKUP($A171,'[1]MASTER CP-1 history'!$C$6357:$Q$6707,15,0)</f>
        <v>0</v>
      </c>
      <c r="V171" s="12">
        <f>VLOOKUP($A171,'[1]MASTER CP-1 history'!$C$6710:$Q$7060,15,0)</f>
        <v>0</v>
      </c>
      <c r="W171" s="1"/>
      <c r="X171" s="23" t="str">
        <f t="shared" si="27"/>
        <v/>
      </c>
      <c r="Y171" s="23" t="str">
        <f t="shared" si="28"/>
        <v/>
      </c>
      <c r="Z171" s="23" t="str">
        <f t="shared" si="29"/>
        <v/>
      </c>
      <c r="AA171" s="23" t="str">
        <f t="shared" si="30"/>
        <v/>
      </c>
      <c r="AB171" s="23" t="str">
        <f t="shared" si="31"/>
        <v/>
      </c>
      <c r="AC171" s="23" t="str">
        <f t="shared" si="32"/>
        <v/>
      </c>
      <c r="AD171" s="23" t="str">
        <f t="shared" si="37"/>
        <v/>
      </c>
      <c r="AE171" s="23" t="str">
        <f t="shared" si="37"/>
        <v/>
      </c>
      <c r="AF171" s="23" t="str">
        <f t="shared" si="37"/>
        <v/>
      </c>
      <c r="AG171" s="23" t="str">
        <f t="shared" si="37"/>
        <v/>
      </c>
      <c r="AH171" s="23" t="str">
        <f t="shared" si="37"/>
        <v/>
      </c>
      <c r="AI171" s="23" t="str">
        <f t="shared" si="37"/>
        <v/>
      </c>
      <c r="AJ171" s="23" t="str">
        <f t="shared" si="37"/>
        <v/>
      </c>
      <c r="AK171" s="23" t="str">
        <f t="shared" si="37"/>
        <v/>
      </c>
      <c r="AL171" s="23" t="str">
        <f t="shared" si="35"/>
        <v/>
      </c>
      <c r="AM171" s="23" t="str">
        <f t="shared" si="35"/>
        <v/>
      </c>
      <c r="AN171" s="23" t="str">
        <f t="shared" si="35"/>
        <v/>
      </c>
      <c r="AO171" s="23" t="str">
        <f t="shared" si="35"/>
        <v/>
      </c>
      <c r="AP171" s="23" t="str">
        <f t="shared" si="35"/>
        <v/>
      </c>
      <c r="AQ171" s="14"/>
      <c r="AR171" s="23">
        <f t="shared" si="33"/>
        <v>0</v>
      </c>
      <c r="AS171" s="1">
        <f t="shared" si="34"/>
        <v>0</v>
      </c>
    </row>
    <row r="172" spans="1:45" x14ac:dyDescent="0.25">
      <c r="A172" t="s">
        <v>167</v>
      </c>
      <c r="B172" s="5">
        <v>169</v>
      </c>
      <c r="C172" s="12">
        <f>VLOOKUP(A172,'[1]MASTER CP-1 history'!$C$3:$Q$353,15,0)</f>
        <v>0</v>
      </c>
      <c r="D172" s="12">
        <f>VLOOKUP($A172,'[1]MASTER CP-1 history'!$C$356:$Q$706,15,0)</f>
        <v>0</v>
      </c>
      <c r="E172" s="12">
        <f>VLOOKUP($A172,'[1]MASTER CP-1 history'!$C$709:$Q$1059,15,0)</f>
        <v>202585.65</v>
      </c>
      <c r="F172" s="12">
        <f>VLOOKUP($A172,'[1]MASTER CP-1 history'!$C$1062:$Q$1412,15,0)</f>
        <v>222120</v>
      </c>
      <c r="G172" s="12">
        <f>VLOOKUP($A172,'[1]MASTER CP-1 history'!$C$1415:$Q$1765,15,0)</f>
        <v>222388.85</v>
      </c>
      <c r="H172" s="12">
        <f>VLOOKUP($A172,'[1]MASTER CP-1 history'!$C$1768:$Q$2118,15,0)</f>
        <v>228576.86000000002</v>
      </c>
      <c r="I172" s="12">
        <f>VLOOKUP($A172,'[1]MASTER CP-1 history'!$C$2121:$Q$2471,15,0)</f>
        <v>231211.51</v>
      </c>
      <c r="J172" s="12">
        <f>VLOOKUP($A172,'[1]MASTER CP-1 history'!$C$2474:$Q$2824,15,0)</f>
        <v>237818.11</v>
      </c>
      <c r="K172" s="12">
        <f>VLOOKUP($A172,'[1]MASTER CP-1 history'!$C$2827:$Q$3177,15,0)</f>
        <v>243678.38</v>
      </c>
      <c r="L172" s="12">
        <f>VLOOKUP($A172,'[1]MASTER CP-1 history'!$C$3180:$Q$3530,15,0)</f>
        <v>252310.83</v>
      </c>
      <c r="M172" s="12">
        <f>VLOOKUP($A172,'[1]MASTER CP-1 history'!$C$3533:$Q$3883,15,0)</f>
        <v>258125.79</v>
      </c>
      <c r="N172" s="12">
        <f>VLOOKUP($A172,'[1]MASTER CP-1 history'!$C$3886:$Q$4236,15,0)</f>
        <v>262140.52000000002</v>
      </c>
      <c r="O172" s="12">
        <f>VLOOKUP($A172,'[1]MASTER CP-1 history'!$C$4239:$Q$4589,15,0)</f>
        <v>271351.82999999996</v>
      </c>
      <c r="P172" s="12">
        <f>VLOOKUP($A172,'[1]MASTER CP-1 history'!$C$4592:$Q$4942,15,0)</f>
        <v>280681.65000000002</v>
      </c>
      <c r="Q172" s="12">
        <f>VLOOKUP($A172,'[1]MASTER CP-1 history'!$C$4945:$Q$5295,15,0)</f>
        <v>289299.18</v>
      </c>
      <c r="R172" s="12">
        <f>VLOOKUP($A172,'[1]MASTER CP-1 history'!$C$5298:$Q$5648,15,0)</f>
        <v>310125.64999999997</v>
      </c>
      <c r="S172" s="12">
        <f>VLOOKUP($A172,'[1]MASTER CP-1 history'!$C$5651:$Q$6001,15,0)</f>
        <v>334283.96999999997</v>
      </c>
      <c r="T172" s="12">
        <f>VLOOKUP($A172,'[1]MASTER CP-1 history'!$C$6004:$Q$6354,15,0)</f>
        <v>343476.18</v>
      </c>
      <c r="U172" s="12">
        <f>VLOOKUP($A172,'[1]MASTER CP-1 history'!$C$6357:$Q$6707,15,0)</f>
        <v>355615.61</v>
      </c>
      <c r="V172" s="12">
        <f>VLOOKUP($A172,'[1]MASTER CP-1 history'!$C$6710:$Q$7060,15,0)</f>
        <v>375021.38999999996</v>
      </c>
      <c r="W172" s="1"/>
      <c r="X172" s="23" t="str">
        <f t="shared" si="27"/>
        <v/>
      </c>
      <c r="Y172" s="23" t="str">
        <f t="shared" si="28"/>
        <v/>
      </c>
      <c r="Z172" s="23">
        <f t="shared" si="29"/>
        <v>9.6425141662304342E-2</v>
      </c>
      <c r="AA172" s="23">
        <f t="shared" si="30"/>
        <v>1.2103817756168099E-3</v>
      </c>
      <c r="AB172" s="23">
        <f t="shared" si="31"/>
        <v>2.782518098366896E-2</v>
      </c>
      <c r="AC172" s="23">
        <f t="shared" si="32"/>
        <v>1.1526319855824399E-2</v>
      </c>
      <c r="AD172" s="23">
        <f t="shared" si="37"/>
        <v>2.8573837003183694E-2</v>
      </c>
      <c r="AE172" s="23">
        <f t="shared" si="37"/>
        <v>2.4641815545502481E-2</v>
      </c>
      <c r="AF172" s="23">
        <f t="shared" si="37"/>
        <v>3.5425588433409573E-2</v>
      </c>
      <c r="AG172" s="23">
        <f t="shared" si="37"/>
        <v>2.304681095139682E-2</v>
      </c>
      <c r="AH172" s="23">
        <f t="shared" si="37"/>
        <v>1.5553385812397942E-2</v>
      </c>
      <c r="AI172" s="23">
        <f t="shared" si="37"/>
        <v>3.5138825542880357E-2</v>
      </c>
      <c r="AJ172" s="23">
        <f t="shared" si="37"/>
        <v>3.4382742139605495E-2</v>
      </c>
      <c r="AK172" s="23">
        <f t="shared" si="37"/>
        <v>3.0702149570518662E-2</v>
      </c>
      <c r="AL172" s="23">
        <f t="shared" si="35"/>
        <v>7.1989384829918887E-2</v>
      </c>
      <c r="AM172" s="23">
        <f t="shared" si="35"/>
        <v>7.7898490498931675E-2</v>
      </c>
      <c r="AN172" s="23">
        <f t="shared" si="35"/>
        <v>2.7498207586801191E-2</v>
      </c>
      <c r="AO172" s="23">
        <f t="shared" si="35"/>
        <v>3.5342858418886555E-2</v>
      </c>
      <c r="AP172" s="23">
        <f t="shared" si="35"/>
        <v>5.4569539284284992E-2</v>
      </c>
      <c r="AQ172" s="14"/>
      <c r="AR172" s="23">
        <f t="shared" si="33"/>
        <v>3.7161803523243109E-2</v>
      </c>
      <c r="AS172" s="1">
        <f t="shared" si="34"/>
        <v>388958</v>
      </c>
    </row>
    <row r="173" spans="1:45" x14ac:dyDescent="0.25">
      <c r="A173" t="s">
        <v>168</v>
      </c>
      <c r="B173" s="5">
        <v>170</v>
      </c>
      <c r="C173" s="12">
        <f>VLOOKUP(A173,'[1]MASTER CP-1 history'!$C$3:$Q$353,15,0)</f>
        <v>0</v>
      </c>
      <c r="D173" s="12">
        <f>VLOOKUP($A173,'[1]MASTER CP-1 history'!$C$356:$Q$706,15,0)</f>
        <v>0</v>
      </c>
      <c r="E173" s="12">
        <f>VLOOKUP($A173,'[1]MASTER CP-1 history'!$C$709:$Q$1059,15,0)</f>
        <v>0</v>
      </c>
      <c r="F173" s="12">
        <f>VLOOKUP($A173,'[1]MASTER CP-1 history'!$C$1062:$Q$1412,15,0)</f>
        <v>0</v>
      </c>
      <c r="G173" s="12">
        <f>VLOOKUP($A173,'[1]MASTER CP-1 history'!$C$1415:$Q$1765,15,0)</f>
        <v>0</v>
      </c>
      <c r="H173" s="12">
        <f>VLOOKUP($A173,'[1]MASTER CP-1 history'!$C$1768:$Q$2118,15,0)</f>
        <v>0</v>
      </c>
      <c r="I173" s="12">
        <f>VLOOKUP($A173,'[1]MASTER CP-1 history'!$C$2121:$Q$2471,15,0)</f>
        <v>0</v>
      </c>
      <c r="J173" s="12">
        <f>VLOOKUP($A173,'[1]MASTER CP-1 history'!$C$2474:$Q$2824,15,0)</f>
        <v>0</v>
      </c>
      <c r="K173" s="12">
        <f>VLOOKUP($A173,'[1]MASTER CP-1 history'!$C$2827:$Q$3177,15,0)</f>
        <v>0</v>
      </c>
      <c r="L173" s="12">
        <f>VLOOKUP($A173,'[1]MASTER CP-1 history'!$C$3180:$Q$3530,15,0)</f>
        <v>0</v>
      </c>
      <c r="M173" s="12">
        <f>VLOOKUP($A173,'[1]MASTER CP-1 history'!$C$3533:$Q$3883,15,0)</f>
        <v>0</v>
      </c>
      <c r="N173" s="12">
        <f>VLOOKUP($A173,'[1]MASTER CP-1 history'!$C$3886:$Q$4236,15,0)</f>
        <v>0</v>
      </c>
      <c r="O173" s="12">
        <f>VLOOKUP($A173,'[1]MASTER CP-1 history'!$C$4239:$Q$4589,15,0)</f>
        <v>0</v>
      </c>
      <c r="P173" s="12">
        <f>VLOOKUP($A173,'[1]MASTER CP-1 history'!$C$4592:$Q$4942,15,0)</f>
        <v>0</v>
      </c>
      <c r="Q173" s="12">
        <f>VLOOKUP($A173,'[1]MASTER CP-1 history'!$C$4945:$Q$5295,15,0)</f>
        <v>0</v>
      </c>
      <c r="R173" s="12">
        <f>VLOOKUP($A173,'[1]MASTER CP-1 history'!$C$5298:$Q$5648,15,0)</f>
        <v>0</v>
      </c>
      <c r="S173" s="12">
        <f>VLOOKUP($A173,'[1]MASTER CP-1 history'!$C$5651:$Q$6001,15,0)</f>
        <v>0</v>
      </c>
      <c r="T173" s="12">
        <f>VLOOKUP($A173,'[1]MASTER CP-1 history'!$C$6004:$Q$6354,15,0)</f>
        <v>0</v>
      </c>
      <c r="U173" s="12">
        <f>VLOOKUP($A173,'[1]MASTER CP-1 history'!$C$6357:$Q$6707,15,0)</f>
        <v>0</v>
      </c>
      <c r="V173" s="12">
        <f>VLOOKUP($A173,'[1]MASTER CP-1 history'!$C$6710:$Q$7060,15,0)</f>
        <v>0</v>
      </c>
      <c r="W173" s="1"/>
      <c r="X173" s="23" t="str">
        <f t="shared" si="27"/>
        <v/>
      </c>
      <c r="Y173" s="23" t="str">
        <f t="shared" si="28"/>
        <v/>
      </c>
      <c r="Z173" s="23" t="str">
        <f t="shared" si="29"/>
        <v/>
      </c>
      <c r="AA173" s="23" t="str">
        <f t="shared" si="30"/>
        <v/>
      </c>
      <c r="AB173" s="23" t="str">
        <f t="shared" si="31"/>
        <v/>
      </c>
      <c r="AC173" s="23" t="str">
        <f t="shared" si="32"/>
        <v/>
      </c>
      <c r="AD173" s="23" t="str">
        <f t="shared" si="37"/>
        <v/>
      </c>
      <c r="AE173" s="23" t="str">
        <f t="shared" si="37"/>
        <v/>
      </c>
      <c r="AF173" s="23" t="str">
        <f t="shared" si="37"/>
        <v/>
      </c>
      <c r="AG173" s="23" t="str">
        <f t="shared" si="37"/>
        <v/>
      </c>
      <c r="AH173" s="23" t="str">
        <f t="shared" si="37"/>
        <v/>
      </c>
      <c r="AI173" s="23" t="str">
        <f t="shared" si="37"/>
        <v/>
      </c>
      <c r="AJ173" s="23" t="str">
        <f t="shared" si="37"/>
        <v/>
      </c>
      <c r="AK173" s="23" t="str">
        <f t="shared" si="37"/>
        <v/>
      </c>
      <c r="AL173" s="23" t="str">
        <f t="shared" si="35"/>
        <v/>
      </c>
      <c r="AM173" s="23" t="str">
        <f t="shared" si="35"/>
        <v/>
      </c>
      <c r="AN173" s="23" t="str">
        <f t="shared" si="35"/>
        <v/>
      </c>
      <c r="AO173" s="23" t="str">
        <f t="shared" si="35"/>
        <v/>
      </c>
      <c r="AP173" s="23" t="str">
        <f t="shared" si="35"/>
        <v/>
      </c>
      <c r="AQ173" s="14"/>
      <c r="AR173" s="23">
        <f t="shared" si="33"/>
        <v>0</v>
      </c>
      <c r="AS173" s="1">
        <f t="shared" si="34"/>
        <v>0</v>
      </c>
    </row>
    <row r="174" spans="1:45" x14ac:dyDescent="0.25">
      <c r="A174" t="s">
        <v>169</v>
      </c>
      <c r="B174" s="5">
        <v>171</v>
      </c>
      <c r="C174" s="12">
        <f>VLOOKUP(A174,'[1]MASTER CP-1 history'!$C$3:$Q$353,15,0)</f>
        <v>705841.67999999993</v>
      </c>
      <c r="D174" s="12">
        <f>VLOOKUP($A174,'[1]MASTER CP-1 history'!$C$356:$Q$706,15,0)</f>
        <v>777290</v>
      </c>
      <c r="E174" s="12">
        <f>VLOOKUP($A174,'[1]MASTER CP-1 history'!$C$709:$Q$1059,15,0)</f>
        <v>832961.48</v>
      </c>
      <c r="F174" s="12">
        <f>VLOOKUP($A174,'[1]MASTER CP-1 history'!$C$1062:$Q$1412,15,0)</f>
        <v>880921.39</v>
      </c>
      <c r="G174" s="12">
        <f>VLOOKUP($A174,'[1]MASTER CP-1 history'!$C$1415:$Q$1765,15,0)</f>
        <v>951280.05999999994</v>
      </c>
      <c r="H174" s="12">
        <f>VLOOKUP($A174,'[1]MASTER CP-1 history'!$C$1768:$Q$2118,15,0)</f>
        <v>956647.04999999993</v>
      </c>
      <c r="I174" s="12">
        <f>VLOOKUP($A174,'[1]MASTER CP-1 history'!$C$2121:$Q$2471,15,0)</f>
        <v>990296.89</v>
      </c>
      <c r="J174" s="12">
        <f>VLOOKUP($A174,'[1]MASTER CP-1 history'!$C$2474:$Q$2824,15,0)</f>
        <v>1023446.4299999999</v>
      </c>
      <c r="K174" s="12">
        <f>VLOOKUP($A174,'[1]MASTER CP-1 history'!$C$2827:$Q$3177,15,0)</f>
        <v>1055240.49</v>
      </c>
      <c r="L174" s="12">
        <f>VLOOKUP($A174,'[1]MASTER CP-1 history'!$C$3180:$Q$3530,15,0)</f>
        <v>1096086.19</v>
      </c>
      <c r="M174" s="12">
        <f>VLOOKUP($A174,'[1]MASTER CP-1 history'!$C$3533:$Q$3883,15,0)</f>
        <v>1186766.74</v>
      </c>
      <c r="N174" s="12">
        <f>VLOOKUP($A174,'[1]MASTER CP-1 history'!$C$3886:$Q$4236,15,0)</f>
        <v>1247029.8799999999</v>
      </c>
      <c r="O174" s="12">
        <f>VLOOKUP($A174,'[1]MASTER CP-1 history'!$C$4239:$Q$4589,15,0)</f>
        <v>1327383.8499999999</v>
      </c>
      <c r="P174" s="12">
        <f>VLOOKUP($A174,'[1]MASTER CP-1 history'!$C$4592:$Q$4942,15,0)</f>
        <v>1381951.12</v>
      </c>
      <c r="Q174" s="12">
        <f>VLOOKUP($A174,'[1]MASTER CP-1 history'!$C$4945:$Q$5295,15,0)</f>
        <v>1469846.96</v>
      </c>
      <c r="R174" s="12">
        <f>VLOOKUP($A174,'[1]MASTER CP-1 history'!$C$5298:$Q$5648,15,0)</f>
        <v>1529686.73</v>
      </c>
      <c r="S174" s="12">
        <f>VLOOKUP($A174,'[1]MASTER CP-1 history'!$C$5651:$Q$6001,15,0)</f>
        <v>1595558.51</v>
      </c>
      <c r="T174" s="12">
        <f>VLOOKUP($A174,'[1]MASTER CP-1 history'!$C$6004:$Q$6354,15,0)</f>
        <v>1693431.53</v>
      </c>
      <c r="U174" s="12">
        <f>VLOOKUP($A174,'[1]MASTER CP-1 history'!$C$6357:$Q$6707,15,0)</f>
        <v>1806830.69</v>
      </c>
      <c r="V174" s="12">
        <f>VLOOKUP($A174,'[1]MASTER CP-1 history'!$C$6710:$Q$7060,15,0)</f>
        <v>1928586.92</v>
      </c>
      <c r="W174" s="1"/>
      <c r="X174" s="23">
        <f t="shared" si="27"/>
        <v>0.10122428587668565</v>
      </c>
      <c r="Y174" s="23">
        <f t="shared" si="28"/>
        <v>7.1622534703907142E-2</v>
      </c>
      <c r="Z174" s="23">
        <f t="shared" si="29"/>
        <v>5.7577584500065997E-2</v>
      </c>
      <c r="AA174" s="23">
        <f t="shared" si="30"/>
        <v>7.9869408097809874E-2</v>
      </c>
      <c r="AB174" s="23">
        <f t="shared" si="31"/>
        <v>5.6418611360359965E-3</v>
      </c>
      <c r="AC174" s="23">
        <f t="shared" si="32"/>
        <v>3.5174770047114119E-2</v>
      </c>
      <c r="AD174" s="23">
        <f t="shared" si="37"/>
        <v>3.3474345254179201E-2</v>
      </c>
      <c r="AE174" s="23">
        <f t="shared" si="37"/>
        <v>3.1065680692246939E-2</v>
      </c>
      <c r="AF174" s="23">
        <f t="shared" si="37"/>
        <v>3.8707479846608189E-2</v>
      </c>
      <c r="AG174" s="23">
        <f t="shared" si="37"/>
        <v>8.2731222076614291E-2</v>
      </c>
      <c r="AH174" s="23">
        <f t="shared" si="37"/>
        <v>5.0779262654428531E-2</v>
      </c>
      <c r="AI174" s="23">
        <f t="shared" si="37"/>
        <v>6.4436282793801203E-2</v>
      </c>
      <c r="AJ174" s="23">
        <f t="shared" si="37"/>
        <v>4.1108884969483589E-2</v>
      </c>
      <c r="AK174" s="23">
        <f t="shared" si="37"/>
        <v>6.3602712663237929E-2</v>
      </c>
      <c r="AL174" s="23">
        <f t="shared" si="35"/>
        <v>4.071156496455932E-2</v>
      </c>
      <c r="AM174" s="23">
        <f t="shared" si="35"/>
        <v>4.3062268050138623E-2</v>
      </c>
      <c r="AN174" s="23">
        <f t="shared" si="35"/>
        <v>6.1340915664697258E-2</v>
      </c>
      <c r="AO174" s="23">
        <f t="shared" si="35"/>
        <v>6.6964124613883805E-2</v>
      </c>
      <c r="AP174" s="23">
        <f t="shared" si="35"/>
        <v>6.7386629347102794E-2</v>
      </c>
      <c r="AQ174" s="14"/>
      <c r="AR174" s="23">
        <f t="shared" si="33"/>
        <v>5.4551674629084224E-2</v>
      </c>
      <c r="AS174" s="1">
        <f t="shared" si="34"/>
        <v>2033795</v>
      </c>
    </row>
    <row r="175" spans="1:45" x14ac:dyDescent="0.25">
      <c r="A175" t="s">
        <v>170</v>
      </c>
      <c r="B175" s="5">
        <v>172</v>
      </c>
      <c r="C175" s="12">
        <f>VLOOKUP(A175,'[1]MASTER CP-1 history'!$C$3:$Q$353,15,0)</f>
        <v>0</v>
      </c>
      <c r="D175" s="12">
        <f>VLOOKUP($A175,'[1]MASTER CP-1 history'!$C$356:$Q$706,15,0)</f>
        <v>851269.73</v>
      </c>
      <c r="E175" s="12">
        <f>VLOOKUP($A175,'[1]MASTER CP-1 history'!$C$709:$Q$1059,15,0)</f>
        <v>886333.74</v>
      </c>
      <c r="F175" s="12">
        <f>VLOOKUP($A175,'[1]MASTER CP-1 history'!$C$1062:$Q$1412,15,0)</f>
        <v>886217.29</v>
      </c>
      <c r="G175" s="12">
        <f>VLOOKUP($A175,'[1]MASTER CP-1 history'!$C$1415:$Q$1765,15,0)</f>
        <v>984116</v>
      </c>
      <c r="H175" s="12">
        <f>VLOOKUP($A175,'[1]MASTER CP-1 history'!$C$1768:$Q$2118,15,0)</f>
        <v>1029826</v>
      </c>
      <c r="I175" s="12">
        <f>VLOOKUP($A175,'[1]MASTER CP-1 history'!$C$2121:$Q$2471,15,0)</f>
        <v>1073116</v>
      </c>
      <c r="J175" s="12">
        <f>VLOOKUP($A175,'[1]MASTER CP-1 history'!$C$2474:$Q$2824,15,0)</f>
        <v>1101422</v>
      </c>
      <c r="K175" s="12">
        <f>VLOOKUP($A175,'[1]MASTER CP-1 history'!$C$2827:$Q$3177,15,0)</f>
        <v>1116148</v>
      </c>
      <c r="L175" s="12">
        <f>VLOOKUP($A175,'[1]MASTER CP-1 history'!$C$3180:$Q$3530,15,0)</f>
        <v>1179494</v>
      </c>
      <c r="M175" s="12">
        <f>VLOOKUP($A175,'[1]MASTER CP-1 history'!$C$3533:$Q$3883,15,0)</f>
        <v>1197595</v>
      </c>
      <c r="N175" s="12">
        <f>VLOOKUP($A175,'[1]MASTER CP-1 history'!$C$3886:$Q$4236,15,0)</f>
        <v>1234579.5599999998</v>
      </c>
      <c r="O175" s="12">
        <f>VLOOKUP($A175,'[1]MASTER CP-1 history'!$C$4239:$Q$4589,15,0)</f>
        <v>1280548</v>
      </c>
      <c r="P175" s="12">
        <f>VLOOKUP($A175,'[1]MASTER CP-1 history'!$C$4592:$Q$4942,15,0)</f>
        <v>1335612</v>
      </c>
      <c r="Q175" s="12">
        <f>VLOOKUP($A175,'[1]MASTER CP-1 history'!$C$4945:$Q$5295,15,0)</f>
        <v>1368198.08</v>
      </c>
      <c r="R175" s="12">
        <f>VLOOKUP($A175,'[1]MASTER CP-1 history'!$C$5298:$Q$5648,15,0)</f>
        <v>1413321.7000000002</v>
      </c>
      <c r="S175" s="12">
        <f>VLOOKUP($A175,'[1]MASTER CP-1 history'!$C$5651:$Q$6001,15,0)</f>
        <v>1477954.6300000001</v>
      </c>
      <c r="T175" s="12">
        <f>VLOOKUP($A175,'[1]MASTER CP-1 history'!$C$6004:$Q$6354,15,0)</f>
        <v>1526041.5899999999</v>
      </c>
      <c r="U175" s="12">
        <f>VLOOKUP($A175,'[1]MASTER CP-1 history'!$C$6357:$Q$6707,15,0)</f>
        <v>1040353.13</v>
      </c>
      <c r="V175" s="12">
        <f>VLOOKUP($A175,'[1]MASTER CP-1 history'!$C$6710:$Q$7060,15,0)</f>
        <v>1066411.74</v>
      </c>
      <c r="W175" s="1"/>
      <c r="X175" s="23" t="str">
        <f t="shared" si="27"/>
        <v/>
      </c>
      <c r="Y175" s="23">
        <f t="shared" si="28"/>
        <v>4.1190246480395834E-2</v>
      </c>
      <c r="Z175" s="23">
        <f t="shared" si="29"/>
        <v>-1.3138391865794642E-4</v>
      </c>
      <c r="AA175" s="23">
        <f t="shared" si="30"/>
        <v>0.11046806590740287</v>
      </c>
      <c r="AB175" s="23">
        <f t="shared" si="31"/>
        <v>4.6447776481634277E-2</v>
      </c>
      <c r="AC175" s="23">
        <f t="shared" si="32"/>
        <v>4.2036227479205227E-2</v>
      </c>
      <c r="AD175" s="23">
        <f t="shared" si="37"/>
        <v>2.6377390701471229E-2</v>
      </c>
      <c r="AE175" s="23">
        <f t="shared" si="37"/>
        <v>1.3369988977884953E-2</v>
      </c>
      <c r="AF175" s="23">
        <f t="shared" si="37"/>
        <v>5.6754122213183197E-2</v>
      </c>
      <c r="AG175" s="23">
        <f t="shared" si="37"/>
        <v>1.5346411257708813E-2</v>
      </c>
      <c r="AH175" s="23">
        <f t="shared" si="37"/>
        <v>3.0882360063293368E-2</v>
      </c>
      <c r="AI175" s="23">
        <f t="shared" si="37"/>
        <v>3.7234084776197156E-2</v>
      </c>
      <c r="AJ175" s="23">
        <f t="shared" si="37"/>
        <v>4.3000340479232325E-2</v>
      </c>
      <c r="AK175" s="23">
        <f t="shared" si="37"/>
        <v>2.4397864050338027E-2</v>
      </c>
      <c r="AL175" s="23">
        <f t="shared" si="35"/>
        <v>3.2980326942134069E-2</v>
      </c>
      <c r="AM175" s="23">
        <f t="shared" si="35"/>
        <v>4.5731223117850613E-2</v>
      </c>
      <c r="AN175" s="23">
        <f t="shared" si="35"/>
        <v>3.2536154374373266E-2</v>
      </c>
      <c r="AO175" s="23">
        <f t="shared" si="35"/>
        <v>-0.31826685667197308</v>
      </c>
      <c r="AP175" s="23">
        <f t="shared" si="35"/>
        <v>2.5047850819653886E-2</v>
      </c>
      <c r="AQ175" s="14"/>
      <c r="AR175" s="23">
        <f t="shared" si="33"/>
        <v>1.6966788529518231E-2</v>
      </c>
      <c r="AS175" s="1">
        <f t="shared" si="34"/>
        <v>1084505</v>
      </c>
    </row>
    <row r="176" spans="1:45" x14ac:dyDescent="0.25">
      <c r="A176" t="s">
        <v>171</v>
      </c>
      <c r="B176" s="5">
        <v>173</v>
      </c>
      <c r="C176" s="12">
        <f>VLOOKUP(A176,'[1]MASTER CP-1 history'!$C$3:$Q$353,15,0)</f>
        <v>0</v>
      </c>
      <c r="D176" s="12">
        <f>VLOOKUP($A176,'[1]MASTER CP-1 history'!$C$356:$Q$706,15,0)</f>
        <v>0</v>
      </c>
      <c r="E176" s="12">
        <f>VLOOKUP($A176,'[1]MASTER CP-1 history'!$C$709:$Q$1059,15,0)</f>
        <v>0</v>
      </c>
      <c r="F176" s="12">
        <f>VLOOKUP($A176,'[1]MASTER CP-1 history'!$C$1062:$Q$1412,15,0)</f>
        <v>0</v>
      </c>
      <c r="G176" s="12">
        <f>VLOOKUP($A176,'[1]MASTER CP-1 history'!$C$1415:$Q$1765,15,0)</f>
        <v>123654.89</v>
      </c>
      <c r="H176" s="12">
        <f>VLOOKUP($A176,'[1]MASTER CP-1 history'!$C$1768:$Q$2118,15,0)</f>
        <v>130880</v>
      </c>
      <c r="I176" s="12">
        <f>VLOOKUP($A176,'[1]MASTER CP-1 history'!$C$2121:$Q$2471,15,0)</f>
        <v>134033.91</v>
      </c>
      <c r="J176" s="12">
        <f>VLOOKUP($A176,'[1]MASTER CP-1 history'!$C$2474:$Q$2824,15,0)</f>
        <v>136394.65999999997</v>
      </c>
      <c r="K176" s="12">
        <f>VLOOKUP($A176,'[1]MASTER CP-1 history'!$C$2827:$Q$3177,15,0)</f>
        <v>138382.82999999999</v>
      </c>
      <c r="L176" s="12">
        <f>VLOOKUP($A176,'[1]MASTER CP-1 history'!$C$3180:$Q$3530,15,0)</f>
        <v>142156</v>
      </c>
      <c r="M176" s="12">
        <f>VLOOKUP($A176,'[1]MASTER CP-1 history'!$C$3533:$Q$3883,15,0)</f>
        <v>146631</v>
      </c>
      <c r="N176" s="12">
        <f>VLOOKUP($A176,'[1]MASTER CP-1 history'!$C$3886:$Q$4236,15,0)</f>
        <v>150460</v>
      </c>
      <c r="O176" s="12">
        <f>VLOOKUP($A176,'[1]MASTER CP-1 history'!$C$4239:$Q$4589,15,0)</f>
        <v>156330.88</v>
      </c>
      <c r="P176" s="12">
        <f>VLOOKUP($A176,'[1]MASTER CP-1 history'!$C$4592:$Q$4942,15,0)</f>
        <v>164258</v>
      </c>
      <c r="Q176" s="12">
        <f>VLOOKUP($A176,'[1]MASTER CP-1 history'!$C$4945:$Q$5295,15,0)</f>
        <v>170814.06</v>
      </c>
      <c r="R176" s="12">
        <f>VLOOKUP($A176,'[1]MASTER CP-1 history'!$C$5298:$Q$5648,15,0)</f>
        <v>178075.25</v>
      </c>
      <c r="S176" s="12">
        <f>VLOOKUP($A176,'[1]MASTER CP-1 history'!$C$5651:$Q$6001,15,0)</f>
        <v>183516.06999999998</v>
      </c>
      <c r="T176" s="12">
        <f>VLOOKUP($A176,'[1]MASTER CP-1 history'!$C$6004:$Q$6354,15,0)</f>
        <v>195533.63</v>
      </c>
      <c r="U176" s="12">
        <f>VLOOKUP($A176,'[1]MASTER CP-1 history'!$C$6357:$Q$6707,15,0)</f>
        <v>204960.91999999998</v>
      </c>
      <c r="V176" s="12">
        <f>VLOOKUP($A176,'[1]MASTER CP-1 history'!$C$6710:$Q$7060,15,0)</f>
        <v>219710.03</v>
      </c>
      <c r="W176" s="1"/>
      <c r="X176" s="23" t="str">
        <f t="shared" si="27"/>
        <v/>
      </c>
      <c r="Y176" s="23" t="str">
        <f t="shared" si="28"/>
        <v/>
      </c>
      <c r="Z176" s="23" t="str">
        <f t="shared" si="29"/>
        <v/>
      </c>
      <c r="AA176" s="23" t="str">
        <f t="shared" si="30"/>
        <v/>
      </c>
      <c r="AB176" s="23">
        <f t="shared" si="31"/>
        <v>5.8429634282962856E-2</v>
      </c>
      <c r="AC176" s="23">
        <f t="shared" si="32"/>
        <v>2.40977231051345E-2</v>
      </c>
      <c r="AD176" s="23">
        <f t="shared" si="37"/>
        <v>1.7613080152626831E-2</v>
      </c>
      <c r="AE176" s="23">
        <f t="shared" si="37"/>
        <v>1.4576597060324893E-2</v>
      </c>
      <c r="AF176" s="23">
        <f t="shared" si="37"/>
        <v>2.7266171677512399E-2</v>
      </c>
      <c r="AG176" s="23">
        <f t="shared" si="37"/>
        <v>3.1479501392836041E-2</v>
      </c>
      <c r="AH176" s="23">
        <f t="shared" si="37"/>
        <v>2.6113168429595379E-2</v>
      </c>
      <c r="AI176" s="23">
        <f t="shared" si="37"/>
        <v>3.9019540077096931E-2</v>
      </c>
      <c r="AJ176" s="23">
        <f t="shared" si="37"/>
        <v>5.07073202683948E-2</v>
      </c>
      <c r="AK176" s="23">
        <f t="shared" si="37"/>
        <v>3.9913185354746784E-2</v>
      </c>
      <c r="AL176" s="23">
        <f t="shared" si="35"/>
        <v>4.2509322710320228E-2</v>
      </c>
      <c r="AM176" s="23">
        <f t="shared" si="35"/>
        <v>3.0553487921538662E-2</v>
      </c>
      <c r="AN176" s="23">
        <f t="shared" si="35"/>
        <v>6.5485055341475154E-2</v>
      </c>
      <c r="AO176" s="23">
        <f t="shared" si="35"/>
        <v>4.8213138578770201E-2</v>
      </c>
      <c r="AP176" s="23">
        <f t="shared" si="35"/>
        <v>7.1960596195606533E-2</v>
      </c>
      <c r="AQ176" s="14"/>
      <c r="AR176" s="23">
        <f t="shared" si="33"/>
        <v>3.9195834836596152E-2</v>
      </c>
      <c r="AS176" s="1">
        <f t="shared" si="34"/>
        <v>228322</v>
      </c>
    </row>
    <row r="177" spans="1:45" x14ac:dyDescent="0.25">
      <c r="A177" t="s">
        <v>172</v>
      </c>
      <c r="B177" s="5">
        <v>174</v>
      </c>
      <c r="C177" s="12">
        <f>VLOOKUP(A177,'[1]MASTER CP-1 history'!$C$3:$Q$353,15,0)</f>
        <v>0</v>
      </c>
      <c r="D177" s="12">
        <f>VLOOKUP($A177,'[1]MASTER CP-1 history'!$C$356:$Q$706,15,0)</f>
        <v>0</v>
      </c>
      <c r="E177" s="12">
        <f>VLOOKUP($A177,'[1]MASTER CP-1 history'!$C$709:$Q$1059,15,0)</f>
        <v>0</v>
      </c>
      <c r="F177" s="12">
        <f>VLOOKUP($A177,'[1]MASTER CP-1 history'!$C$1062:$Q$1412,15,0)</f>
        <v>159323.42000000001</v>
      </c>
      <c r="G177" s="12">
        <f>VLOOKUP($A177,'[1]MASTER CP-1 history'!$C$1415:$Q$1765,15,0)</f>
        <v>170314.41</v>
      </c>
      <c r="H177" s="12">
        <f>VLOOKUP($A177,'[1]MASTER CP-1 history'!$C$1768:$Q$2118,15,0)</f>
        <v>171466.97</v>
      </c>
      <c r="I177" s="12">
        <f>VLOOKUP($A177,'[1]MASTER CP-1 history'!$C$2121:$Q$2471,15,0)</f>
        <v>176378.38</v>
      </c>
      <c r="J177" s="12">
        <f>VLOOKUP($A177,'[1]MASTER CP-1 history'!$C$2474:$Q$2824,15,0)</f>
        <v>182282.68</v>
      </c>
      <c r="K177" s="12">
        <f>VLOOKUP($A177,'[1]MASTER CP-1 history'!$C$2827:$Q$3177,15,0)</f>
        <v>193136.50999999998</v>
      </c>
      <c r="L177" s="12">
        <f>VLOOKUP($A177,'[1]MASTER CP-1 history'!$C$3180:$Q$3530,15,0)</f>
        <v>200459.63</v>
      </c>
      <c r="M177" s="12">
        <f>VLOOKUP($A177,'[1]MASTER CP-1 history'!$C$3533:$Q$3883,15,0)</f>
        <v>207467.47999999998</v>
      </c>
      <c r="N177" s="12">
        <f>VLOOKUP($A177,'[1]MASTER CP-1 history'!$C$3886:$Q$4236,15,0)</f>
        <v>221793.41</v>
      </c>
      <c r="O177" s="12">
        <f>VLOOKUP($A177,'[1]MASTER CP-1 history'!$C$4239:$Q$4589,15,0)</f>
        <v>240382.99000000002</v>
      </c>
      <c r="P177" s="12">
        <f>VLOOKUP($A177,'[1]MASTER CP-1 history'!$C$4592:$Q$4942,15,0)</f>
        <v>251767.83000000002</v>
      </c>
      <c r="Q177" s="12">
        <f>VLOOKUP($A177,'[1]MASTER CP-1 history'!$C$4945:$Q$5295,15,0)</f>
        <v>263200.65999999997</v>
      </c>
      <c r="R177" s="12">
        <f>VLOOKUP($A177,'[1]MASTER CP-1 history'!$C$5298:$Q$5648,15,0)</f>
        <v>286955.13</v>
      </c>
      <c r="S177" s="12">
        <f>VLOOKUP($A177,'[1]MASTER CP-1 history'!$C$5651:$Q$6001,15,0)</f>
        <v>316500.49</v>
      </c>
      <c r="T177" s="12">
        <f>VLOOKUP($A177,'[1]MASTER CP-1 history'!$C$6004:$Q$6354,15,0)</f>
        <v>335825.19</v>
      </c>
      <c r="U177" s="12">
        <f>VLOOKUP($A177,'[1]MASTER CP-1 history'!$C$6357:$Q$6707,15,0)</f>
        <v>358363.23000000004</v>
      </c>
      <c r="V177" s="12">
        <f>VLOOKUP($A177,'[1]MASTER CP-1 history'!$C$6710:$Q$7060,15,0)</f>
        <v>385170.16</v>
      </c>
      <c r="W177" s="1"/>
      <c r="X177" s="23" t="str">
        <f t="shared" si="27"/>
        <v/>
      </c>
      <c r="Y177" s="23" t="str">
        <f t="shared" si="28"/>
        <v/>
      </c>
      <c r="Z177" s="23" t="str">
        <f t="shared" si="29"/>
        <v/>
      </c>
      <c r="AA177" s="23">
        <f t="shared" si="30"/>
        <v>6.8985400890841972E-2</v>
      </c>
      <c r="AB177" s="23">
        <f t="shared" si="31"/>
        <v>6.7672488781189899E-3</v>
      </c>
      <c r="AC177" s="23">
        <f t="shared" si="32"/>
        <v>2.8643475766790556E-2</v>
      </c>
      <c r="AD177" s="23">
        <f t="shared" si="37"/>
        <v>3.3475191233755454E-2</v>
      </c>
      <c r="AE177" s="23">
        <f t="shared" si="37"/>
        <v>5.9543945700161902E-2</v>
      </c>
      <c r="AF177" s="23">
        <f t="shared" si="37"/>
        <v>3.7916808168481586E-2</v>
      </c>
      <c r="AG177" s="23">
        <f t="shared" si="37"/>
        <v>3.4958909182861292E-2</v>
      </c>
      <c r="AH177" s="23">
        <f t="shared" si="37"/>
        <v>6.9051448448691932E-2</v>
      </c>
      <c r="AI177" s="23">
        <f t="shared" si="37"/>
        <v>8.381484373228229E-2</v>
      </c>
      <c r="AJ177" s="23">
        <f t="shared" si="37"/>
        <v>4.736125463785934E-2</v>
      </c>
      <c r="AK177" s="23">
        <f t="shared" si="37"/>
        <v>4.5410209874708604E-2</v>
      </c>
      <c r="AL177" s="23">
        <f t="shared" si="35"/>
        <v>9.0252319276099197E-2</v>
      </c>
      <c r="AM177" s="23">
        <f t="shared" si="35"/>
        <v>0.10296160239407459</v>
      </c>
      <c r="AN177" s="23">
        <f t="shared" si="35"/>
        <v>6.1057409421388299E-2</v>
      </c>
      <c r="AO177" s="23">
        <f t="shared" si="35"/>
        <v>6.7112416433085437E-2</v>
      </c>
      <c r="AP177" s="23">
        <f t="shared" si="35"/>
        <v>7.4803796137231857E-2</v>
      </c>
      <c r="AQ177" s="14"/>
      <c r="AR177" s="23">
        <f t="shared" si="33"/>
        <v>5.7007267511027075E-2</v>
      </c>
      <c r="AS177" s="1">
        <f t="shared" si="34"/>
        <v>407128</v>
      </c>
    </row>
    <row r="178" spans="1:45" x14ac:dyDescent="0.25">
      <c r="A178" t="s">
        <v>173</v>
      </c>
      <c r="B178" s="5">
        <v>175</v>
      </c>
      <c r="C178" s="12">
        <f>VLOOKUP(A178,'[1]MASTER CP-1 history'!$C$3:$Q$353,15,0)</f>
        <v>0</v>
      </c>
      <c r="D178" s="12">
        <f>VLOOKUP($A178,'[1]MASTER CP-1 history'!$C$356:$Q$706,15,0)</f>
        <v>0</v>
      </c>
      <c r="E178" s="12">
        <f>VLOOKUP($A178,'[1]MASTER CP-1 history'!$C$709:$Q$1059,15,0)</f>
        <v>0</v>
      </c>
      <c r="F178" s="12">
        <f>VLOOKUP($A178,'[1]MASTER CP-1 history'!$C$1062:$Q$1412,15,0)</f>
        <v>0</v>
      </c>
      <c r="G178" s="12">
        <f>VLOOKUP($A178,'[1]MASTER CP-1 history'!$C$1415:$Q$1765,15,0)</f>
        <v>0</v>
      </c>
      <c r="H178" s="12">
        <f>VLOOKUP($A178,'[1]MASTER CP-1 history'!$C$1768:$Q$2118,15,0)</f>
        <v>0</v>
      </c>
      <c r="I178" s="12">
        <f>VLOOKUP($A178,'[1]MASTER CP-1 history'!$C$2121:$Q$2471,15,0)</f>
        <v>0</v>
      </c>
      <c r="J178" s="12">
        <f>VLOOKUP($A178,'[1]MASTER CP-1 history'!$C$2474:$Q$2824,15,0)</f>
        <v>0</v>
      </c>
      <c r="K178" s="12">
        <f>VLOOKUP($A178,'[1]MASTER CP-1 history'!$C$2827:$Q$3177,15,0)</f>
        <v>0</v>
      </c>
      <c r="L178" s="12">
        <f>VLOOKUP($A178,'[1]MASTER CP-1 history'!$C$3180:$Q$3530,15,0)</f>
        <v>0</v>
      </c>
      <c r="M178" s="12">
        <f>VLOOKUP($A178,'[1]MASTER CP-1 history'!$C$3533:$Q$3883,15,0)</f>
        <v>0</v>
      </c>
      <c r="N178" s="12">
        <f>VLOOKUP($A178,'[1]MASTER CP-1 history'!$C$3886:$Q$4236,15,0)</f>
        <v>0</v>
      </c>
      <c r="O178" s="12">
        <f>VLOOKUP($A178,'[1]MASTER CP-1 history'!$C$4239:$Q$4589,15,0)</f>
        <v>0</v>
      </c>
      <c r="P178" s="12">
        <f>VLOOKUP($A178,'[1]MASTER CP-1 history'!$C$4592:$Q$4942,15,0)</f>
        <v>0</v>
      </c>
      <c r="Q178" s="12">
        <f>VLOOKUP($A178,'[1]MASTER CP-1 history'!$C$4945:$Q$5295,15,0)</f>
        <v>0</v>
      </c>
      <c r="R178" s="12">
        <f>VLOOKUP($A178,'[1]MASTER CP-1 history'!$C$5298:$Q$5648,15,0)</f>
        <v>0</v>
      </c>
      <c r="S178" s="12">
        <f>VLOOKUP($A178,'[1]MASTER CP-1 history'!$C$5651:$Q$6001,15,0)</f>
        <v>0</v>
      </c>
      <c r="T178" s="12">
        <f>VLOOKUP($A178,'[1]MASTER CP-1 history'!$C$6004:$Q$6354,15,0)</f>
        <v>0</v>
      </c>
      <c r="U178" s="12">
        <f>VLOOKUP($A178,'[1]MASTER CP-1 history'!$C$6357:$Q$6707,15,0)</f>
        <v>0</v>
      </c>
      <c r="V178" s="12">
        <f>VLOOKUP($A178,'[1]MASTER CP-1 history'!$C$6710:$Q$7060,15,0)</f>
        <v>0</v>
      </c>
      <c r="W178" s="1"/>
      <c r="X178" s="23" t="str">
        <f t="shared" si="27"/>
        <v/>
      </c>
      <c r="Y178" s="23" t="str">
        <f t="shared" si="28"/>
        <v/>
      </c>
      <c r="Z178" s="23" t="str">
        <f t="shared" si="29"/>
        <v/>
      </c>
      <c r="AA178" s="23" t="str">
        <f t="shared" si="30"/>
        <v/>
      </c>
      <c r="AB178" s="23" t="str">
        <f t="shared" si="31"/>
        <v/>
      </c>
      <c r="AC178" s="23" t="str">
        <f t="shared" si="32"/>
        <v/>
      </c>
      <c r="AD178" s="23" t="str">
        <f t="shared" si="37"/>
        <v/>
      </c>
      <c r="AE178" s="23" t="str">
        <f t="shared" si="37"/>
        <v/>
      </c>
      <c r="AF178" s="23" t="str">
        <f t="shared" si="37"/>
        <v/>
      </c>
      <c r="AG178" s="23" t="str">
        <f t="shared" si="37"/>
        <v/>
      </c>
      <c r="AH178" s="23" t="str">
        <f t="shared" si="37"/>
        <v/>
      </c>
      <c r="AI178" s="23" t="str">
        <f t="shared" si="37"/>
        <v/>
      </c>
      <c r="AJ178" s="23" t="str">
        <f t="shared" si="37"/>
        <v/>
      </c>
      <c r="AK178" s="23" t="str">
        <f t="shared" si="37"/>
        <v/>
      </c>
      <c r="AL178" s="23" t="str">
        <f t="shared" si="35"/>
        <v/>
      </c>
      <c r="AM178" s="23" t="str">
        <f t="shared" si="35"/>
        <v/>
      </c>
      <c r="AN178" s="23" t="str">
        <f t="shared" si="35"/>
        <v/>
      </c>
      <c r="AO178" s="23" t="str">
        <f t="shared" si="35"/>
        <v/>
      </c>
      <c r="AP178" s="23" t="str">
        <f t="shared" si="35"/>
        <v/>
      </c>
      <c r="AQ178" s="14"/>
      <c r="AR178" s="23">
        <f t="shared" si="33"/>
        <v>0</v>
      </c>
      <c r="AS178" s="1">
        <f t="shared" si="34"/>
        <v>0</v>
      </c>
    </row>
    <row r="179" spans="1:45" x14ac:dyDescent="0.25">
      <c r="A179" t="s">
        <v>174</v>
      </c>
      <c r="B179" s="5">
        <v>176</v>
      </c>
      <c r="C179" s="12">
        <f>VLOOKUP(A179,'[1]MASTER CP-1 history'!$C$3:$Q$353,15,0)</f>
        <v>0</v>
      </c>
      <c r="D179" s="12">
        <f>VLOOKUP($A179,'[1]MASTER CP-1 history'!$C$356:$Q$706,15,0)</f>
        <v>0</v>
      </c>
      <c r="E179" s="12">
        <f>VLOOKUP($A179,'[1]MASTER CP-1 history'!$C$709:$Q$1059,15,0)</f>
        <v>0</v>
      </c>
      <c r="F179" s="12">
        <f>VLOOKUP($A179,'[1]MASTER CP-1 history'!$C$1062:$Q$1412,15,0)</f>
        <v>0</v>
      </c>
      <c r="G179" s="12">
        <f>VLOOKUP($A179,'[1]MASTER CP-1 history'!$C$1415:$Q$1765,15,0)</f>
        <v>0</v>
      </c>
      <c r="H179" s="12">
        <f>VLOOKUP($A179,'[1]MASTER CP-1 history'!$C$1768:$Q$2118,15,0)</f>
        <v>0</v>
      </c>
      <c r="I179" s="12">
        <f>VLOOKUP($A179,'[1]MASTER CP-1 history'!$C$2121:$Q$2471,15,0)</f>
        <v>0</v>
      </c>
      <c r="J179" s="12">
        <f>VLOOKUP($A179,'[1]MASTER CP-1 history'!$C$2474:$Q$2824,15,0)</f>
        <v>0</v>
      </c>
      <c r="K179" s="12">
        <f>VLOOKUP($A179,'[1]MASTER CP-1 history'!$C$2827:$Q$3177,15,0)</f>
        <v>0</v>
      </c>
      <c r="L179" s="12">
        <f>VLOOKUP($A179,'[1]MASTER CP-1 history'!$C$3180:$Q$3530,15,0)</f>
        <v>0</v>
      </c>
      <c r="M179" s="12">
        <f>VLOOKUP($A179,'[1]MASTER CP-1 history'!$C$3533:$Q$3883,15,0)</f>
        <v>0</v>
      </c>
      <c r="N179" s="12">
        <f>VLOOKUP($A179,'[1]MASTER CP-1 history'!$C$3886:$Q$4236,15,0)</f>
        <v>0</v>
      </c>
      <c r="O179" s="12">
        <f>VLOOKUP($A179,'[1]MASTER CP-1 history'!$C$4239:$Q$4589,15,0)</f>
        <v>0</v>
      </c>
      <c r="P179" s="12">
        <f>VLOOKUP($A179,'[1]MASTER CP-1 history'!$C$4592:$Q$4942,15,0)</f>
        <v>1244960.6099999999</v>
      </c>
      <c r="Q179" s="12">
        <f>VLOOKUP($A179,'[1]MASTER CP-1 history'!$C$4945:$Q$5295,15,0)</f>
        <v>1314794.6599999999</v>
      </c>
      <c r="R179" s="12">
        <f>VLOOKUP($A179,'[1]MASTER CP-1 history'!$C$5298:$Q$5648,15,0)</f>
        <v>1405410.29</v>
      </c>
      <c r="S179" s="12">
        <f>VLOOKUP($A179,'[1]MASTER CP-1 history'!$C$5651:$Q$6001,15,0)</f>
        <v>1473557.33</v>
      </c>
      <c r="T179" s="12">
        <f>VLOOKUP($A179,'[1]MASTER CP-1 history'!$C$6004:$Q$6354,15,0)</f>
        <v>1527512.77</v>
      </c>
      <c r="U179" s="12">
        <f>VLOOKUP($A179,'[1]MASTER CP-1 history'!$C$6357:$Q$6707,15,0)</f>
        <v>1617511.93</v>
      </c>
      <c r="V179" s="12">
        <f>VLOOKUP($A179,'[1]MASTER CP-1 history'!$C$6710:$Q$7060,15,0)</f>
        <v>1684020.07</v>
      </c>
      <c r="W179" s="1"/>
      <c r="X179" s="23" t="str">
        <f t="shared" si="27"/>
        <v/>
      </c>
      <c r="Y179" s="23" t="str">
        <f t="shared" si="28"/>
        <v/>
      </c>
      <c r="Z179" s="23" t="str">
        <f t="shared" si="29"/>
        <v/>
      </c>
      <c r="AA179" s="23" t="str">
        <f t="shared" si="30"/>
        <v/>
      </c>
      <c r="AB179" s="23" t="str">
        <f t="shared" si="31"/>
        <v/>
      </c>
      <c r="AC179" s="23" t="str">
        <f t="shared" si="32"/>
        <v/>
      </c>
      <c r="AD179" s="23" t="str">
        <f t="shared" si="37"/>
        <v/>
      </c>
      <c r="AE179" s="23" t="str">
        <f t="shared" si="37"/>
        <v/>
      </c>
      <c r="AF179" s="23" t="str">
        <f t="shared" si="37"/>
        <v/>
      </c>
      <c r="AG179" s="23" t="str">
        <f t="shared" si="37"/>
        <v/>
      </c>
      <c r="AH179" s="23" t="str">
        <f t="shared" si="37"/>
        <v/>
      </c>
      <c r="AI179" s="23" t="str">
        <f t="shared" si="37"/>
        <v/>
      </c>
      <c r="AJ179" s="23" t="str">
        <f t="shared" si="37"/>
        <v/>
      </c>
      <c r="AK179" s="23">
        <f t="shared" si="37"/>
        <v>5.6093381139183232E-2</v>
      </c>
      <c r="AL179" s="23">
        <f t="shared" si="35"/>
        <v>6.8919986334596256E-2</v>
      </c>
      <c r="AM179" s="23">
        <f t="shared" si="35"/>
        <v>4.8489071472502192E-2</v>
      </c>
      <c r="AN179" s="23">
        <f t="shared" si="35"/>
        <v>3.6615772526475056E-2</v>
      </c>
      <c r="AO179" s="23">
        <f t="shared" si="35"/>
        <v>5.8918761117787523E-2</v>
      </c>
      <c r="AP179" s="23">
        <f t="shared" si="35"/>
        <v>4.111755763062603E-2</v>
      </c>
      <c r="AQ179" s="14"/>
      <c r="AR179" s="23">
        <f t="shared" si="33"/>
        <v>5.1692421703528384E-2</v>
      </c>
      <c r="AS179" s="1">
        <f t="shared" si="34"/>
        <v>1771071</v>
      </c>
    </row>
    <row r="180" spans="1:45" x14ac:dyDescent="0.25">
      <c r="A180" t="s">
        <v>175</v>
      </c>
      <c r="B180" s="5">
        <v>177</v>
      </c>
      <c r="C180" s="12">
        <f>VLOOKUP(A180,'[1]MASTER CP-1 history'!$C$3:$Q$353,15,0)</f>
        <v>389821.33</v>
      </c>
      <c r="D180" s="12">
        <f>VLOOKUP($A180,'[1]MASTER CP-1 history'!$C$356:$Q$706,15,0)</f>
        <v>457681.51</v>
      </c>
      <c r="E180" s="12">
        <f>VLOOKUP($A180,'[1]MASTER CP-1 history'!$C$709:$Q$1059,15,0)</f>
        <v>516197.68000000005</v>
      </c>
      <c r="F180" s="12">
        <f>VLOOKUP($A180,'[1]MASTER CP-1 history'!$C$1062:$Q$1412,15,0)</f>
        <v>535434.74</v>
      </c>
      <c r="G180" s="12">
        <f>VLOOKUP($A180,'[1]MASTER CP-1 history'!$C$1415:$Q$1765,15,0)</f>
        <v>536107.03999999992</v>
      </c>
      <c r="H180" s="12">
        <f>VLOOKUP($A180,'[1]MASTER CP-1 history'!$C$1768:$Q$2118,15,0)</f>
        <v>552429.63</v>
      </c>
      <c r="I180" s="12">
        <f>VLOOKUP($A180,'[1]MASTER CP-1 history'!$C$2121:$Q$2471,15,0)</f>
        <v>550997.3600000001</v>
      </c>
      <c r="J180" s="12">
        <f>VLOOKUP($A180,'[1]MASTER CP-1 history'!$C$2474:$Q$2824,15,0)</f>
        <v>555422</v>
      </c>
      <c r="K180" s="12">
        <f>VLOOKUP($A180,'[1]MASTER CP-1 history'!$C$2827:$Q$3177,15,0)</f>
        <v>566352</v>
      </c>
      <c r="L180" s="12">
        <f>VLOOKUP($A180,'[1]MASTER CP-1 history'!$C$3180:$Q$3530,15,0)</f>
        <v>566001</v>
      </c>
      <c r="M180" s="12">
        <f>VLOOKUP($A180,'[1]MASTER CP-1 history'!$C$3533:$Q$3883,15,0)</f>
        <v>605440</v>
      </c>
      <c r="N180" s="12">
        <f>VLOOKUP($A180,'[1]MASTER CP-1 history'!$C$3886:$Q$4236,15,0)</f>
        <v>633041</v>
      </c>
      <c r="O180" s="12">
        <f>VLOOKUP($A180,'[1]MASTER CP-1 history'!$C$4239:$Q$4589,15,0)</f>
        <v>663522</v>
      </c>
      <c r="P180" s="12">
        <f>VLOOKUP($A180,'[1]MASTER CP-1 history'!$C$4592:$Q$4942,15,0)</f>
        <v>695305</v>
      </c>
      <c r="Q180" s="12">
        <f>VLOOKUP($A180,'[1]MASTER CP-1 history'!$C$4945:$Q$5295,15,0)</f>
        <v>725866.19000000006</v>
      </c>
      <c r="R180" s="12">
        <f>VLOOKUP($A180,'[1]MASTER CP-1 history'!$C$5298:$Q$5648,15,0)</f>
        <v>862143.49</v>
      </c>
      <c r="S180" s="12">
        <f>VLOOKUP($A180,'[1]MASTER CP-1 history'!$C$5651:$Q$6001,15,0)</f>
        <v>908734.86</v>
      </c>
      <c r="T180" s="12">
        <f>VLOOKUP($A180,'[1]MASTER CP-1 history'!$C$6004:$Q$6354,15,0)</f>
        <v>950071</v>
      </c>
      <c r="U180" s="12">
        <f>VLOOKUP($A180,'[1]MASTER CP-1 history'!$C$6357:$Q$6707,15,0)</f>
        <v>997495</v>
      </c>
      <c r="V180" s="12">
        <f>VLOOKUP($A180,'[1]MASTER CP-1 history'!$C$6710:$Q$7060,15,0)</f>
        <v>1087895</v>
      </c>
      <c r="W180" s="1"/>
      <c r="X180" s="23">
        <f t="shared" si="27"/>
        <v>0.17408021259380546</v>
      </c>
      <c r="Y180" s="23">
        <f t="shared" si="28"/>
        <v>0.12785347172971886</v>
      </c>
      <c r="Z180" s="23">
        <f t="shared" si="29"/>
        <v>3.7266847073004934E-2</v>
      </c>
      <c r="AA180" s="23">
        <f t="shared" si="30"/>
        <v>1.2556152034511809E-3</v>
      </c>
      <c r="AB180" s="23">
        <f t="shared" si="31"/>
        <v>3.0446513069479719E-2</v>
      </c>
      <c r="AC180" s="23">
        <f t="shared" si="32"/>
        <v>-2.5926741112707917E-3</v>
      </c>
      <c r="AD180" s="23">
        <f t="shared" si="37"/>
        <v>8.0302381122114574E-3</v>
      </c>
      <c r="AE180" s="23">
        <f t="shared" si="37"/>
        <v>1.9678730766876356E-2</v>
      </c>
      <c r="AF180" s="23">
        <f t="shared" si="37"/>
        <v>-6.197559115179252E-4</v>
      </c>
      <c r="AG180" s="23">
        <f t="shared" si="37"/>
        <v>6.9680088904436568E-2</v>
      </c>
      <c r="AH180" s="23">
        <f t="shared" si="37"/>
        <v>4.5588332452431289E-2</v>
      </c>
      <c r="AI180" s="23">
        <f t="shared" si="37"/>
        <v>4.8150119818463573E-2</v>
      </c>
      <c r="AJ180" s="23">
        <f t="shared" si="37"/>
        <v>4.7900446405695664E-2</v>
      </c>
      <c r="AK180" s="23">
        <f t="shared" si="37"/>
        <v>4.3953646241577521E-2</v>
      </c>
      <c r="AL180" s="23">
        <f t="shared" si="35"/>
        <v>0.18774438302464524</v>
      </c>
      <c r="AM180" s="23">
        <f t="shared" si="35"/>
        <v>5.4041317414575615E-2</v>
      </c>
      <c r="AN180" s="23">
        <f t="shared" si="35"/>
        <v>4.5487569388501299E-2</v>
      </c>
      <c r="AO180" s="23">
        <f t="shared" si="35"/>
        <v>4.9916269415654198E-2</v>
      </c>
      <c r="AP180" s="23">
        <f t="shared" si="35"/>
        <v>9.0627020686820492E-2</v>
      </c>
      <c r="AQ180" s="14"/>
      <c r="AR180" s="23">
        <f t="shared" si="33"/>
        <v>5.6762546962029516E-2</v>
      </c>
      <c r="AS180" s="1">
        <f t="shared" si="34"/>
        <v>1149647</v>
      </c>
    </row>
    <row r="181" spans="1:45" x14ac:dyDescent="0.25">
      <c r="A181" t="s">
        <v>176</v>
      </c>
      <c r="B181" s="5">
        <v>178</v>
      </c>
      <c r="C181" s="12">
        <f>VLOOKUP(A181,'[1]MASTER CP-1 history'!$C$3:$Q$353,15,0)</f>
        <v>0</v>
      </c>
      <c r="D181" s="12">
        <f>VLOOKUP($A181,'[1]MASTER CP-1 history'!$C$356:$Q$706,15,0)</f>
        <v>0</v>
      </c>
      <c r="E181" s="12">
        <f>VLOOKUP($A181,'[1]MASTER CP-1 history'!$C$709:$Q$1059,15,0)</f>
        <v>0</v>
      </c>
      <c r="F181" s="12">
        <f>VLOOKUP($A181,'[1]MASTER CP-1 history'!$C$1062:$Q$1412,15,0)</f>
        <v>0</v>
      </c>
      <c r="G181" s="12">
        <f>VLOOKUP($A181,'[1]MASTER CP-1 history'!$C$1415:$Q$1765,15,0)</f>
        <v>0</v>
      </c>
      <c r="H181" s="12">
        <f>VLOOKUP($A181,'[1]MASTER CP-1 history'!$C$1768:$Q$2118,15,0)</f>
        <v>0</v>
      </c>
      <c r="I181" s="12">
        <f>VLOOKUP($A181,'[1]MASTER CP-1 history'!$C$2121:$Q$2471,15,0)</f>
        <v>0</v>
      </c>
      <c r="J181" s="12">
        <f>VLOOKUP($A181,'[1]MASTER CP-1 history'!$C$2474:$Q$2824,15,0)</f>
        <v>0</v>
      </c>
      <c r="K181" s="12">
        <f>VLOOKUP($A181,'[1]MASTER CP-1 history'!$C$2827:$Q$3177,15,0)</f>
        <v>0</v>
      </c>
      <c r="L181" s="12">
        <f>VLOOKUP($A181,'[1]MASTER CP-1 history'!$C$3180:$Q$3530,15,0)</f>
        <v>0</v>
      </c>
      <c r="M181" s="12">
        <f>VLOOKUP($A181,'[1]MASTER CP-1 history'!$C$3533:$Q$3883,15,0)</f>
        <v>0</v>
      </c>
      <c r="N181" s="12">
        <f>VLOOKUP($A181,'[1]MASTER CP-1 history'!$C$3886:$Q$4236,15,0)</f>
        <v>0</v>
      </c>
      <c r="O181" s="12">
        <f>VLOOKUP($A181,'[1]MASTER CP-1 history'!$C$4239:$Q$4589,15,0)</f>
        <v>0</v>
      </c>
      <c r="P181" s="12">
        <f>VLOOKUP($A181,'[1]MASTER CP-1 history'!$C$4592:$Q$4942,15,0)</f>
        <v>0</v>
      </c>
      <c r="Q181" s="12">
        <f>VLOOKUP($A181,'[1]MASTER CP-1 history'!$C$4945:$Q$5295,15,0)</f>
        <v>0</v>
      </c>
      <c r="R181" s="12">
        <f>VLOOKUP($A181,'[1]MASTER CP-1 history'!$C$5298:$Q$5648,15,0)</f>
        <v>0</v>
      </c>
      <c r="S181" s="12">
        <f>VLOOKUP($A181,'[1]MASTER CP-1 history'!$C$5651:$Q$6001,15,0)</f>
        <v>0</v>
      </c>
      <c r="T181" s="12">
        <f>VLOOKUP($A181,'[1]MASTER CP-1 history'!$C$6004:$Q$6354,15,0)</f>
        <v>0</v>
      </c>
      <c r="U181" s="12">
        <f>VLOOKUP($A181,'[1]MASTER CP-1 history'!$C$6357:$Q$6707,15,0)</f>
        <v>0</v>
      </c>
      <c r="V181" s="12">
        <f>VLOOKUP($A181,'[1]MASTER CP-1 history'!$C$6710:$Q$7060,15,0)</f>
        <v>0</v>
      </c>
      <c r="W181" s="1"/>
      <c r="X181" s="23" t="str">
        <f t="shared" si="27"/>
        <v/>
      </c>
      <c r="Y181" s="23" t="str">
        <f t="shared" si="28"/>
        <v/>
      </c>
      <c r="Z181" s="23" t="str">
        <f t="shared" si="29"/>
        <v/>
      </c>
      <c r="AA181" s="23" t="str">
        <f t="shared" si="30"/>
        <v/>
      </c>
      <c r="AB181" s="23" t="str">
        <f t="shared" si="31"/>
        <v/>
      </c>
      <c r="AC181" s="23" t="str">
        <f t="shared" si="32"/>
        <v/>
      </c>
      <c r="AD181" s="23" t="str">
        <f t="shared" si="37"/>
        <v/>
      </c>
      <c r="AE181" s="23" t="str">
        <f t="shared" si="37"/>
        <v/>
      </c>
      <c r="AF181" s="23" t="str">
        <f t="shared" ref="AF181:AM216" si="38">IF(AND(K181&gt;0,L181&gt;0),((L181-K181)/K181),"")</f>
        <v/>
      </c>
      <c r="AG181" s="23" t="str">
        <f t="shared" si="38"/>
        <v/>
      </c>
      <c r="AH181" s="23" t="str">
        <f t="shared" si="38"/>
        <v/>
      </c>
      <c r="AI181" s="23" t="str">
        <f t="shared" si="38"/>
        <v/>
      </c>
      <c r="AJ181" s="23" t="str">
        <f t="shared" si="38"/>
        <v/>
      </c>
      <c r="AK181" s="23" t="str">
        <f t="shared" si="38"/>
        <v/>
      </c>
      <c r="AL181" s="23" t="str">
        <f t="shared" si="35"/>
        <v/>
      </c>
      <c r="AM181" s="23" t="str">
        <f t="shared" si="35"/>
        <v/>
      </c>
      <c r="AN181" s="23" t="str">
        <f t="shared" si="35"/>
        <v/>
      </c>
      <c r="AO181" s="23" t="str">
        <f t="shared" si="35"/>
        <v/>
      </c>
      <c r="AP181" s="23" t="str">
        <f t="shared" si="35"/>
        <v/>
      </c>
      <c r="AQ181" s="14"/>
      <c r="AR181" s="23">
        <f t="shared" si="33"/>
        <v>0</v>
      </c>
      <c r="AS181" s="1">
        <f t="shared" si="34"/>
        <v>0</v>
      </c>
    </row>
    <row r="182" spans="1:45" x14ac:dyDescent="0.25">
      <c r="A182" t="s">
        <v>177</v>
      </c>
      <c r="B182" s="5">
        <v>179</v>
      </c>
      <c r="C182" s="12">
        <f>VLOOKUP(A182,'[1]MASTER CP-1 history'!$C$3:$Q$353,15,0)</f>
        <v>156373.57</v>
      </c>
      <c r="D182" s="12">
        <f>VLOOKUP($A182,'[1]MASTER CP-1 history'!$C$356:$Q$706,15,0)</f>
        <v>163633.71000000002</v>
      </c>
      <c r="E182" s="12">
        <f>VLOOKUP($A182,'[1]MASTER CP-1 history'!$C$709:$Q$1059,15,0)</f>
        <v>184764.42</v>
      </c>
      <c r="F182" s="12">
        <f>VLOOKUP($A182,'[1]MASTER CP-1 history'!$C$1062:$Q$1412,15,0)</f>
        <v>191945.97999999998</v>
      </c>
      <c r="G182" s="12">
        <f>VLOOKUP($A182,'[1]MASTER CP-1 history'!$C$1415:$Q$1765,15,0)</f>
        <v>210748.87000000002</v>
      </c>
      <c r="H182" s="12">
        <f>VLOOKUP($A182,'[1]MASTER CP-1 history'!$C$1768:$Q$2118,15,0)</f>
        <v>218799.44</v>
      </c>
      <c r="I182" s="12">
        <f>VLOOKUP($A182,'[1]MASTER CP-1 history'!$C$2121:$Q$2471,15,0)</f>
        <v>216995.20000000001</v>
      </c>
      <c r="J182" s="12">
        <f>VLOOKUP($A182,'[1]MASTER CP-1 history'!$C$2474:$Q$2824,15,0)</f>
        <v>224822.98</v>
      </c>
      <c r="K182" s="12">
        <f>VLOOKUP($A182,'[1]MASTER CP-1 history'!$C$2827:$Q$3177,15,0)</f>
        <v>235346.21</v>
      </c>
      <c r="L182" s="12">
        <f>VLOOKUP($A182,'[1]MASTER CP-1 history'!$C$3180:$Q$3530,15,0)</f>
        <v>240143.18000000002</v>
      </c>
      <c r="M182" s="12">
        <f>VLOOKUP($A182,'[1]MASTER CP-1 history'!$C$3533:$Q$3883,15,0)</f>
        <v>245110.27000000002</v>
      </c>
      <c r="N182" s="12">
        <f>VLOOKUP($A182,'[1]MASTER CP-1 history'!$C$3886:$Q$4236,15,0)</f>
        <v>259934.47999999998</v>
      </c>
      <c r="O182" s="12">
        <f>VLOOKUP($A182,'[1]MASTER CP-1 history'!$C$4239:$Q$4589,15,0)</f>
        <v>299538.57</v>
      </c>
      <c r="P182" s="12">
        <f>VLOOKUP($A182,'[1]MASTER CP-1 history'!$C$4592:$Q$4942,15,0)</f>
        <v>306678.83999999997</v>
      </c>
      <c r="Q182" s="12">
        <f>VLOOKUP($A182,'[1]MASTER CP-1 history'!$C$4945:$Q$5295,15,0)</f>
        <v>309007.96000000002</v>
      </c>
      <c r="R182" s="12">
        <f>VLOOKUP($A182,'[1]MASTER CP-1 history'!$C$5298:$Q$5648,15,0)</f>
        <v>337862.81</v>
      </c>
      <c r="S182" s="12">
        <f>VLOOKUP($A182,'[1]MASTER CP-1 history'!$C$5651:$Q$6001,15,0)</f>
        <v>359286.31</v>
      </c>
      <c r="T182" s="12">
        <f>VLOOKUP($A182,'[1]MASTER CP-1 history'!$C$6004:$Q$6354,15,0)</f>
        <v>390445.83</v>
      </c>
      <c r="U182" s="12">
        <f>VLOOKUP($A182,'[1]MASTER CP-1 history'!$C$6357:$Q$6707,15,0)</f>
        <v>419288.9</v>
      </c>
      <c r="V182" s="12">
        <f>VLOOKUP($A182,'[1]MASTER CP-1 history'!$C$6710:$Q$7060,15,0)</f>
        <v>449139.20999999996</v>
      </c>
      <c r="W182" s="1"/>
      <c r="X182" s="23">
        <f t="shared" si="27"/>
        <v>4.6428178367994115E-2</v>
      </c>
      <c r="Y182" s="23">
        <f t="shared" si="28"/>
        <v>0.12913421079311829</v>
      </c>
      <c r="Z182" s="23">
        <f t="shared" si="29"/>
        <v>3.8868738905466584E-2</v>
      </c>
      <c r="AA182" s="23">
        <f t="shared" si="30"/>
        <v>9.7959280001592347E-2</v>
      </c>
      <c r="AB182" s="23">
        <f t="shared" si="31"/>
        <v>3.8199825223262061E-2</v>
      </c>
      <c r="AC182" s="23">
        <f t="shared" si="32"/>
        <v>-8.2460905750032579E-3</v>
      </c>
      <c r="AD182" s="23">
        <f t="shared" ref="AD182:AE195" si="39">IF(AND(I182&gt;0,J182&gt;0),((J182-I182)/I182),"")</f>
        <v>3.6073516833552075E-2</v>
      </c>
      <c r="AE182" s="23">
        <f t="shared" si="39"/>
        <v>4.6806736571145799E-2</v>
      </c>
      <c r="AF182" s="23">
        <f t="shared" si="38"/>
        <v>2.0382609943028318E-2</v>
      </c>
      <c r="AG182" s="23">
        <f t="shared" si="38"/>
        <v>2.0683868682008773E-2</v>
      </c>
      <c r="AH182" s="23">
        <f t="shared" si="38"/>
        <v>6.0479758763269942E-2</v>
      </c>
      <c r="AI182" s="23">
        <f t="shared" si="38"/>
        <v>0.15236181825512349</v>
      </c>
      <c r="AJ182" s="23">
        <f t="shared" si="38"/>
        <v>2.3837564558046601E-2</v>
      </c>
      <c r="AK182" s="23">
        <f t="shared" si="38"/>
        <v>7.5946550469541815E-3</v>
      </c>
      <c r="AL182" s="23">
        <f t="shared" si="35"/>
        <v>9.3378986094727057E-2</v>
      </c>
      <c r="AM182" s="23">
        <f t="shared" si="35"/>
        <v>6.340887296829148E-2</v>
      </c>
      <c r="AN182" s="23">
        <f t="shared" si="35"/>
        <v>8.6726154414288756E-2</v>
      </c>
      <c r="AO182" s="23">
        <f t="shared" si="35"/>
        <v>7.3872142519744693E-2</v>
      </c>
      <c r="AP182" s="23">
        <f t="shared" si="35"/>
        <v>7.119270269258246E-2</v>
      </c>
      <c r="AQ182" s="14"/>
      <c r="AR182" s="23">
        <f t="shared" si="33"/>
        <v>5.7849659476799674E-2</v>
      </c>
      <c r="AS182" s="1">
        <f t="shared" si="34"/>
        <v>475122</v>
      </c>
    </row>
    <row r="183" spans="1:45" x14ac:dyDescent="0.25">
      <c r="A183" t="s">
        <v>178</v>
      </c>
      <c r="B183" s="5">
        <v>180</v>
      </c>
      <c r="C183" s="12">
        <f>VLOOKUP(A183,'[1]MASTER CP-1 history'!$C$3:$Q$353,15,0)</f>
        <v>0</v>
      </c>
      <c r="D183" s="12">
        <f>VLOOKUP($A183,'[1]MASTER CP-1 history'!$C$356:$Q$706,15,0)</f>
        <v>0</v>
      </c>
      <c r="E183" s="12">
        <f>VLOOKUP($A183,'[1]MASTER CP-1 history'!$C$709:$Q$1059,15,0)</f>
        <v>0</v>
      </c>
      <c r="F183" s="12">
        <f>VLOOKUP($A183,'[1]MASTER CP-1 history'!$C$1062:$Q$1412,15,0)</f>
        <v>0</v>
      </c>
      <c r="G183" s="12">
        <f>VLOOKUP($A183,'[1]MASTER CP-1 history'!$C$1415:$Q$1765,15,0)</f>
        <v>0</v>
      </c>
      <c r="H183" s="12">
        <f>VLOOKUP($A183,'[1]MASTER CP-1 history'!$C$1768:$Q$2118,15,0)</f>
        <v>0</v>
      </c>
      <c r="I183" s="12">
        <f>VLOOKUP($A183,'[1]MASTER CP-1 history'!$C$2121:$Q$2471,15,0)</f>
        <v>0</v>
      </c>
      <c r="J183" s="12">
        <f>VLOOKUP($A183,'[1]MASTER CP-1 history'!$C$2474:$Q$2824,15,0)</f>
        <v>0</v>
      </c>
      <c r="K183" s="12">
        <f>VLOOKUP($A183,'[1]MASTER CP-1 history'!$C$2827:$Q$3177,15,0)</f>
        <v>0</v>
      </c>
      <c r="L183" s="12">
        <f>VLOOKUP($A183,'[1]MASTER CP-1 history'!$C$3180:$Q$3530,15,0)</f>
        <v>0</v>
      </c>
      <c r="M183" s="12">
        <f>VLOOKUP($A183,'[1]MASTER CP-1 history'!$C$3533:$Q$3883,15,0)</f>
        <v>0</v>
      </c>
      <c r="N183" s="12">
        <f>VLOOKUP($A183,'[1]MASTER CP-1 history'!$C$3886:$Q$4236,15,0)</f>
        <v>0</v>
      </c>
      <c r="O183" s="12">
        <f>VLOOKUP($A183,'[1]MASTER CP-1 history'!$C$4239:$Q$4589,15,0)</f>
        <v>0</v>
      </c>
      <c r="P183" s="12">
        <f>VLOOKUP($A183,'[1]MASTER CP-1 history'!$C$4592:$Q$4942,15,0)</f>
        <v>0</v>
      </c>
      <c r="Q183" s="12">
        <f>VLOOKUP($A183,'[1]MASTER CP-1 history'!$C$4945:$Q$5295,15,0)</f>
        <v>0</v>
      </c>
      <c r="R183" s="12">
        <f>VLOOKUP($A183,'[1]MASTER CP-1 history'!$C$5298:$Q$5648,15,0)</f>
        <v>0</v>
      </c>
      <c r="S183" s="12">
        <f>VLOOKUP($A183,'[1]MASTER CP-1 history'!$C$5651:$Q$6001,15,0)</f>
        <v>0</v>
      </c>
      <c r="T183" s="12">
        <f>VLOOKUP($A183,'[1]MASTER CP-1 history'!$C$6004:$Q$6354,15,0)</f>
        <v>0</v>
      </c>
      <c r="U183" s="12">
        <f>VLOOKUP($A183,'[1]MASTER CP-1 history'!$C$6357:$Q$6707,15,0)</f>
        <v>0</v>
      </c>
      <c r="V183" s="12">
        <f>VLOOKUP($A183,'[1]MASTER CP-1 history'!$C$6710:$Q$7060,15,0)</f>
        <v>0</v>
      </c>
      <c r="W183" s="1"/>
      <c r="X183" s="23" t="str">
        <f t="shared" si="27"/>
        <v/>
      </c>
      <c r="Y183" s="23" t="str">
        <f t="shared" si="28"/>
        <v/>
      </c>
      <c r="Z183" s="23" t="str">
        <f t="shared" si="29"/>
        <v/>
      </c>
      <c r="AA183" s="23" t="str">
        <f t="shared" si="30"/>
        <v/>
      </c>
      <c r="AB183" s="23" t="str">
        <f t="shared" si="31"/>
        <v/>
      </c>
      <c r="AC183" s="23" t="str">
        <f t="shared" si="32"/>
        <v/>
      </c>
      <c r="AD183" s="23" t="str">
        <f t="shared" si="39"/>
        <v/>
      </c>
      <c r="AE183" s="23" t="str">
        <f t="shared" si="39"/>
        <v/>
      </c>
      <c r="AF183" s="23" t="str">
        <f t="shared" si="38"/>
        <v/>
      </c>
      <c r="AG183" s="23" t="str">
        <f t="shared" si="38"/>
        <v/>
      </c>
      <c r="AH183" s="23" t="str">
        <f t="shared" si="38"/>
        <v/>
      </c>
      <c r="AI183" s="23" t="str">
        <f t="shared" si="38"/>
        <v/>
      </c>
      <c r="AJ183" s="23" t="str">
        <f t="shared" si="38"/>
        <v/>
      </c>
      <c r="AK183" s="23" t="str">
        <f t="shared" si="38"/>
        <v/>
      </c>
      <c r="AL183" s="23" t="str">
        <f t="shared" si="35"/>
        <v/>
      </c>
      <c r="AM183" s="23" t="str">
        <f t="shared" si="35"/>
        <v/>
      </c>
      <c r="AN183" s="23" t="str">
        <f t="shared" si="35"/>
        <v/>
      </c>
      <c r="AO183" s="23" t="str">
        <f t="shared" si="35"/>
        <v/>
      </c>
      <c r="AP183" s="23" t="str">
        <f t="shared" si="35"/>
        <v/>
      </c>
      <c r="AQ183" s="14"/>
      <c r="AR183" s="23">
        <f t="shared" si="33"/>
        <v>0</v>
      </c>
      <c r="AS183" s="1">
        <f t="shared" si="34"/>
        <v>0</v>
      </c>
    </row>
    <row r="184" spans="1:45" x14ac:dyDescent="0.25">
      <c r="A184" t="s">
        <v>179</v>
      </c>
      <c r="B184" s="5">
        <v>181</v>
      </c>
      <c r="C184" s="12">
        <f>VLOOKUP(A184,'[1]MASTER CP-1 history'!$C$3:$Q$353,15,0)</f>
        <v>0</v>
      </c>
      <c r="D184" s="12">
        <f>VLOOKUP($A184,'[1]MASTER CP-1 history'!$C$356:$Q$706,15,0)</f>
        <v>0</v>
      </c>
      <c r="E184" s="12">
        <f>VLOOKUP($A184,'[1]MASTER CP-1 history'!$C$709:$Q$1059,15,0)</f>
        <v>0</v>
      </c>
      <c r="F184" s="12">
        <f>VLOOKUP($A184,'[1]MASTER CP-1 history'!$C$1062:$Q$1412,15,0)</f>
        <v>0</v>
      </c>
      <c r="G184" s="12">
        <f>VLOOKUP($A184,'[1]MASTER CP-1 history'!$C$1415:$Q$1765,15,0)</f>
        <v>0</v>
      </c>
      <c r="H184" s="12">
        <f>VLOOKUP($A184,'[1]MASTER CP-1 history'!$C$1768:$Q$2118,15,0)</f>
        <v>0</v>
      </c>
      <c r="I184" s="12">
        <f>VLOOKUP($A184,'[1]MASTER CP-1 history'!$C$2121:$Q$2471,15,0)</f>
        <v>0</v>
      </c>
      <c r="J184" s="12">
        <f>VLOOKUP($A184,'[1]MASTER CP-1 history'!$C$2474:$Q$2824,15,0)</f>
        <v>0</v>
      </c>
      <c r="K184" s="12">
        <f>VLOOKUP($A184,'[1]MASTER CP-1 history'!$C$2827:$Q$3177,15,0)</f>
        <v>0</v>
      </c>
      <c r="L184" s="12">
        <f>VLOOKUP($A184,'[1]MASTER CP-1 history'!$C$3180:$Q$3530,15,0)</f>
        <v>0</v>
      </c>
      <c r="M184" s="12">
        <f>VLOOKUP($A184,'[1]MASTER CP-1 history'!$C$3533:$Q$3883,15,0)</f>
        <v>0</v>
      </c>
      <c r="N184" s="12">
        <f>VLOOKUP($A184,'[1]MASTER CP-1 history'!$C$3886:$Q$4236,15,0)</f>
        <v>0</v>
      </c>
      <c r="O184" s="12">
        <f>VLOOKUP($A184,'[1]MASTER CP-1 history'!$C$4239:$Q$4589,15,0)</f>
        <v>0</v>
      </c>
      <c r="P184" s="12">
        <f>VLOOKUP($A184,'[1]MASTER CP-1 history'!$C$4592:$Q$4942,15,0)</f>
        <v>0</v>
      </c>
      <c r="Q184" s="12">
        <f>VLOOKUP($A184,'[1]MASTER CP-1 history'!$C$4945:$Q$5295,15,0)</f>
        <v>0</v>
      </c>
      <c r="R184" s="12">
        <f>VLOOKUP($A184,'[1]MASTER CP-1 history'!$C$5298:$Q$5648,15,0)</f>
        <v>0</v>
      </c>
      <c r="S184" s="12">
        <f>VLOOKUP($A184,'[1]MASTER CP-1 history'!$C$5651:$Q$6001,15,0)</f>
        <v>0</v>
      </c>
      <c r="T184" s="12">
        <f>VLOOKUP($A184,'[1]MASTER CP-1 history'!$C$6004:$Q$6354,15,0)</f>
        <v>0</v>
      </c>
      <c r="U184" s="12">
        <f>VLOOKUP($A184,'[1]MASTER CP-1 history'!$C$6357:$Q$6707,15,0)</f>
        <v>0</v>
      </c>
      <c r="V184" s="12">
        <f>VLOOKUP($A184,'[1]MASTER CP-1 history'!$C$6710:$Q$7060,15,0)</f>
        <v>0</v>
      </c>
      <c r="W184" s="1"/>
      <c r="X184" s="23" t="str">
        <f t="shared" si="27"/>
        <v/>
      </c>
      <c r="Y184" s="23" t="str">
        <f t="shared" si="28"/>
        <v/>
      </c>
      <c r="Z184" s="23" t="str">
        <f t="shared" si="29"/>
        <v/>
      </c>
      <c r="AA184" s="23" t="str">
        <f t="shared" si="30"/>
        <v/>
      </c>
      <c r="AB184" s="23" t="str">
        <f t="shared" si="31"/>
        <v/>
      </c>
      <c r="AC184" s="23" t="str">
        <f t="shared" si="32"/>
        <v/>
      </c>
      <c r="AD184" s="23" t="str">
        <f t="shared" si="39"/>
        <v/>
      </c>
      <c r="AE184" s="23" t="str">
        <f t="shared" si="39"/>
        <v/>
      </c>
      <c r="AF184" s="23" t="str">
        <f t="shared" si="38"/>
        <v/>
      </c>
      <c r="AG184" s="23" t="str">
        <f t="shared" si="38"/>
        <v/>
      </c>
      <c r="AH184" s="23" t="str">
        <f t="shared" si="38"/>
        <v/>
      </c>
      <c r="AI184" s="23" t="str">
        <f t="shared" si="38"/>
        <v/>
      </c>
      <c r="AJ184" s="23" t="str">
        <f t="shared" si="38"/>
        <v/>
      </c>
      <c r="AK184" s="23" t="str">
        <f t="shared" si="38"/>
        <v/>
      </c>
      <c r="AL184" s="23" t="str">
        <f t="shared" si="35"/>
        <v/>
      </c>
      <c r="AM184" s="23" t="str">
        <f t="shared" si="35"/>
        <v/>
      </c>
      <c r="AN184" s="23" t="str">
        <f t="shared" si="35"/>
        <v/>
      </c>
      <c r="AO184" s="23" t="str">
        <f t="shared" si="35"/>
        <v/>
      </c>
      <c r="AP184" s="23" t="str">
        <f t="shared" si="35"/>
        <v/>
      </c>
      <c r="AQ184" s="14"/>
      <c r="AR184" s="23">
        <f t="shared" si="33"/>
        <v>0</v>
      </c>
      <c r="AS184" s="1">
        <f t="shared" si="34"/>
        <v>0</v>
      </c>
    </row>
    <row r="185" spans="1:45" x14ac:dyDescent="0.25">
      <c r="A185" t="s">
        <v>180</v>
      </c>
      <c r="B185" s="5">
        <v>182</v>
      </c>
      <c r="C185" s="12">
        <f>VLOOKUP(A185,'[1]MASTER CP-1 history'!$C$3:$Q$353,15,0)</f>
        <v>0</v>
      </c>
      <c r="D185" s="12">
        <f>VLOOKUP($A185,'[1]MASTER CP-1 history'!$C$356:$Q$706,15,0)</f>
        <v>0</v>
      </c>
      <c r="E185" s="12">
        <f>VLOOKUP($A185,'[1]MASTER CP-1 history'!$C$709:$Q$1059,15,0)</f>
        <v>0</v>
      </c>
      <c r="F185" s="12">
        <f>VLOOKUP($A185,'[1]MASTER CP-1 history'!$C$1062:$Q$1412,15,0)</f>
        <v>0</v>
      </c>
      <c r="G185" s="12">
        <f>VLOOKUP($A185,'[1]MASTER CP-1 history'!$C$1415:$Q$1765,15,0)</f>
        <v>0</v>
      </c>
      <c r="H185" s="12">
        <f>VLOOKUP($A185,'[1]MASTER CP-1 history'!$C$1768:$Q$2118,15,0)</f>
        <v>0</v>
      </c>
      <c r="I185" s="12">
        <f>VLOOKUP($A185,'[1]MASTER CP-1 history'!$C$2121:$Q$2471,15,0)</f>
        <v>0</v>
      </c>
      <c r="J185" s="12">
        <f>VLOOKUP($A185,'[1]MASTER CP-1 history'!$C$2474:$Q$2824,15,0)</f>
        <v>0</v>
      </c>
      <c r="K185" s="12">
        <f>VLOOKUP($A185,'[1]MASTER CP-1 history'!$C$2827:$Q$3177,15,0)</f>
        <v>205531.39</v>
      </c>
      <c r="L185" s="12">
        <f>VLOOKUP($A185,'[1]MASTER CP-1 history'!$C$3180:$Q$3530,15,0)</f>
        <v>209811.86</v>
      </c>
      <c r="M185" s="12">
        <f>VLOOKUP($A185,'[1]MASTER CP-1 history'!$C$3533:$Q$3883,15,0)</f>
        <v>216299.23</v>
      </c>
      <c r="N185" s="12">
        <f>VLOOKUP($A185,'[1]MASTER CP-1 history'!$C$3886:$Q$4236,15,0)</f>
        <v>228211.19999999998</v>
      </c>
      <c r="O185" s="12">
        <f>VLOOKUP($A185,'[1]MASTER CP-1 history'!$C$4239:$Q$4589,15,0)</f>
        <v>247639.32</v>
      </c>
      <c r="P185" s="12">
        <f>VLOOKUP($A185,'[1]MASTER CP-1 history'!$C$4592:$Q$4942,15,0)</f>
        <v>259555.73</v>
      </c>
      <c r="Q185" s="12">
        <f>VLOOKUP($A185,'[1]MASTER CP-1 history'!$C$4945:$Q$5295,15,0)</f>
        <v>276022.13</v>
      </c>
      <c r="R185" s="12">
        <f>VLOOKUP($A185,'[1]MASTER CP-1 history'!$C$5298:$Q$5648,15,0)</f>
        <v>299028.18</v>
      </c>
      <c r="S185" s="12">
        <f>VLOOKUP($A185,'[1]MASTER CP-1 history'!$C$5651:$Q$6001,15,0)</f>
        <v>328382.48</v>
      </c>
      <c r="T185" s="12">
        <f>VLOOKUP($A185,'[1]MASTER CP-1 history'!$C$6004:$Q$6354,15,0)</f>
        <v>352999.45999999996</v>
      </c>
      <c r="U185" s="12">
        <f>VLOOKUP($A185,'[1]MASTER CP-1 history'!$C$6357:$Q$6707,15,0)</f>
        <v>384320.77999999997</v>
      </c>
      <c r="V185" s="12">
        <f>VLOOKUP($A185,'[1]MASTER CP-1 history'!$C$6710:$Q$7060,15,0)</f>
        <v>426216.05</v>
      </c>
      <c r="W185" s="1"/>
      <c r="X185" s="23" t="str">
        <f t="shared" si="27"/>
        <v/>
      </c>
      <c r="Y185" s="23" t="str">
        <f t="shared" si="28"/>
        <v/>
      </c>
      <c r="Z185" s="23" t="str">
        <f t="shared" si="29"/>
        <v/>
      </c>
      <c r="AA185" s="23" t="str">
        <f t="shared" si="30"/>
        <v/>
      </c>
      <c r="AB185" s="23" t="str">
        <f t="shared" si="31"/>
        <v/>
      </c>
      <c r="AC185" s="23" t="str">
        <f t="shared" si="32"/>
        <v/>
      </c>
      <c r="AD185" s="23" t="str">
        <f t="shared" si="39"/>
        <v/>
      </c>
      <c r="AE185" s="23" t="str">
        <f t="shared" si="39"/>
        <v/>
      </c>
      <c r="AF185" s="23">
        <f t="shared" si="38"/>
        <v>2.0826356499608026E-2</v>
      </c>
      <c r="AG185" s="23">
        <f t="shared" si="38"/>
        <v>3.0919939416198992E-2</v>
      </c>
      <c r="AH185" s="23">
        <f t="shared" si="38"/>
        <v>5.5071717083782369E-2</v>
      </c>
      <c r="AI185" s="23">
        <f t="shared" si="38"/>
        <v>8.5132193336698747E-2</v>
      </c>
      <c r="AJ185" s="23">
        <f t="shared" si="38"/>
        <v>4.8120023912196185E-2</v>
      </c>
      <c r="AK185" s="23">
        <f t="shared" si="38"/>
        <v>6.3440710786851026E-2</v>
      </c>
      <c r="AL185" s="23">
        <f t="shared" si="35"/>
        <v>8.3348570638158564E-2</v>
      </c>
      <c r="AM185" s="23">
        <f t="shared" si="35"/>
        <v>9.8165664520313736E-2</v>
      </c>
      <c r="AN185" s="23">
        <f t="shared" si="35"/>
        <v>7.4964352544021173E-2</v>
      </c>
      <c r="AO185" s="23">
        <f t="shared" si="35"/>
        <v>8.8729087574241639E-2</v>
      </c>
      <c r="AP185" s="23">
        <f t="shared" si="35"/>
        <v>0.10901120152805691</v>
      </c>
      <c r="AQ185" s="14"/>
      <c r="AR185" s="23">
        <f t="shared" si="33"/>
        <v>6.8884528894557026E-2</v>
      </c>
      <c r="AS185" s="1">
        <f t="shared" si="34"/>
        <v>455576</v>
      </c>
    </row>
    <row r="186" spans="1:45" x14ac:dyDescent="0.25">
      <c r="A186" t="s">
        <v>181</v>
      </c>
      <c r="B186" s="5">
        <v>183</v>
      </c>
      <c r="C186" s="12">
        <f>VLOOKUP(A186,'[1]MASTER CP-1 history'!$C$3:$Q$353,15,0)</f>
        <v>0</v>
      </c>
      <c r="D186" s="12">
        <f>VLOOKUP($A186,'[1]MASTER CP-1 history'!$C$356:$Q$706,15,0)</f>
        <v>0</v>
      </c>
      <c r="E186" s="12">
        <f>VLOOKUP($A186,'[1]MASTER CP-1 history'!$C$709:$Q$1059,15,0)</f>
        <v>0</v>
      </c>
      <c r="F186" s="12">
        <f>VLOOKUP($A186,'[1]MASTER CP-1 history'!$C$1062:$Q$1412,15,0)</f>
        <v>0</v>
      </c>
      <c r="G186" s="12">
        <f>VLOOKUP($A186,'[1]MASTER CP-1 history'!$C$1415:$Q$1765,15,0)</f>
        <v>0</v>
      </c>
      <c r="H186" s="12">
        <f>VLOOKUP($A186,'[1]MASTER CP-1 history'!$C$1768:$Q$2118,15,0)</f>
        <v>0</v>
      </c>
      <c r="I186" s="12">
        <f>VLOOKUP($A186,'[1]MASTER CP-1 history'!$C$2121:$Q$2471,15,0)</f>
        <v>0</v>
      </c>
      <c r="J186" s="12">
        <f>VLOOKUP($A186,'[1]MASTER CP-1 history'!$C$2474:$Q$2824,15,0)</f>
        <v>0</v>
      </c>
      <c r="K186" s="12">
        <f>VLOOKUP($A186,'[1]MASTER CP-1 history'!$C$2827:$Q$3177,15,0)</f>
        <v>0</v>
      </c>
      <c r="L186" s="12">
        <f>VLOOKUP($A186,'[1]MASTER CP-1 history'!$C$3180:$Q$3530,15,0)</f>
        <v>0</v>
      </c>
      <c r="M186" s="12">
        <f>VLOOKUP($A186,'[1]MASTER CP-1 history'!$C$3533:$Q$3883,15,0)</f>
        <v>0</v>
      </c>
      <c r="N186" s="12">
        <f>VLOOKUP($A186,'[1]MASTER CP-1 history'!$C$3886:$Q$4236,15,0)</f>
        <v>0</v>
      </c>
      <c r="O186" s="12">
        <f>VLOOKUP($A186,'[1]MASTER CP-1 history'!$C$4239:$Q$4589,15,0)</f>
        <v>0</v>
      </c>
      <c r="P186" s="12">
        <f>VLOOKUP($A186,'[1]MASTER CP-1 history'!$C$4592:$Q$4942,15,0)</f>
        <v>0</v>
      </c>
      <c r="Q186" s="12">
        <f>VLOOKUP($A186,'[1]MASTER CP-1 history'!$C$4945:$Q$5295,15,0)</f>
        <v>0</v>
      </c>
      <c r="R186" s="12">
        <f>VLOOKUP($A186,'[1]MASTER CP-1 history'!$C$5298:$Q$5648,15,0)</f>
        <v>0</v>
      </c>
      <c r="S186" s="12">
        <f>VLOOKUP($A186,'[1]MASTER CP-1 history'!$C$5651:$Q$6001,15,0)</f>
        <v>0</v>
      </c>
      <c r="T186" s="12">
        <f>VLOOKUP($A186,'[1]MASTER CP-1 history'!$C$6004:$Q$6354,15,0)</f>
        <v>0</v>
      </c>
      <c r="U186" s="12">
        <f>VLOOKUP($A186,'[1]MASTER CP-1 history'!$C$6357:$Q$6707,15,0)</f>
        <v>0</v>
      </c>
      <c r="V186" s="12">
        <f>VLOOKUP($A186,'[1]MASTER CP-1 history'!$C$6710:$Q$7060,15,0)</f>
        <v>0</v>
      </c>
      <c r="W186" s="1"/>
      <c r="X186" s="23" t="str">
        <f t="shared" si="27"/>
        <v/>
      </c>
      <c r="Y186" s="23" t="str">
        <f t="shared" si="28"/>
        <v/>
      </c>
      <c r="Z186" s="23" t="str">
        <f t="shared" si="29"/>
        <v/>
      </c>
      <c r="AA186" s="23" t="str">
        <f t="shared" si="30"/>
        <v/>
      </c>
      <c r="AB186" s="23" t="str">
        <f t="shared" si="31"/>
        <v/>
      </c>
      <c r="AC186" s="23" t="str">
        <f t="shared" si="32"/>
        <v/>
      </c>
      <c r="AD186" s="23" t="str">
        <f t="shared" si="39"/>
        <v/>
      </c>
      <c r="AE186" s="23" t="str">
        <f t="shared" si="39"/>
        <v/>
      </c>
      <c r="AF186" s="23" t="str">
        <f t="shared" si="38"/>
        <v/>
      </c>
      <c r="AG186" s="23" t="str">
        <f t="shared" si="38"/>
        <v/>
      </c>
      <c r="AH186" s="23" t="str">
        <f t="shared" si="38"/>
        <v/>
      </c>
      <c r="AI186" s="23" t="str">
        <f t="shared" si="38"/>
        <v/>
      </c>
      <c r="AJ186" s="23" t="str">
        <f t="shared" si="38"/>
        <v/>
      </c>
      <c r="AK186" s="23" t="str">
        <f t="shared" si="38"/>
        <v/>
      </c>
      <c r="AL186" s="23" t="str">
        <f t="shared" si="35"/>
        <v/>
      </c>
      <c r="AM186" s="23" t="str">
        <f t="shared" si="35"/>
        <v/>
      </c>
      <c r="AN186" s="23" t="str">
        <f t="shared" si="35"/>
        <v/>
      </c>
      <c r="AO186" s="23" t="str">
        <f t="shared" si="35"/>
        <v/>
      </c>
      <c r="AP186" s="23" t="str">
        <f t="shared" si="35"/>
        <v/>
      </c>
      <c r="AQ186" s="14"/>
      <c r="AR186" s="23">
        <f t="shared" si="33"/>
        <v>0</v>
      </c>
      <c r="AS186" s="1">
        <f t="shared" si="34"/>
        <v>0</v>
      </c>
    </row>
    <row r="187" spans="1:45" x14ac:dyDescent="0.25">
      <c r="A187" t="s">
        <v>182</v>
      </c>
      <c r="B187" s="5">
        <v>184</v>
      </c>
      <c r="C187" s="12">
        <f>VLOOKUP(A187,'[1]MASTER CP-1 history'!$C$3:$Q$353,15,0)</f>
        <v>0</v>
      </c>
      <c r="D187" s="12">
        <f>VLOOKUP($A187,'[1]MASTER CP-1 history'!$C$356:$Q$706,15,0)</f>
        <v>109686.43000000001</v>
      </c>
      <c r="E187" s="12">
        <f>VLOOKUP($A187,'[1]MASTER CP-1 history'!$C$709:$Q$1059,15,0)</f>
        <v>118377.52</v>
      </c>
      <c r="F187" s="12">
        <f>VLOOKUP($A187,'[1]MASTER CP-1 history'!$C$1062:$Q$1412,15,0)</f>
        <v>128025.88</v>
      </c>
      <c r="G187" s="12">
        <f>VLOOKUP($A187,'[1]MASTER CP-1 history'!$C$1415:$Q$1765,15,0)</f>
        <v>136255.03</v>
      </c>
      <c r="H187" s="12">
        <f>VLOOKUP($A187,'[1]MASTER CP-1 history'!$C$1768:$Q$2118,15,0)</f>
        <v>145051.54</v>
      </c>
      <c r="I187" s="12">
        <f>VLOOKUP($A187,'[1]MASTER CP-1 history'!$C$2121:$Q$2471,15,0)</f>
        <v>143191.24</v>
      </c>
      <c r="J187" s="12">
        <f>VLOOKUP($A187,'[1]MASTER CP-1 history'!$C$2474:$Q$2824,15,0)</f>
        <v>147966.94</v>
      </c>
      <c r="K187" s="12">
        <f>VLOOKUP($A187,'[1]MASTER CP-1 history'!$C$2827:$Q$3177,15,0)</f>
        <v>154872.26999999999</v>
      </c>
      <c r="L187" s="12">
        <f>VLOOKUP($A187,'[1]MASTER CP-1 history'!$C$3180:$Q$3530,15,0)</f>
        <v>163347.66999999998</v>
      </c>
      <c r="M187" s="12">
        <f>VLOOKUP($A187,'[1]MASTER CP-1 history'!$C$3533:$Q$3883,15,0)</f>
        <v>174787.41</v>
      </c>
      <c r="N187" s="12">
        <f>VLOOKUP($A187,'[1]MASTER CP-1 history'!$C$3886:$Q$4236,15,0)</f>
        <v>183665.34</v>
      </c>
      <c r="O187" s="12">
        <f>VLOOKUP($A187,'[1]MASTER CP-1 history'!$C$4239:$Q$4589,15,0)</f>
        <v>195959.34</v>
      </c>
      <c r="P187" s="12">
        <f>VLOOKUP($A187,'[1]MASTER CP-1 history'!$C$4592:$Q$4942,15,0)</f>
        <v>209554.73</v>
      </c>
      <c r="Q187" s="12">
        <f>VLOOKUP($A187,'[1]MASTER CP-1 history'!$C$4945:$Q$5295,15,0)</f>
        <v>224299.07</v>
      </c>
      <c r="R187" s="12">
        <f>VLOOKUP($A187,'[1]MASTER CP-1 history'!$C$5298:$Q$5648,15,0)</f>
        <v>235391.35</v>
      </c>
      <c r="S187" s="12">
        <f>VLOOKUP($A187,'[1]MASTER CP-1 history'!$C$5651:$Q$6001,15,0)</f>
        <v>251475.50999999998</v>
      </c>
      <c r="T187" s="12">
        <f>VLOOKUP($A187,'[1]MASTER CP-1 history'!$C$6004:$Q$6354,15,0)</f>
        <v>259335.48</v>
      </c>
      <c r="U187" s="12">
        <f>VLOOKUP($A187,'[1]MASTER CP-1 history'!$C$6357:$Q$6707,15,0)</f>
        <v>272853.07999999996</v>
      </c>
      <c r="V187" s="12">
        <f>VLOOKUP($A187,'[1]MASTER CP-1 history'!$C$6710:$Q$7060,15,0)</f>
        <v>310848.83</v>
      </c>
      <c r="W187" s="1"/>
      <c r="X187" s="23" t="str">
        <f t="shared" si="27"/>
        <v/>
      </c>
      <c r="Y187" s="23">
        <f t="shared" si="28"/>
        <v>7.9235781490928234E-2</v>
      </c>
      <c r="Z187" s="23">
        <f t="shared" si="29"/>
        <v>8.1505001963210588E-2</v>
      </c>
      <c r="AA187" s="23">
        <f t="shared" si="30"/>
        <v>6.427723832087695E-2</v>
      </c>
      <c r="AB187" s="23">
        <f t="shared" si="31"/>
        <v>6.4559157926133148E-2</v>
      </c>
      <c r="AC187" s="23">
        <f t="shared" si="32"/>
        <v>-1.2825096513970258E-2</v>
      </c>
      <c r="AD187" s="23">
        <f t="shared" si="39"/>
        <v>3.3351900577158297E-2</v>
      </c>
      <c r="AE187" s="23">
        <f t="shared" si="39"/>
        <v>4.6668059770648682E-2</v>
      </c>
      <c r="AF187" s="23">
        <f t="shared" si="38"/>
        <v>5.4725097010588114E-2</v>
      </c>
      <c r="AG187" s="23">
        <f t="shared" si="38"/>
        <v>7.0033077300704821E-2</v>
      </c>
      <c r="AH187" s="23">
        <f t="shared" si="38"/>
        <v>5.0792731581754048E-2</v>
      </c>
      <c r="AI187" s="23">
        <f t="shared" si="38"/>
        <v>6.6936962629965999E-2</v>
      </c>
      <c r="AJ187" s="23">
        <f t="shared" si="38"/>
        <v>6.9378627219299743E-2</v>
      </c>
      <c r="AK187" s="23">
        <f t="shared" si="38"/>
        <v>7.0360330210632788E-2</v>
      </c>
      <c r="AL187" s="23">
        <f t="shared" si="35"/>
        <v>4.9453080656999597E-2</v>
      </c>
      <c r="AM187" s="23">
        <f t="shared" si="35"/>
        <v>6.8329443711504151E-2</v>
      </c>
      <c r="AN187" s="23">
        <f t="shared" si="35"/>
        <v>3.1255409323953778E-2</v>
      </c>
      <c r="AO187" s="23">
        <f t="shared" si="35"/>
        <v>5.2123990130467097E-2</v>
      </c>
      <c r="AP187" s="23">
        <f t="shared" si="35"/>
        <v>0.13925351328267968</v>
      </c>
      <c r="AQ187" s="14"/>
      <c r="AR187" s="23">
        <f t="shared" si="33"/>
        <v>5.9967461477418639E-2</v>
      </c>
      <c r="AS187" s="1">
        <f t="shared" si="34"/>
        <v>329490</v>
      </c>
    </row>
    <row r="188" spans="1:45" x14ac:dyDescent="0.25">
      <c r="A188" t="s">
        <v>183</v>
      </c>
      <c r="B188" s="5">
        <v>185</v>
      </c>
      <c r="C188" s="12">
        <f>VLOOKUP(A188,'[1]MASTER CP-1 history'!$C$3:$Q$353,15,0)</f>
        <v>0</v>
      </c>
      <c r="D188" s="12">
        <f>VLOOKUP($A188,'[1]MASTER CP-1 history'!$C$356:$Q$706,15,0)</f>
        <v>0</v>
      </c>
      <c r="E188" s="12">
        <f>VLOOKUP($A188,'[1]MASTER CP-1 history'!$C$709:$Q$1059,15,0)</f>
        <v>0</v>
      </c>
      <c r="F188" s="12">
        <f>VLOOKUP($A188,'[1]MASTER CP-1 history'!$C$1062:$Q$1412,15,0)</f>
        <v>0</v>
      </c>
      <c r="G188" s="12">
        <f>VLOOKUP($A188,'[1]MASTER CP-1 history'!$C$1415:$Q$1765,15,0)</f>
        <v>0</v>
      </c>
      <c r="H188" s="12">
        <f>VLOOKUP($A188,'[1]MASTER CP-1 history'!$C$1768:$Q$2118,15,0)</f>
        <v>0</v>
      </c>
      <c r="I188" s="12">
        <f>VLOOKUP($A188,'[1]MASTER CP-1 history'!$C$2121:$Q$2471,15,0)</f>
        <v>0</v>
      </c>
      <c r="J188" s="12">
        <f>VLOOKUP($A188,'[1]MASTER CP-1 history'!$C$2474:$Q$2824,15,0)</f>
        <v>0</v>
      </c>
      <c r="K188" s="12">
        <f>VLOOKUP($A188,'[1]MASTER CP-1 history'!$C$2827:$Q$3177,15,0)</f>
        <v>0</v>
      </c>
      <c r="L188" s="12">
        <f>VLOOKUP($A188,'[1]MASTER CP-1 history'!$C$3180:$Q$3530,15,0)</f>
        <v>0</v>
      </c>
      <c r="M188" s="12">
        <f>VLOOKUP($A188,'[1]MASTER CP-1 history'!$C$3533:$Q$3883,15,0)</f>
        <v>0</v>
      </c>
      <c r="N188" s="12">
        <f>VLOOKUP($A188,'[1]MASTER CP-1 history'!$C$3886:$Q$4236,15,0)</f>
        <v>0</v>
      </c>
      <c r="O188" s="12">
        <f>VLOOKUP($A188,'[1]MASTER CP-1 history'!$C$4239:$Q$4589,15,0)</f>
        <v>0</v>
      </c>
      <c r="P188" s="12">
        <f>VLOOKUP($A188,'[1]MASTER CP-1 history'!$C$4592:$Q$4942,15,0)</f>
        <v>0</v>
      </c>
      <c r="Q188" s="12">
        <f>VLOOKUP($A188,'[1]MASTER CP-1 history'!$C$4945:$Q$5295,15,0)</f>
        <v>0</v>
      </c>
      <c r="R188" s="12">
        <f>VLOOKUP($A188,'[1]MASTER CP-1 history'!$C$5298:$Q$5648,15,0)</f>
        <v>0</v>
      </c>
      <c r="S188" s="12">
        <f>VLOOKUP($A188,'[1]MASTER CP-1 history'!$C$5651:$Q$6001,15,0)</f>
        <v>0</v>
      </c>
      <c r="T188" s="12">
        <f>VLOOKUP($A188,'[1]MASTER CP-1 history'!$C$6004:$Q$6354,15,0)</f>
        <v>0</v>
      </c>
      <c r="U188" s="12">
        <f>VLOOKUP($A188,'[1]MASTER CP-1 history'!$C$6357:$Q$6707,15,0)</f>
        <v>0</v>
      </c>
      <c r="V188" s="12">
        <f>VLOOKUP($A188,'[1]MASTER CP-1 history'!$C$6710:$Q$7060,15,0)</f>
        <v>0</v>
      </c>
      <c r="W188" s="1"/>
      <c r="X188" s="23" t="str">
        <f t="shared" si="27"/>
        <v/>
      </c>
      <c r="Y188" s="23" t="str">
        <f t="shared" si="28"/>
        <v/>
      </c>
      <c r="Z188" s="23" t="str">
        <f t="shared" si="29"/>
        <v/>
      </c>
      <c r="AA188" s="23" t="str">
        <f t="shared" si="30"/>
        <v/>
      </c>
      <c r="AB188" s="23" t="str">
        <f t="shared" si="31"/>
        <v/>
      </c>
      <c r="AC188" s="23" t="str">
        <f t="shared" si="32"/>
        <v/>
      </c>
      <c r="AD188" s="23" t="str">
        <f t="shared" si="39"/>
        <v/>
      </c>
      <c r="AE188" s="23" t="str">
        <f t="shared" si="39"/>
        <v/>
      </c>
      <c r="AF188" s="23" t="str">
        <f t="shared" si="38"/>
        <v/>
      </c>
      <c r="AG188" s="23" t="str">
        <f t="shared" si="38"/>
        <v/>
      </c>
      <c r="AH188" s="23" t="str">
        <f t="shared" si="38"/>
        <v/>
      </c>
      <c r="AI188" s="23" t="str">
        <f t="shared" si="38"/>
        <v/>
      </c>
      <c r="AJ188" s="23" t="str">
        <f t="shared" si="38"/>
        <v/>
      </c>
      <c r="AK188" s="23" t="str">
        <f t="shared" si="38"/>
        <v/>
      </c>
      <c r="AL188" s="23" t="str">
        <f t="shared" si="35"/>
        <v/>
      </c>
      <c r="AM188" s="23" t="str">
        <f t="shared" si="35"/>
        <v/>
      </c>
      <c r="AN188" s="23" t="str">
        <f t="shared" si="35"/>
        <v/>
      </c>
      <c r="AO188" s="23" t="str">
        <f t="shared" si="35"/>
        <v/>
      </c>
      <c r="AP188" s="23" t="str">
        <f t="shared" si="35"/>
        <v/>
      </c>
      <c r="AQ188" s="14"/>
      <c r="AR188" s="23">
        <f t="shared" si="33"/>
        <v>0</v>
      </c>
      <c r="AS188" s="1">
        <f t="shared" si="34"/>
        <v>0</v>
      </c>
    </row>
    <row r="189" spans="1:45" x14ac:dyDescent="0.25">
      <c r="A189" t="s">
        <v>184</v>
      </c>
      <c r="B189" s="5">
        <v>186</v>
      </c>
      <c r="C189" s="12">
        <f>VLOOKUP(A189,'[1]MASTER CP-1 history'!$C$3:$Q$353,15,0)</f>
        <v>0</v>
      </c>
      <c r="D189" s="12">
        <f>VLOOKUP($A189,'[1]MASTER CP-1 history'!$C$356:$Q$706,15,0)</f>
        <v>0</v>
      </c>
      <c r="E189" s="12">
        <f>VLOOKUP($A189,'[1]MASTER CP-1 history'!$C$709:$Q$1059,15,0)</f>
        <v>0</v>
      </c>
      <c r="F189" s="12">
        <f>VLOOKUP($A189,'[1]MASTER CP-1 history'!$C$1062:$Q$1412,15,0)</f>
        <v>0</v>
      </c>
      <c r="G189" s="12">
        <f>VLOOKUP($A189,'[1]MASTER CP-1 history'!$C$1415:$Q$1765,15,0)</f>
        <v>0</v>
      </c>
      <c r="H189" s="12">
        <f>VLOOKUP($A189,'[1]MASTER CP-1 history'!$C$1768:$Q$2118,15,0)</f>
        <v>0</v>
      </c>
      <c r="I189" s="12">
        <f>VLOOKUP($A189,'[1]MASTER CP-1 history'!$C$2121:$Q$2471,15,0)</f>
        <v>0</v>
      </c>
      <c r="J189" s="12">
        <f>VLOOKUP($A189,'[1]MASTER CP-1 history'!$C$2474:$Q$2824,15,0)</f>
        <v>0</v>
      </c>
      <c r="K189" s="12">
        <f>VLOOKUP($A189,'[1]MASTER CP-1 history'!$C$2827:$Q$3177,15,0)</f>
        <v>0</v>
      </c>
      <c r="L189" s="12">
        <f>VLOOKUP($A189,'[1]MASTER CP-1 history'!$C$3180:$Q$3530,15,0)</f>
        <v>0</v>
      </c>
      <c r="M189" s="12">
        <f>VLOOKUP($A189,'[1]MASTER CP-1 history'!$C$3533:$Q$3883,15,0)</f>
        <v>0</v>
      </c>
      <c r="N189" s="12">
        <f>VLOOKUP($A189,'[1]MASTER CP-1 history'!$C$3886:$Q$4236,15,0)</f>
        <v>0</v>
      </c>
      <c r="O189" s="12">
        <f>VLOOKUP($A189,'[1]MASTER CP-1 history'!$C$4239:$Q$4589,15,0)</f>
        <v>0</v>
      </c>
      <c r="P189" s="12">
        <f>VLOOKUP($A189,'[1]MASTER CP-1 history'!$C$4592:$Q$4942,15,0)</f>
        <v>0</v>
      </c>
      <c r="Q189" s="12">
        <f>VLOOKUP($A189,'[1]MASTER CP-1 history'!$C$4945:$Q$5295,15,0)</f>
        <v>0</v>
      </c>
      <c r="R189" s="12">
        <f>VLOOKUP($A189,'[1]MASTER CP-1 history'!$C$5298:$Q$5648,15,0)</f>
        <v>0</v>
      </c>
      <c r="S189" s="12">
        <f>VLOOKUP($A189,'[1]MASTER CP-1 history'!$C$5651:$Q$6001,15,0)</f>
        <v>0</v>
      </c>
      <c r="T189" s="12">
        <f>VLOOKUP($A189,'[1]MASTER CP-1 history'!$C$6004:$Q$6354,15,0)</f>
        <v>0</v>
      </c>
      <c r="U189" s="12">
        <f>VLOOKUP($A189,'[1]MASTER CP-1 history'!$C$6357:$Q$6707,15,0)</f>
        <v>0</v>
      </c>
      <c r="V189" s="12">
        <f>VLOOKUP($A189,'[1]MASTER CP-1 history'!$C$6710:$Q$7060,15,0)</f>
        <v>0</v>
      </c>
      <c r="W189" s="1"/>
      <c r="X189" s="23" t="str">
        <f t="shared" si="27"/>
        <v/>
      </c>
      <c r="Y189" s="23" t="str">
        <f t="shared" si="28"/>
        <v/>
      </c>
      <c r="Z189" s="23" t="str">
        <f t="shared" si="29"/>
        <v/>
      </c>
      <c r="AA189" s="23" t="str">
        <f t="shared" si="30"/>
        <v/>
      </c>
      <c r="AB189" s="23" t="str">
        <f t="shared" si="31"/>
        <v/>
      </c>
      <c r="AC189" s="23" t="str">
        <f t="shared" si="32"/>
        <v/>
      </c>
      <c r="AD189" s="23" t="str">
        <f t="shared" si="39"/>
        <v/>
      </c>
      <c r="AE189" s="23" t="str">
        <f t="shared" si="39"/>
        <v/>
      </c>
      <c r="AF189" s="23" t="str">
        <f t="shared" si="38"/>
        <v/>
      </c>
      <c r="AG189" s="23" t="str">
        <f t="shared" si="38"/>
        <v/>
      </c>
      <c r="AH189" s="23" t="str">
        <f t="shared" si="38"/>
        <v/>
      </c>
      <c r="AI189" s="23" t="str">
        <f t="shared" si="38"/>
        <v/>
      </c>
      <c r="AJ189" s="23" t="str">
        <f t="shared" si="38"/>
        <v/>
      </c>
      <c r="AK189" s="23" t="str">
        <f t="shared" si="38"/>
        <v/>
      </c>
      <c r="AL189" s="23" t="str">
        <f t="shared" si="35"/>
        <v/>
      </c>
      <c r="AM189" s="23" t="str">
        <f t="shared" si="35"/>
        <v/>
      </c>
      <c r="AN189" s="23" t="str">
        <f t="shared" si="35"/>
        <v/>
      </c>
      <c r="AO189" s="23" t="str">
        <f t="shared" si="35"/>
        <v/>
      </c>
      <c r="AP189" s="23" t="str">
        <f t="shared" si="35"/>
        <v/>
      </c>
      <c r="AQ189" s="14"/>
      <c r="AR189" s="23">
        <f t="shared" si="33"/>
        <v>0</v>
      </c>
      <c r="AS189" s="1">
        <f t="shared" si="34"/>
        <v>0</v>
      </c>
    </row>
    <row r="190" spans="1:45" x14ac:dyDescent="0.25">
      <c r="A190" t="s">
        <v>185</v>
      </c>
      <c r="B190" s="5">
        <v>187</v>
      </c>
      <c r="C190" s="12">
        <f>VLOOKUP(A190,'[1]MASTER CP-1 history'!$C$3:$Q$353,15,0)</f>
        <v>0</v>
      </c>
      <c r="D190" s="12">
        <f>VLOOKUP($A190,'[1]MASTER CP-1 history'!$C$356:$Q$706,15,0)</f>
        <v>0</v>
      </c>
      <c r="E190" s="12">
        <f>VLOOKUP($A190,'[1]MASTER CP-1 history'!$C$709:$Q$1059,15,0)</f>
        <v>0</v>
      </c>
      <c r="F190" s="12">
        <f>VLOOKUP($A190,'[1]MASTER CP-1 history'!$C$1062:$Q$1412,15,0)</f>
        <v>0</v>
      </c>
      <c r="G190" s="12">
        <f>VLOOKUP($A190,'[1]MASTER CP-1 history'!$C$1415:$Q$1765,15,0)</f>
        <v>100874</v>
      </c>
      <c r="H190" s="12">
        <f>VLOOKUP($A190,'[1]MASTER CP-1 history'!$C$1768:$Q$2118,15,0)</f>
        <v>107418</v>
      </c>
      <c r="I190" s="12">
        <f>VLOOKUP($A190,'[1]MASTER CP-1 history'!$C$2121:$Q$2471,15,0)</f>
        <v>103276</v>
      </c>
      <c r="J190" s="12">
        <f>VLOOKUP($A190,'[1]MASTER CP-1 history'!$C$2474:$Q$2824,15,0)</f>
        <v>106005</v>
      </c>
      <c r="K190" s="12">
        <f>VLOOKUP($A190,'[1]MASTER CP-1 history'!$C$2827:$Q$3177,15,0)</f>
        <v>106681.01000000001</v>
      </c>
      <c r="L190" s="12">
        <f>VLOOKUP($A190,'[1]MASTER CP-1 history'!$C$3180:$Q$3530,15,0)</f>
        <v>113068.77</v>
      </c>
      <c r="M190" s="12">
        <f>VLOOKUP($A190,'[1]MASTER CP-1 history'!$C$3533:$Q$3883,15,0)</f>
        <v>119608.2</v>
      </c>
      <c r="N190" s="12">
        <f>VLOOKUP($A190,'[1]MASTER CP-1 history'!$C$3886:$Q$4236,15,0)</f>
        <v>125841.61</v>
      </c>
      <c r="O190" s="12">
        <f>VLOOKUP($A190,'[1]MASTER CP-1 history'!$C$4239:$Q$4589,15,0)</f>
        <v>131324.27000000002</v>
      </c>
      <c r="P190" s="12">
        <f>VLOOKUP($A190,'[1]MASTER CP-1 history'!$C$4592:$Q$4942,15,0)</f>
        <v>142209.41999999998</v>
      </c>
      <c r="Q190" s="12">
        <f>VLOOKUP($A190,'[1]MASTER CP-1 history'!$C$4945:$Q$5295,15,0)</f>
        <v>151441.41</v>
      </c>
      <c r="R190" s="12">
        <f>VLOOKUP($A190,'[1]MASTER CP-1 history'!$C$5298:$Q$5648,15,0)</f>
        <v>163953.56</v>
      </c>
      <c r="S190" s="12">
        <f>VLOOKUP($A190,'[1]MASTER CP-1 history'!$C$5651:$Q$6001,15,0)</f>
        <v>192134.98</v>
      </c>
      <c r="T190" s="12">
        <f>VLOOKUP($A190,'[1]MASTER CP-1 history'!$C$6004:$Q$6354,15,0)</f>
        <v>204865.88999999998</v>
      </c>
      <c r="U190" s="12">
        <f>VLOOKUP($A190,'[1]MASTER CP-1 history'!$C$6357:$Q$6707,15,0)</f>
        <v>223270.65999999997</v>
      </c>
      <c r="V190" s="12">
        <f>VLOOKUP($A190,'[1]MASTER CP-1 history'!$C$6710:$Q$7060,15,0)</f>
        <v>245528.19</v>
      </c>
      <c r="W190" s="1"/>
      <c r="X190" s="23" t="str">
        <f t="shared" si="27"/>
        <v/>
      </c>
      <c r="Y190" s="23" t="str">
        <f t="shared" si="28"/>
        <v/>
      </c>
      <c r="Z190" s="23" t="str">
        <f t="shared" si="29"/>
        <v/>
      </c>
      <c r="AA190" s="23" t="str">
        <f t="shared" si="30"/>
        <v/>
      </c>
      <c r="AB190" s="23">
        <f t="shared" si="31"/>
        <v>6.4873009893530537E-2</v>
      </c>
      <c r="AC190" s="23">
        <f t="shared" si="32"/>
        <v>-3.8559645497030295E-2</v>
      </c>
      <c r="AD190" s="23">
        <f t="shared" si="39"/>
        <v>2.6424338665323985E-2</v>
      </c>
      <c r="AE190" s="23">
        <f t="shared" si="39"/>
        <v>6.3771520211311668E-3</v>
      </c>
      <c r="AF190" s="23">
        <f t="shared" si="38"/>
        <v>5.9877198387979211E-2</v>
      </c>
      <c r="AG190" s="23">
        <f t="shared" si="38"/>
        <v>5.7835863961374946E-2</v>
      </c>
      <c r="AH190" s="23">
        <f t="shared" si="38"/>
        <v>5.2115239590596663E-2</v>
      </c>
      <c r="AI190" s="23">
        <f t="shared" si="38"/>
        <v>4.356794227283025E-2</v>
      </c>
      <c r="AJ190" s="23">
        <f t="shared" si="38"/>
        <v>8.2887572875904536E-2</v>
      </c>
      <c r="AK190" s="23">
        <f t="shared" si="38"/>
        <v>6.4918273346449354E-2</v>
      </c>
      <c r="AL190" s="23">
        <f t="shared" si="35"/>
        <v>8.2620400853372897E-2</v>
      </c>
      <c r="AM190" s="23">
        <f t="shared" si="35"/>
        <v>0.17188660008358472</v>
      </c>
      <c r="AN190" s="23">
        <f t="shared" si="35"/>
        <v>6.6260240587112107E-2</v>
      </c>
      <c r="AO190" s="23">
        <f t="shared" si="35"/>
        <v>8.983813752499252E-2</v>
      </c>
      <c r="AP190" s="23">
        <f t="shared" si="35"/>
        <v>9.9688557376952397E-2</v>
      </c>
      <c r="AQ190" s="14"/>
      <c r="AR190" s="23">
        <f t="shared" si="33"/>
        <v>6.204072546294033E-2</v>
      </c>
      <c r="AS190" s="1">
        <f t="shared" si="34"/>
        <v>260761</v>
      </c>
    </row>
    <row r="191" spans="1:45" x14ac:dyDescent="0.25">
      <c r="A191" t="s">
        <v>186</v>
      </c>
      <c r="B191" s="5">
        <v>188</v>
      </c>
      <c r="C191" s="12">
        <f>VLOOKUP(A191,'[1]MASTER CP-1 history'!$C$3:$Q$353,15,0)</f>
        <v>0</v>
      </c>
      <c r="D191" s="12">
        <f>VLOOKUP($A191,'[1]MASTER CP-1 history'!$C$356:$Q$706,15,0)</f>
        <v>0</v>
      </c>
      <c r="E191" s="12">
        <f>VLOOKUP($A191,'[1]MASTER CP-1 history'!$C$709:$Q$1059,15,0)</f>
        <v>0</v>
      </c>
      <c r="F191" s="12">
        <f>VLOOKUP($A191,'[1]MASTER CP-1 history'!$C$1062:$Q$1412,15,0)</f>
        <v>0</v>
      </c>
      <c r="G191" s="12">
        <f>VLOOKUP($A191,'[1]MASTER CP-1 history'!$C$1415:$Q$1765,15,0)</f>
        <v>0</v>
      </c>
      <c r="H191" s="12">
        <f>VLOOKUP($A191,'[1]MASTER CP-1 history'!$C$1768:$Q$2118,15,0)</f>
        <v>0</v>
      </c>
      <c r="I191" s="12">
        <f>VLOOKUP($A191,'[1]MASTER CP-1 history'!$C$2121:$Q$2471,15,0)</f>
        <v>0</v>
      </c>
      <c r="J191" s="12">
        <f>VLOOKUP($A191,'[1]MASTER CP-1 history'!$C$2474:$Q$2824,15,0)</f>
        <v>0</v>
      </c>
      <c r="K191" s="12">
        <f>VLOOKUP($A191,'[1]MASTER CP-1 history'!$C$2827:$Q$3177,15,0)</f>
        <v>0</v>
      </c>
      <c r="L191" s="12">
        <f>VLOOKUP($A191,'[1]MASTER CP-1 history'!$C$3180:$Q$3530,15,0)</f>
        <v>0</v>
      </c>
      <c r="M191" s="12">
        <f>VLOOKUP($A191,'[1]MASTER CP-1 history'!$C$3533:$Q$3883,15,0)</f>
        <v>0</v>
      </c>
      <c r="N191" s="12">
        <f>VLOOKUP($A191,'[1]MASTER CP-1 history'!$C$3886:$Q$4236,15,0)</f>
        <v>0</v>
      </c>
      <c r="O191" s="12">
        <f>VLOOKUP($A191,'[1]MASTER CP-1 history'!$C$4239:$Q$4589,15,0)</f>
        <v>0</v>
      </c>
      <c r="P191" s="12">
        <f>VLOOKUP($A191,'[1]MASTER CP-1 history'!$C$4592:$Q$4942,15,0)</f>
        <v>0</v>
      </c>
      <c r="Q191" s="12">
        <f>VLOOKUP($A191,'[1]MASTER CP-1 history'!$C$4945:$Q$5295,15,0)</f>
        <v>0</v>
      </c>
      <c r="R191" s="12">
        <f>VLOOKUP($A191,'[1]MASTER CP-1 history'!$C$5298:$Q$5648,15,0)</f>
        <v>0</v>
      </c>
      <c r="S191" s="12">
        <f>VLOOKUP($A191,'[1]MASTER CP-1 history'!$C$5651:$Q$6001,15,0)</f>
        <v>0</v>
      </c>
      <c r="T191" s="12">
        <f>VLOOKUP($A191,'[1]MASTER CP-1 history'!$C$6004:$Q$6354,15,0)</f>
        <v>0</v>
      </c>
      <c r="U191" s="12">
        <f>VLOOKUP($A191,'[1]MASTER CP-1 history'!$C$6357:$Q$6707,15,0)</f>
        <v>0</v>
      </c>
      <c r="V191" s="12">
        <f>VLOOKUP($A191,'[1]MASTER CP-1 history'!$C$6710:$Q$7060,15,0)</f>
        <v>0</v>
      </c>
      <c r="W191" s="1"/>
      <c r="X191" s="23" t="str">
        <f t="shared" si="27"/>
        <v/>
      </c>
      <c r="Y191" s="23" t="str">
        <f t="shared" si="28"/>
        <v/>
      </c>
      <c r="Z191" s="23" t="str">
        <f t="shared" si="29"/>
        <v/>
      </c>
      <c r="AA191" s="23" t="str">
        <f t="shared" si="30"/>
        <v/>
      </c>
      <c r="AB191" s="23" t="str">
        <f t="shared" si="31"/>
        <v/>
      </c>
      <c r="AC191" s="23" t="str">
        <f t="shared" si="32"/>
        <v/>
      </c>
      <c r="AD191" s="23" t="str">
        <f t="shared" si="39"/>
        <v/>
      </c>
      <c r="AE191" s="23" t="str">
        <f t="shared" si="39"/>
        <v/>
      </c>
      <c r="AF191" s="23" t="str">
        <f t="shared" si="38"/>
        <v/>
      </c>
      <c r="AG191" s="23" t="str">
        <f t="shared" si="38"/>
        <v/>
      </c>
      <c r="AH191" s="23" t="str">
        <f t="shared" si="38"/>
        <v/>
      </c>
      <c r="AI191" s="23" t="str">
        <f t="shared" si="38"/>
        <v/>
      </c>
      <c r="AJ191" s="23" t="str">
        <f t="shared" si="38"/>
        <v/>
      </c>
      <c r="AK191" s="23" t="str">
        <f t="shared" si="38"/>
        <v/>
      </c>
      <c r="AL191" s="23" t="str">
        <f t="shared" si="35"/>
        <v/>
      </c>
      <c r="AM191" s="23" t="str">
        <f t="shared" si="35"/>
        <v/>
      </c>
      <c r="AN191" s="23" t="str">
        <f t="shared" si="35"/>
        <v/>
      </c>
      <c r="AO191" s="23" t="str">
        <f t="shared" si="35"/>
        <v/>
      </c>
      <c r="AP191" s="23" t="str">
        <f t="shared" si="35"/>
        <v/>
      </c>
      <c r="AQ191" s="14"/>
      <c r="AR191" s="23">
        <f t="shared" si="33"/>
        <v>0</v>
      </c>
      <c r="AS191" s="1">
        <f t="shared" si="34"/>
        <v>0</v>
      </c>
    </row>
    <row r="192" spans="1:45" x14ac:dyDescent="0.25">
      <c r="A192" t="s">
        <v>187</v>
      </c>
      <c r="B192" s="5">
        <v>189</v>
      </c>
      <c r="C192" s="12">
        <f>VLOOKUP(A192,'[1]MASTER CP-1 history'!$C$3:$Q$353,15,0)</f>
        <v>0</v>
      </c>
      <c r="D192" s="12">
        <f>VLOOKUP($A192,'[1]MASTER CP-1 history'!$C$356:$Q$706,15,0)</f>
        <v>0</v>
      </c>
      <c r="E192" s="12">
        <f>VLOOKUP($A192,'[1]MASTER CP-1 history'!$C$709:$Q$1059,15,0)</f>
        <v>0</v>
      </c>
      <c r="F192" s="12">
        <f>VLOOKUP($A192,'[1]MASTER CP-1 history'!$C$1062:$Q$1412,15,0)</f>
        <v>0</v>
      </c>
      <c r="G192" s="12">
        <f>VLOOKUP($A192,'[1]MASTER CP-1 history'!$C$1415:$Q$1765,15,0)</f>
        <v>0</v>
      </c>
      <c r="H192" s="12">
        <f>VLOOKUP($A192,'[1]MASTER CP-1 history'!$C$1768:$Q$2118,15,0)</f>
        <v>0</v>
      </c>
      <c r="I192" s="12">
        <f>VLOOKUP($A192,'[1]MASTER CP-1 history'!$C$2121:$Q$2471,15,0)</f>
        <v>0</v>
      </c>
      <c r="J192" s="12">
        <f>VLOOKUP($A192,'[1]MASTER CP-1 history'!$C$2474:$Q$2824,15,0)</f>
        <v>0</v>
      </c>
      <c r="K192" s="12">
        <f>VLOOKUP($A192,'[1]MASTER CP-1 history'!$C$2827:$Q$3177,15,0)</f>
        <v>0</v>
      </c>
      <c r="L192" s="12">
        <f>VLOOKUP($A192,'[1]MASTER CP-1 history'!$C$3180:$Q$3530,15,0)</f>
        <v>0</v>
      </c>
      <c r="M192" s="12">
        <f>VLOOKUP($A192,'[1]MASTER CP-1 history'!$C$3533:$Q$3883,15,0)</f>
        <v>0</v>
      </c>
      <c r="N192" s="12">
        <f>VLOOKUP($A192,'[1]MASTER CP-1 history'!$C$3886:$Q$4236,15,0)</f>
        <v>0</v>
      </c>
      <c r="O192" s="12">
        <f>VLOOKUP($A192,'[1]MASTER CP-1 history'!$C$4239:$Q$4589,15,0)</f>
        <v>0</v>
      </c>
      <c r="P192" s="12">
        <f>VLOOKUP($A192,'[1]MASTER CP-1 history'!$C$4592:$Q$4942,15,0)</f>
        <v>0</v>
      </c>
      <c r="Q192" s="12">
        <f>VLOOKUP($A192,'[1]MASTER CP-1 history'!$C$4945:$Q$5295,15,0)</f>
        <v>0</v>
      </c>
      <c r="R192" s="12">
        <f>VLOOKUP($A192,'[1]MASTER CP-1 history'!$C$5298:$Q$5648,15,0)</f>
        <v>0</v>
      </c>
      <c r="S192" s="12">
        <f>VLOOKUP($A192,'[1]MASTER CP-1 history'!$C$5651:$Q$6001,15,0)</f>
        <v>0</v>
      </c>
      <c r="T192" s="12">
        <f>VLOOKUP($A192,'[1]MASTER CP-1 history'!$C$6004:$Q$6354,15,0)</f>
        <v>0</v>
      </c>
      <c r="U192" s="12">
        <f>VLOOKUP($A192,'[1]MASTER CP-1 history'!$C$6357:$Q$6707,15,0)</f>
        <v>751057.96</v>
      </c>
      <c r="V192" s="12">
        <f>VLOOKUP($A192,'[1]MASTER CP-1 history'!$C$6710:$Q$7060,15,0)</f>
        <v>818674.39</v>
      </c>
      <c r="W192" s="1"/>
      <c r="X192" s="23" t="str">
        <f t="shared" si="27"/>
        <v/>
      </c>
      <c r="Y192" s="23" t="str">
        <f t="shared" si="28"/>
        <v/>
      </c>
      <c r="Z192" s="23" t="str">
        <f t="shared" si="29"/>
        <v/>
      </c>
      <c r="AA192" s="23" t="str">
        <f t="shared" si="30"/>
        <v/>
      </c>
      <c r="AB192" s="23" t="str">
        <f t="shared" si="31"/>
        <v/>
      </c>
      <c r="AC192" s="23" t="str">
        <f t="shared" si="32"/>
        <v/>
      </c>
      <c r="AD192" s="23" t="str">
        <f t="shared" si="39"/>
        <v/>
      </c>
      <c r="AE192" s="23" t="str">
        <f t="shared" si="39"/>
        <v/>
      </c>
      <c r="AF192" s="23" t="str">
        <f t="shared" si="38"/>
        <v/>
      </c>
      <c r="AG192" s="23" t="str">
        <f t="shared" si="38"/>
        <v/>
      </c>
      <c r="AH192" s="23" t="str">
        <f t="shared" si="38"/>
        <v/>
      </c>
      <c r="AI192" s="23" t="str">
        <f t="shared" si="38"/>
        <v/>
      </c>
      <c r="AJ192" s="23" t="str">
        <f t="shared" si="38"/>
        <v/>
      </c>
      <c r="AK192" s="23" t="str">
        <f t="shared" si="38"/>
        <v/>
      </c>
      <c r="AL192" s="23" t="str">
        <f t="shared" si="35"/>
        <v/>
      </c>
      <c r="AM192" s="23" t="str">
        <f t="shared" si="35"/>
        <v/>
      </c>
      <c r="AN192" s="23" t="str">
        <f t="shared" si="35"/>
        <v/>
      </c>
      <c r="AO192" s="23" t="str">
        <f t="shared" si="35"/>
        <v/>
      </c>
      <c r="AP192" s="23">
        <f t="shared" si="35"/>
        <v>9.0028244957286729E-2</v>
      </c>
      <c r="AQ192" s="14"/>
      <c r="AR192" s="23">
        <f t="shared" si="33"/>
        <v>9.0028244957286729E-2</v>
      </c>
      <c r="AS192" s="1">
        <f t="shared" si="34"/>
        <v>892378</v>
      </c>
    </row>
    <row r="193" spans="1:45" x14ac:dyDescent="0.25">
      <c r="A193" t="s">
        <v>188</v>
      </c>
      <c r="B193" s="5">
        <v>190</v>
      </c>
      <c r="C193" s="12">
        <f>VLOOKUP(A193,'[1]MASTER CP-1 history'!$C$3:$Q$353,15,0)</f>
        <v>0</v>
      </c>
      <c r="D193" s="12">
        <f>VLOOKUP($A193,'[1]MASTER CP-1 history'!$C$356:$Q$706,15,0)</f>
        <v>0</v>
      </c>
      <c r="E193" s="12">
        <f>VLOOKUP($A193,'[1]MASTER CP-1 history'!$C$709:$Q$1059,15,0)</f>
        <v>0</v>
      </c>
      <c r="F193" s="12">
        <f>VLOOKUP($A193,'[1]MASTER CP-1 history'!$C$1062:$Q$1412,15,0)</f>
        <v>0</v>
      </c>
      <c r="G193" s="12">
        <f>VLOOKUP($A193,'[1]MASTER CP-1 history'!$C$1415:$Q$1765,15,0)</f>
        <v>0</v>
      </c>
      <c r="H193" s="12">
        <f>VLOOKUP($A193,'[1]MASTER CP-1 history'!$C$1768:$Q$2118,15,0)</f>
        <v>0</v>
      </c>
      <c r="I193" s="12">
        <f>VLOOKUP($A193,'[1]MASTER CP-1 history'!$C$2121:$Q$2471,15,0)</f>
        <v>0</v>
      </c>
      <c r="J193" s="12">
        <f>VLOOKUP($A193,'[1]MASTER CP-1 history'!$C$2474:$Q$2824,15,0)</f>
        <v>0</v>
      </c>
      <c r="K193" s="12">
        <f>VLOOKUP($A193,'[1]MASTER CP-1 history'!$C$2827:$Q$3177,15,0)</f>
        <v>0</v>
      </c>
      <c r="L193" s="12">
        <f>VLOOKUP($A193,'[1]MASTER CP-1 history'!$C$3180:$Q$3530,15,0)</f>
        <v>0</v>
      </c>
      <c r="M193" s="12">
        <f>VLOOKUP($A193,'[1]MASTER CP-1 history'!$C$3533:$Q$3883,15,0)</f>
        <v>0</v>
      </c>
      <c r="N193" s="12">
        <f>VLOOKUP($A193,'[1]MASTER CP-1 history'!$C$3886:$Q$4236,15,0)</f>
        <v>0</v>
      </c>
      <c r="O193" s="12">
        <f>VLOOKUP($A193,'[1]MASTER CP-1 history'!$C$4239:$Q$4589,15,0)</f>
        <v>0</v>
      </c>
      <c r="P193" s="12">
        <f>VLOOKUP($A193,'[1]MASTER CP-1 history'!$C$4592:$Q$4942,15,0)</f>
        <v>0</v>
      </c>
      <c r="Q193" s="12">
        <f>VLOOKUP($A193,'[1]MASTER CP-1 history'!$C$4945:$Q$5295,15,0)</f>
        <v>0</v>
      </c>
      <c r="R193" s="12">
        <f>VLOOKUP($A193,'[1]MASTER CP-1 history'!$C$5298:$Q$5648,15,0)</f>
        <v>0</v>
      </c>
      <c r="S193" s="12">
        <f>VLOOKUP($A193,'[1]MASTER CP-1 history'!$C$5651:$Q$6001,15,0)</f>
        <v>0</v>
      </c>
      <c r="T193" s="12">
        <f>VLOOKUP($A193,'[1]MASTER CP-1 history'!$C$6004:$Q$6354,15,0)</f>
        <v>0</v>
      </c>
      <c r="U193" s="12">
        <f>VLOOKUP($A193,'[1]MASTER CP-1 history'!$C$6357:$Q$6707,15,0)</f>
        <v>0</v>
      </c>
      <c r="V193" s="12">
        <f>VLOOKUP($A193,'[1]MASTER CP-1 history'!$C$6710:$Q$7060,15,0)</f>
        <v>0</v>
      </c>
      <c r="W193" s="1"/>
      <c r="X193" s="23" t="str">
        <f t="shared" si="27"/>
        <v/>
      </c>
      <c r="Y193" s="23" t="str">
        <f t="shared" si="28"/>
        <v/>
      </c>
      <c r="Z193" s="23" t="str">
        <f t="shared" si="29"/>
        <v/>
      </c>
      <c r="AA193" s="23" t="str">
        <f t="shared" si="30"/>
        <v/>
      </c>
      <c r="AB193" s="23" t="str">
        <f t="shared" si="31"/>
        <v/>
      </c>
      <c r="AC193" s="23" t="str">
        <f t="shared" si="32"/>
        <v/>
      </c>
      <c r="AD193" s="23" t="str">
        <f t="shared" si="39"/>
        <v/>
      </c>
      <c r="AE193" s="23" t="str">
        <f t="shared" si="39"/>
        <v/>
      </c>
      <c r="AF193" s="23" t="str">
        <f t="shared" si="38"/>
        <v/>
      </c>
      <c r="AG193" s="23" t="str">
        <f t="shared" si="38"/>
        <v/>
      </c>
      <c r="AH193" s="23" t="str">
        <f t="shared" si="38"/>
        <v/>
      </c>
      <c r="AI193" s="23" t="str">
        <f t="shared" si="38"/>
        <v/>
      </c>
      <c r="AJ193" s="23" t="str">
        <f t="shared" si="38"/>
        <v/>
      </c>
      <c r="AK193" s="23" t="str">
        <f t="shared" si="38"/>
        <v/>
      </c>
      <c r="AL193" s="23" t="str">
        <f t="shared" si="35"/>
        <v/>
      </c>
      <c r="AM193" s="23" t="str">
        <f t="shared" si="35"/>
        <v/>
      </c>
      <c r="AN193" s="23" t="str">
        <f t="shared" si="35"/>
        <v/>
      </c>
      <c r="AO193" s="23" t="str">
        <f t="shared" si="35"/>
        <v/>
      </c>
      <c r="AP193" s="23" t="str">
        <f t="shared" si="35"/>
        <v/>
      </c>
      <c r="AQ193" s="14"/>
      <c r="AR193" s="23">
        <f t="shared" si="33"/>
        <v>0</v>
      </c>
      <c r="AS193" s="1">
        <f t="shared" si="34"/>
        <v>0</v>
      </c>
    </row>
    <row r="194" spans="1:45" x14ac:dyDescent="0.25">
      <c r="A194" t="s">
        <v>189</v>
      </c>
      <c r="B194" s="5">
        <v>191</v>
      </c>
      <c r="C194" s="12">
        <f>VLOOKUP(A194,'[1]MASTER CP-1 history'!$C$3:$Q$353,15,0)</f>
        <v>0</v>
      </c>
      <c r="D194" s="12">
        <f>VLOOKUP($A194,'[1]MASTER CP-1 history'!$C$356:$Q$706,15,0)</f>
        <v>0</v>
      </c>
      <c r="E194" s="12">
        <f>VLOOKUP($A194,'[1]MASTER CP-1 history'!$C$709:$Q$1059,15,0)</f>
        <v>0</v>
      </c>
      <c r="F194" s="12">
        <f>VLOOKUP($A194,'[1]MASTER CP-1 history'!$C$1062:$Q$1412,15,0)</f>
        <v>0</v>
      </c>
      <c r="G194" s="12">
        <f>VLOOKUP($A194,'[1]MASTER CP-1 history'!$C$1415:$Q$1765,15,0)</f>
        <v>153055.63999999998</v>
      </c>
      <c r="H194" s="12">
        <f>VLOOKUP($A194,'[1]MASTER CP-1 history'!$C$1768:$Q$2118,15,0)</f>
        <v>164480.50999999998</v>
      </c>
      <c r="I194" s="12">
        <f>VLOOKUP($A194,'[1]MASTER CP-1 history'!$C$2121:$Q$2471,15,0)</f>
        <v>165764.03</v>
      </c>
      <c r="J194" s="12">
        <f>VLOOKUP($A194,'[1]MASTER CP-1 history'!$C$2474:$Q$2824,15,0)</f>
        <v>166344.80000000002</v>
      </c>
      <c r="K194" s="12">
        <f>VLOOKUP($A194,'[1]MASTER CP-1 history'!$C$2827:$Q$3177,15,0)</f>
        <v>166713.09</v>
      </c>
      <c r="L194" s="12">
        <f>VLOOKUP($A194,'[1]MASTER CP-1 history'!$C$3180:$Q$3530,15,0)</f>
        <v>174824.55</v>
      </c>
      <c r="M194" s="12">
        <f>VLOOKUP($A194,'[1]MASTER CP-1 history'!$C$3533:$Q$3883,15,0)</f>
        <v>175276.53999999998</v>
      </c>
      <c r="N194" s="12">
        <f>VLOOKUP($A194,'[1]MASTER CP-1 history'!$C$3886:$Q$4236,15,0)</f>
        <v>183018.7</v>
      </c>
      <c r="O194" s="12">
        <f>VLOOKUP($A194,'[1]MASTER CP-1 history'!$C$4239:$Q$4589,15,0)</f>
        <v>190077.68</v>
      </c>
      <c r="P194" s="12">
        <f>VLOOKUP($A194,'[1]MASTER CP-1 history'!$C$4592:$Q$4942,15,0)</f>
        <v>193602</v>
      </c>
      <c r="Q194" s="12">
        <f>VLOOKUP($A194,'[1]MASTER CP-1 history'!$C$4945:$Q$5295,15,0)</f>
        <v>211431.54</v>
      </c>
      <c r="R194" s="12">
        <f>VLOOKUP($A194,'[1]MASTER CP-1 history'!$C$5298:$Q$5648,15,0)</f>
        <v>220459.75</v>
      </c>
      <c r="S194" s="12">
        <f>VLOOKUP($A194,'[1]MASTER CP-1 history'!$C$5651:$Q$6001,15,0)</f>
        <v>240445.06</v>
      </c>
      <c r="T194" s="12">
        <f>VLOOKUP($A194,'[1]MASTER CP-1 history'!$C$6004:$Q$6354,15,0)</f>
        <v>242478.28</v>
      </c>
      <c r="U194" s="12">
        <f>VLOOKUP($A194,'[1]MASTER CP-1 history'!$C$6357:$Q$6707,15,0)</f>
        <v>270593.95</v>
      </c>
      <c r="V194" s="12">
        <f>VLOOKUP($A194,'[1]MASTER CP-1 history'!$C$6710:$Q$7060,15,0)</f>
        <v>303474.28000000003</v>
      </c>
      <c r="W194" s="1"/>
      <c r="X194" s="23" t="str">
        <f t="shared" si="27"/>
        <v/>
      </c>
      <c r="Y194" s="23" t="str">
        <f t="shared" si="28"/>
        <v/>
      </c>
      <c r="Z194" s="23" t="str">
        <f t="shared" si="29"/>
        <v/>
      </c>
      <c r="AA194" s="23" t="str">
        <f t="shared" si="30"/>
        <v/>
      </c>
      <c r="AB194" s="23">
        <f t="shared" si="31"/>
        <v>7.4645207455275725E-2</v>
      </c>
      <c r="AC194" s="23">
        <f t="shared" si="32"/>
        <v>7.8034777494307307E-3</v>
      </c>
      <c r="AD194" s="23">
        <f t="shared" si="39"/>
        <v>3.5035948390010705E-3</v>
      </c>
      <c r="AE194" s="23">
        <f t="shared" si="39"/>
        <v>2.2140157071334904E-3</v>
      </c>
      <c r="AF194" s="23">
        <f t="shared" si="38"/>
        <v>4.865520757848104E-2</v>
      </c>
      <c r="AG194" s="23">
        <f t="shared" si="38"/>
        <v>2.5853920401910984E-3</v>
      </c>
      <c r="AH194" s="23">
        <f t="shared" si="38"/>
        <v>4.4171113829609109E-2</v>
      </c>
      <c r="AI194" s="23">
        <f t="shared" si="38"/>
        <v>3.8569719924794466E-2</v>
      </c>
      <c r="AJ194" s="23">
        <f t="shared" si="38"/>
        <v>1.8541472097092133E-2</v>
      </c>
      <c r="AK194" s="23">
        <f t="shared" si="38"/>
        <v>9.2093780022933683E-2</v>
      </c>
      <c r="AL194" s="23">
        <f t="shared" si="35"/>
        <v>4.2700393706634268E-2</v>
      </c>
      <c r="AM194" s="23">
        <f t="shared" si="35"/>
        <v>9.0652874277504153E-2</v>
      </c>
      <c r="AN194" s="23">
        <f t="shared" ref="AN194:AP257" si="40">IF(AND(S194&gt;0,T194&gt;0),((T194-S194)/S194),"")</f>
        <v>8.4560689248512795E-3</v>
      </c>
      <c r="AO194" s="23">
        <f t="shared" si="40"/>
        <v>0.11595129262711701</v>
      </c>
      <c r="AP194" s="23">
        <f t="shared" si="40"/>
        <v>0.12151169676927372</v>
      </c>
      <c r="AQ194" s="14"/>
      <c r="AR194" s="23">
        <f t="shared" si="33"/>
        <v>4.7470353836621536E-2</v>
      </c>
      <c r="AS194" s="1">
        <f t="shared" si="34"/>
        <v>317880</v>
      </c>
    </row>
    <row r="195" spans="1:45" x14ac:dyDescent="0.25">
      <c r="A195" t="s">
        <v>190</v>
      </c>
      <c r="B195" s="5">
        <v>192</v>
      </c>
      <c r="C195" s="12">
        <f>VLOOKUP(A195,'[1]MASTER CP-1 history'!$C$3:$Q$353,15,0)</f>
        <v>0</v>
      </c>
      <c r="D195" s="12">
        <f>VLOOKUP($A195,'[1]MASTER CP-1 history'!$C$356:$Q$706,15,0)</f>
        <v>0</v>
      </c>
      <c r="E195" s="12">
        <f>VLOOKUP($A195,'[1]MASTER CP-1 history'!$C$709:$Q$1059,15,0)</f>
        <v>0</v>
      </c>
      <c r="F195" s="12">
        <f>VLOOKUP($A195,'[1]MASTER CP-1 history'!$C$1062:$Q$1412,15,0)</f>
        <v>0</v>
      </c>
      <c r="G195" s="12">
        <f>VLOOKUP($A195,'[1]MASTER CP-1 history'!$C$1415:$Q$1765,15,0)</f>
        <v>0</v>
      </c>
      <c r="H195" s="12">
        <f>VLOOKUP($A195,'[1]MASTER CP-1 history'!$C$1768:$Q$2118,15,0)</f>
        <v>0</v>
      </c>
      <c r="I195" s="12">
        <f>VLOOKUP($A195,'[1]MASTER CP-1 history'!$C$2121:$Q$2471,15,0)</f>
        <v>0</v>
      </c>
      <c r="J195" s="12">
        <f>VLOOKUP($A195,'[1]MASTER CP-1 history'!$C$2474:$Q$2824,15,0)</f>
        <v>0</v>
      </c>
      <c r="K195" s="12">
        <f>VLOOKUP($A195,'[1]MASTER CP-1 history'!$C$2827:$Q$3177,15,0)</f>
        <v>0</v>
      </c>
      <c r="L195" s="12">
        <f>VLOOKUP($A195,'[1]MASTER CP-1 history'!$C$3180:$Q$3530,15,0)</f>
        <v>0</v>
      </c>
      <c r="M195" s="12">
        <f>VLOOKUP($A195,'[1]MASTER CP-1 history'!$C$3533:$Q$3883,15,0)</f>
        <v>0</v>
      </c>
      <c r="N195" s="12">
        <f>VLOOKUP($A195,'[1]MASTER CP-1 history'!$C$3886:$Q$4236,15,0)</f>
        <v>0</v>
      </c>
      <c r="O195" s="12">
        <f>VLOOKUP($A195,'[1]MASTER CP-1 history'!$C$4239:$Q$4589,15,0)</f>
        <v>0</v>
      </c>
      <c r="P195" s="12">
        <f>VLOOKUP($A195,'[1]MASTER CP-1 history'!$C$4592:$Q$4942,15,0)</f>
        <v>0</v>
      </c>
      <c r="Q195" s="12">
        <f>VLOOKUP($A195,'[1]MASTER CP-1 history'!$C$4945:$Q$5295,15,0)</f>
        <v>0</v>
      </c>
      <c r="R195" s="12">
        <f>VLOOKUP($A195,'[1]MASTER CP-1 history'!$C$5298:$Q$5648,15,0)</f>
        <v>0</v>
      </c>
      <c r="S195" s="12">
        <f>VLOOKUP($A195,'[1]MASTER CP-1 history'!$C$5651:$Q$6001,15,0)</f>
        <v>0</v>
      </c>
      <c r="T195" s="12">
        <f>VLOOKUP($A195,'[1]MASTER CP-1 history'!$C$6004:$Q$6354,15,0)</f>
        <v>0</v>
      </c>
      <c r="U195" s="12">
        <f>VLOOKUP($A195,'[1]MASTER CP-1 history'!$C$6357:$Q$6707,15,0)</f>
        <v>0</v>
      </c>
      <c r="V195" s="12">
        <f>VLOOKUP($A195,'[1]MASTER CP-1 history'!$C$6710:$Q$7060,15,0)</f>
        <v>0</v>
      </c>
      <c r="W195" s="1"/>
      <c r="X195" s="23" t="str">
        <f t="shared" si="27"/>
        <v/>
      </c>
      <c r="Y195" s="23" t="str">
        <f t="shared" si="28"/>
        <v/>
      </c>
      <c r="Z195" s="23" t="str">
        <f t="shared" si="29"/>
        <v/>
      </c>
      <c r="AA195" s="23" t="str">
        <f t="shared" si="30"/>
        <v/>
      </c>
      <c r="AB195" s="23" t="str">
        <f t="shared" si="31"/>
        <v/>
      </c>
      <c r="AC195" s="23" t="str">
        <f t="shared" si="32"/>
        <v/>
      </c>
      <c r="AD195" s="23" t="str">
        <f t="shared" si="39"/>
        <v/>
      </c>
      <c r="AE195" s="23" t="str">
        <f t="shared" si="39"/>
        <v/>
      </c>
      <c r="AF195" s="23" t="str">
        <f t="shared" si="38"/>
        <v/>
      </c>
      <c r="AG195" s="23" t="str">
        <f t="shared" si="38"/>
        <v/>
      </c>
      <c r="AH195" s="23" t="str">
        <f t="shared" si="38"/>
        <v/>
      </c>
      <c r="AI195" s="23" t="str">
        <f t="shared" si="38"/>
        <v/>
      </c>
      <c r="AJ195" s="23" t="str">
        <f t="shared" si="38"/>
        <v/>
      </c>
      <c r="AK195" s="23" t="str">
        <f t="shared" si="38"/>
        <v/>
      </c>
      <c r="AL195" s="23" t="str">
        <f t="shared" si="38"/>
        <v/>
      </c>
      <c r="AM195" s="23" t="str">
        <f t="shared" si="38"/>
        <v/>
      </c>
      <c r="AN195" s="23" t="str">
        <f t="shared" si="40"/>
        <v/>
      </c>
      <c r="AO195" s="23" t="str">
        <f t="shared" si="40"/>
        <v/>
      </c>
      <c r="AP195" s="23" t="str">
        <f t="shared" si="40"/>
        <v/>
      </c>
      <c r="AQ195" s="14"/>
      <c r="AR195" s="23">
        <f t="shared" si="33"/>
        <v>0</v>
      </c>
      <c r="AS195" s="1">
        <f t="shared" si="34"/>
        <v>0</v>
      </c>
    </row>
    <row r="196" spans="1:45" x14ac:dyDescent="0.25">
      <c r="A196" t="s">
        <v>191</v>
      </c>
      <c r="B196" s="5">
        <v>193</v>
      </c>
      <c r="C196" s="12">
        <f>VLOOKUP(A196,'[1]MASTER CP-1 history'!$C$3:$Q$353,15,0)</f>
        <v>0</v>
      </c>
      <c r="D196" s="12">
        <f>VLOOKUP($A196,'[1]MASTER CP-1 history'!$C$356:$Q$706,15,0)</f>
        <v>0</v>
      </c>
      <c r="E196" s="12">
        <f>VLOOKUP($A196,'[1]MASTER CP-1 history'!$C$709:$Q$1059,15,0)</f>
        <v>0</v>
      </c>
      <c r="F196" s="12">
        <f>VLOOKUP($A196,'[1]MASTER CP-1 history'!$C$1062:$Q$1412,15,0)</f>
        <v>0</v>
      </c>
      <c r="G196" s="12">
        <f>VLOOKUP($A196,'[1]MASTER CP-1 history'!$C$1415:$Q$1765,15,0)</f>
        <v>0</v>
      </c>
      <c r="H196" s="12">
        <f>VLOOKUP($A196,'[1]MASTER CP-1 history'!$C$1768:$Q$2118,15,0)</f>
        <v>0</v>
      </c>
      <c r="I196" s="12">
        <f>VLOOKUP($A196,'[1]MASTER CP-1 history'!$C$2121:$Q$2471,15,0)</f>
        <v>0</v>
      </c>
      <c r="J196" s="12">
        <f>VLOOKUP($A196,'[1]MASTER CP-1 history'!$C$2474:$Q$2824,15,0)</f>
        <v>0</v>
      </c>
      <c r="K196" s="12">
        <f>VLOOKUP($A196,'[1]MASTER CP-1 history'!$C$2827:$Q$3177,15,0)</f>
        <v>0</v>
      </c>
      <c r="L196" s="12">
        <f>VLOOKUP($A196,'[1]MASTER CP-1 history'!$C$3180:$Q$3530,15,0)</f>
        <v>0</v>
      </c>
      <c r="M196" s="12">
        <f>VLOOKUP($A196,'[1]MASTER CP-1 history'!$C$3533:$Q$3883,15,0)</f>
        <v>0</v>
      </c>
      <c r="N196" s="12">
        <f>VLOOKUP($A196,'[1]MASTER CP-1 history'!$C$3886:$Q$4236,15,0)</f>
        <v>0</v>
      </c>
      <c r="O196" s="12">
        <f>VLOOKUP($A196,'[1]MASTER CP-1 history'!$C$4239:$Q$4589,15,0)</f>
        <v>0</v>
      </c>
      <c r="P196" s="12">
        <f>VLOOKUP($A196,'[1]MASTER CP-1 history'!$C$4592:$Q$4942,15,0)</f>
        <v>0</v>
      </c>
      <c r="Q196" s="12">
        <f>VLOOKUP($A196,'[1]MASTER CP-1 history'!$C$4945:$Q$5295,15,0)</f>
        <v>0</v>
      </c>
      <c r="R196" s="12">
        <f>VLOOKUP($A196,'[1]MASTER CP-1 history'!$C$5298:$Q$5648,15,0)</f>
        <v>0</v>
      </c>
      <c r="S196" s="12">
        <f>VLOOKUP($A196,'[1]MASTER CP-1 history'!$C$5651:$Q$6001,15,0)</f>
        <v>0</v>
      </c>
      <c r="T196" s="12">
        <f>VLOOKUP($A196,'[1]MASTER CP-1 history'!$C$6004:$Q$6354,15,0)</f>
        <v>0</v>
      </c>
      <c r="U196" s="12">
        <f>VLOOKUP($A196,'[1]MASTER CP-1 history'!$C$6357:$Q$6707,15,0)</f>
        <v>0</v>
      </c>
      <c r="V196" s="12">
        <f>VLOOKUP($A196,'[1]MASTER CP-1 history'!$C$6710:$Q$7060,15,0)</f>
        <v>0</v>
      </c>
      <c r="W196" s="1"/>
      <c r="X196" s="23" t="str">
        <f t="shared" ref="X196:X259" si="41">IF(AND(C196&gt;0,D196&gt;0),((D196-C196)/C196),"")</f>
        <v/>
      </c>
      <c r="Y196" s="23" t="str">
        <f t="shared" ref="Y196:Y259" si="42">IF(AND(D196&gt;0,E196&gt;0),((E196-D196)/D196),"")</f>
        <v/>
      </c>
      <c r="Z196" s="23" t="str">
        <f t="shared" ref="Z196:Z259" si="43">IF(AND(E196&gt;0,F196&gt;0),((F196-E196)/E196),"")</f>
        <v/>
      </c>
      <c r="AA196" s="23" t="str">
        <f t="shared" ref="AA196:AA259" si="44">IF(AND(F196&gt;0,G196&gt;0),((G196-F196)/F196),"")</f>
        <v/>
      </c>
      <c r="AB196" s="23" t="str">
        <f t="shared" ref="AB196:AB259" si="45">IF(AND(G196&gt;0,H196&gt;0),((H196-G196)/G196),"")</f>
        <v/>
      </c>
      <c r="AC196" s="23" t="str">
        <f t="shared" ref="AC196:AC259" si="46">IF(AND(H196&gt;0,I196&gt;0),((I196-H196)/H196),"")</f>
        <v/>
      </c>
      <c r="AD196" s="23" t="str">
        <f t="shared" ref="AD196:AH235" si="47">IF(AND(I196&gt;0,J196&gt;0),((J196-I196)/I196),"")</f>
        <v/>
      </c>
      <c r="AE196" s="23" t="str">
        <f t="shared" si="47"/>
        <v/>
      </c>
      <c r="AF196" s="23" t="str">
        <f t="shared" si="38"/>
        <v/>
      </c>
      <c r="AG196" s="23" t="str">
        <f t="shared" si="38"/>
        <v/>
      </c>
      <c r="AH196" s="23" t="str">
        <f t="shared" si="38"/>
        <v/>
      </c>
      <c r="AI196" s="23" t="str">
        <f t="shared" si="38"/>
        <v/>
      </c>
      <c r="AJ196" s="23" t="str">
        <f t="shared" si="38"/>
        <v/>
      </c>
      <c r="AK196" s="23" t="str">
        <f t="shared" si="38"/>
        <v/>
      </c>
      <c r="AL196" s="23" t="str">
        <f t="shared" si="38"/>
        <v/>
      </c>
      <c r="AM196" s="23" t="str">
        <f t="shared" si="38"/>
        <v/>
      </c>
      <c r="AN196" s="23" t="str">
        <f t="shared" si="40"/>
        <v/>
      </c>
      <c r="AO196" s="23" t="str">
        <f t="shared" si="40"/>
        <v/>
      </c>
      <c r="AP196" s="23" t="str">
        <f t="shared" si="40"/>
        <v/>
      </c>
      <c r="AQ196" s="14"/>
      <c r="AR196" s="23">
        <f t="shared" ref="AR196:AR259" si="48">IFERROR(AVERAGE(X196:AQ196),0)</f>
        <v>0</v>
      </c>
      <c r="AS196" s="1">
        <f t="shared" ref="AS196:AS259" si="49">ROUND((V196*AR196)+V196,0)</f>
        <v>0</v>
      </c>
    </row>
    <row r="197" spans="1:45" x14ac:dyDescent="0.25">
      <c r="A197" t="s">
        <v>192</v>
      </c>
      <c r="B197" s="5">
        <v>194</v>
      </c>
      <c r="C197" s="12">
        <f>VLOOKUP(A197,'[1]MASTER CP-1 history'!$C$3:$Q$353,15,0)</f>
        <v>0</v>
      </c>
      <c r="D197" s="12">
        <f>VLOOKUP($A197,'[1]MASTER CP-1 history'!$C$356:$Q$706,15,0)</f>
        <v>0</v>
      </c>
      <c r="E197" s="12">
        <f>VLOOKUP($A197,'[1]MASTER CP-1 history'!$C$709:$Q$1059,15,0)</f>
        <v>0</v>
      </c>
      <c r="F197" s="12">
        <f>VLOOKUP($A197,'[1]MASTER CP-1 history'!$C$1062:$Q$1412,15,0)</f>
        <v>0</v>
      </c>
      <c r="G197" s="12">
        <f>VLOOKUP($A197,'[1]MASTER CP-1 history'!$C$1415:$Q$1765,15,0)</f>
        <v>0</v>
      </c>
      <c r="H197" s="12">
        <f>VLOOKUP($A197,'[1]MASTER CP-1 history'!$C$1768:$Q$2118,15,0)</f>
        <v>0</v>
      </c>
      <c r="I197" s="12">
        <f>VLOOKUP($A197,'[1]MASTER CP-1 history'!$C$2121:$Q$2471,15,0)</f>
        <v>0</v>
      </c>
      <c r="J197" s="12">
        <f>VLOOKUP($A197,'[1]MASTER CP-1 history'!$C$2474:$Q$2824,15,0)</f>
        <v>0</v>
      </c>
      <c r="K197" s="12">
        <f>VLOOKUP($A197,'[1]MASTER CP-1 history'!$C$2827:$Q$3177,15,0)</f>
        <v>0</v>
      </c>
      <c r="L197" s="12">
        <f>VLOOKUP($A197,'[1]MASTER CP-1 history'!$C$3180:$Q$3530,15,0)</f>
        <v>0</v>
      </c>
      <c r="M197" s="12">
        <f>VLOOKUP($A197,'[1]MASTER CP-1 history'!$C$3533:$Q$3883,15,0)</f>
        <v>0</v>
      </c>
      <c r="N197" s="12">
        <f>VLOOKUP($A197,'[1]MASTER CP-1 history'!$C$3886:$Q$4236,15,0)</f>
        <v>0</v>
      </c>
      <c r="O197" s="12">
        <f>VLOOKUP($A197,'[1]MASTER CP-1 history'!$C$4239:$Q$4589,15,0)</f>
        <v>0</v>
      </c>
      <c r="P197" s="12">
        <f>VLOOKUP($A197,'[1]MASTER CP-1 history'!$C$4592:$Q$4942,15,0)</f>
        <v>0</v>
      </c>
      <c r="Q197" s="12">
        <f>VLOOKUP($A197,'[1]MASTER CP-1 history'!$C$4945:$Q$5295,15,0)</f>
        <v>0</v>
      </c>
      <c r="R197" s="12">
        <f>VLOOKUP($A197,'[1]MASTER CP-1 history'!$C$5298:$Q$5648,15,0)</f>
        <v>0</v>
      </c>
      <c r="S197" s="12">
        <f>VLOOKUP($A197,'[1]MASTER CP-1 history'!$C$5651:$Q$6001,15,0)</f>
        <v>0</v>
      </c>
      <c r="T197" s="12">
        <f>VLOOKUP($A197,'[1]MASTER CP-1 history'!$C$6004:$Q$6354,15,0)</f>
        <v>0</v>
      </c>
      <c r="U197" s="12">
        <f>VLOOKUP($A197,'[1]MASTER CP-1 history'!$C$6357:$Q$6707,15,0)</f>
        <v>0</v>
      </c>
      <c r="V197" s="12">
        <f>VLOOKUP($A197,'[1]MASTER CP-1 history'!$C$6710:$Q$7060,15,0)</f>
        <v>0</v>
      </c>
      <c r="W197" s="1"/>
      <c r="X197" s="23" t="str">
        <f t="shared" si="41"/>
        <v/>
      </c>
      <c r="Y197" s="23" t="str">
        <f t="shared" si="42"/>
        <v/>
      </c>
      <c r="Z197" s="23" t="str">
        <f t="shared" si="43"/>
        <v/>
      </c>
      <c r="AA197" s="23" t="str">
        <f t="shared" si="44"/>
        <v/>
      </c>
      <c r="AB197" s="23" t="str">
        <f t="shared" si="45"/>
        <v/>
      </c>
      <c r="AC197" s="23" t="str">
        <f t="shared" si="46"/>
        <v/>
      </c>
      <c r="AD197" s="23" t="str">
        <f t="shared" si="47"/>
        <v/>
      </c>
      <c r="AE197" s="23" t="str">
        <f t="shared" si="47"/>
        <v/>
      </c>
      <c r="AF197" s="23" t="str">
        <f t="shared" si="38"/>
        <v/>
      </c>
      <c r="AG197" s="23" t="str">
        <f t="shared" si="38"/>
        <v/>
      </c>
      <c r="AH197" s="23" t="str">
        <f t="shared" si="38"/>
        <v/>
      </c>
      <c r="AI197" s="23" t="str">
        <f t="shared" si="38"/>
        <v/>
      </c>
      <c r="AJ197" s="23" t="str">
        <f t="shared" si="38"/>
        <v/>
      </c>
      <c r="AK197" s="23" t="str">
        <f t="shared" si="38"/>
        <v/>
      </c>
      <c r="AL197" s="23" t="str">
        <f t="shared" si="38"/>
        <v/>
      </c>
      <c r="AM197" s="23" t="str">
        <f t="shared" si="38"/>
        <v/>
      </c>
      <c r="AN197" s="23" t="str">
        <f t="shared" si="40"/>
        <v/>
      </c>
      <c r="AO197" s="23" t="str">
        <f t="shared" si="40"/>
        <v/>
      </c>
      <c r="AP197" s="23" t="str">
        <f t="shared" si="40"/>
        <v/>
      </c>
      <c r="AQ197" s="14"/>
      <c r="AR197" s="23">
        <f t="shared" si="48"/>
        <v>0</v>
      </c>
      <c r="AS197" s="1">
        <f t="shared" si="49"/>
        <v>0</v>
      </c>
    </row>
    <row r="198" spans="1:45" x14ac:dyDescent="0.25">
      <c r="A198" t="s">
        <v>193</v>
      </c>
      <c r="B198" s="5">
        <v>195</v>
      </c>
      <c r="C198" s="12">
        <f>VLOOKUP(A198,'[1]MASTER CP-1 history'!$C$3:$Q$353,15,0)</f>
        <v>0</v>
      </c>
      <c r="D198" s="12">
        <f>VLOOKUP($A198,'[1]MASTER CP-1 history'!$C$356:$Q$706,15,0)</f>
        <v>0</v>
      </c>
      <c r="E198" s="12">
        <f>VLOOKUP($A198,'[1]MASTER CP-1 history'!$C$709:$Q$1059,15,0)</f>
        <v>0</v>
      </c>
      <c r="F198" s="12">
        <f>VLOOKUP($A198,'[1]MASTER CP-1 history'!$C$1062:$Q$1412,15,0)</f>
        <v>0</v>
      </c>
      <c r="G198" s="12">
        <f>VLOOKUP($A198,'[1]MASTER CP-1 history'!$C$1415:$Q$1765,15,0)</f>
        <v>0</v>
      </c>
      <c r="H198" s="12">
        <f>VLOOKUP($A198,'[1]MASTER CP-1 history'!$C$1768:$Q$2118,15,0)</f>
        <v>0</v>
      </c>
      <c r="I198" s="12">
        <f>VLOOKUP($A198,'[1]MASTER CP-1 history'!$C$2121:$Q$2471,15,0)</f>
        <v>0</v>
      </c>
      <c r="J198" s="12">
        <f>VLOOKUP($A198,'[1]MASTER CP-1 history'!$C$2474:$Q$2824,15,0)</f>
        <v>0</v>
      </c>
      <c r="K198" s="12">
        <f>VLOOKUP($A198,'[1]MASTER CP-1 history'!$C$2827:$Q$3177,15,0)</f>
        <v>0</v>
      </c>
      <c r="L198" s="12">
        <f>VLOOKUP($A198,'[1]MASTER CP-1 history'!$C$3180:$Q$3530,15,0)</f>
        <v>0</v>
      </c>
      <c r="M198" s="12">
        <f>VLOOKUP($A198,'[1]MASTER CP-1 history'!$C$3533:$Q$3883,15,0)</f>
        <v>0</v>
      </c>
      <c r="N198" s="12">
        <f>VLOOKUP($A198,'[1]MASTER CP-1 history'!$C$3886:$Q$4236,15,0)</f>
        <v>0</v>
      </c>
      <c r="O198" s="12">
        <f>VLOOKUP($A198,'[1]MASTER CP-1 history'!$C$4239:$Q$4589,15,0)</f>
        <v>0</v>
      </c>
      <c r="P198" s="12">
        <f>VLOOKUP($A198,'[1]MASTER CP-1 history'!$C$4592:$Q$4942,15,0)</f>
        <v>0</v>
      </c>
      <c r="Q198" s="12">
        <f>VLOOKUP($A198,'[1]MASTER CP-1 history'!$C$4945:$Q$5295,15,0)</f>
        <v>0</v>
      </c>
      <c r="R198" s="12">
        <f>VLOOKUP($A198,'[1]MASTER CP-1 history'!$C$5298:$Q$5648,15,0)</f>
        <v>0</v>
      </c>
      <c r="S198" s="12">
        <f>VLOOKUP($A198,'[1]MASTER CP-1 history'!$C$5651:$Q$6001,15,0)</f>
        <v>0</v>
      </c>
      <c r="T198" s="12">
        <f>VLOOKUP($A198,'[1]MASTER CP-1 history'!$C$6004:$Q$6354,15,0)</f>
        <v>0</v>
      </c>
      <c r="U198" s="12">
        <f>VLOOKUP($A198,'[1]MASTER CP-1 history'!$C$6357:$Q$6707,15,0)</f>
        <v>0</v>
      </c>
      <c r="V198" s="12">
        <f>VLOOKUP($A198,'[1]MASTER CP-1 history'!$C$6710:$Q$7060,15,0)</f>
        <v>0</v>
      </c>
      <c r="W198" s="1"/>
      <c r="X198" s="23" t="str">
        <f t="shared" si="41"/>
        <v/>
      </c>
      <c r="Y198" s="23" t="str">
        <f t="shared" si="42"/>
        <v/>
      </c>
      <c r="Z198" s="23" t="str">
        <f t="shared" si="43"/>
        <v/>
      </c>
      <c r="AA198" s="23" t="str">
        <f t="shared" si="44"/>
        <v/>
      </c>
      <c r="AB198" s="23" t="str">
        <f t="shared" si="45"/>
        <v/>
      </c>
      <c r="AC198" s="23" t="str">
        <f t="shared" si="46"/>
        <v/>
      </c>
      <c r="AD198" s="23" t="str">
        <f t="shared" si="47"/>
        <v/>
      </c>
      <c r="AE198" s="23" t="str">
        <f t="shared" si="47"/>
        <v/>
      </c>
      <c r="AF198" s="23" t="str">
        <f t="shared" si="38"/>
        <v/>
      </c>
      <c r="AG198" s="23" t="str">
        <f t="shared" si="38"/>
        <v/>
      </c>
      <c r="AH198" s="23" t="str">
        <f t="shared" si="38"/>
        <v/>
      </c>
      <c r="AI198" s="23" t="str">
        <f t="shared" si="38"/>
        <v/>
      </c>
      <c r="AJ198" s="23" t="str">
        <f t="shared" si="38"/>
        <v/>
      </c>
      <c r="AK198" s="23" t="str">
        <f t="shared" si="38"/>
        <v/>
      </c>
      <c r="AL198" s="23" t="str">
        <f t="shared" si="38"/>
        <v/>
      </c>
      <c r="AM198" s="23" t="str">
        <f t="shared" si="38"/>
        <v/>
      </c>
      <c r="AN198" s="23" t="str">
        <f t="shared" si="40"/>
        <v/>
      </c>
      <c r="AO198" s="23" t="str">
        <f t="shared" si="40"/>
        <v/>
      </c>
      <c r="AP198" s="23" t="str">
        <f t="shared" si="40"/>
        <v/>
      </c>
      <c r="AQ198" s="14"/>
      <c r="AR198" s="23">
        <f t="shared" si="48"/>
        <v>0</v>
      </c>
      <c r="AS198" s="1">
        <f t="shared" si="49"/>
        <v>0</v>
      </c>
    </row>
    <row r="199" spans="1:45" x14ac:dyDescent="0.25">
      <c r="A199" t="s">
        <v>194</v>
      </c>
      <c r="B199" s="5">
        <v>196</v>
      </c>
      <c r="C199" s="12">
        <f>VLOOKUP(A199,'[1]MASTER CP-1 history'!$C$3:$Q$353,15,0)</f>
        <v>0</v>
      </c>
      <c r="D199" s="12">
        <f>VLOOKUP($A199,'[1]MASTER CP-1 history'!$C$356:$Q$706,15,0)</f>
        <v>129605.60000000002</v>
      </c>
      <c r="E199" s="12">
        <f>VLOOKUP($A199,'[1]MASTER CP-1 history'!$C$709:$Q$1059,15,0)</f>
        <v>137073.24000000002</v>
      </c>
      <c r="F199" s="12">
        <f>VLOOKUP($A199,'[1]MASTER CP-1 history'!$C$1062:$Q$1412,15,0)</f>
        <v>142839.04999999999</v>
      </c>
      <c r="G199" s="12">
        <f>VLOOKUP($A199,'[1]MASTER CP-1 history'!$C$1415:$Q$1765,15,0)</f>
        <v>171435.78</v>
      </c>
      <c r="H199" s="12">
        <f>VLOOKUP($A199,'[1]MASTER CP-1 history'!$C$1768:$Q$2118,15,0)</f>
        <v>169595.25</v>
      </c>
      <c r="I199" s="12">
        <f>VLOOKUP($A199,'[1]MASTER CP-1 history'!$C$2121:$Q$2471,15,0)</f>
        <v>168439.88</v>
      </c>
      <c r="J199" s="12">
        <f>VLOOKUP($A199,'[1]MASTER CP-1 history'!$C$2474:$Q$2824,15,0)</f>
        <v>170444.42</v>
      </c>
      <c r="K199" s="12">
        <f>VLOOKUP($A199,'[1]MASTER CP-1 history'!$C$2827:$Q$3177,15,0)</f>
        <v>173647.46</v>
      </c>
      <c r="L199" s="12">
        <f>VLOOKUP($A199,'[1]MASTER CP-1 history'!$C$3180:$Q$3530,15,0)</f>
        <v>177098.31</v>
      </c>
      <c r="M199" s="12">
        <f>VLOOKUP($A199,'[1]MASTER CP-1 history'!$C$3533:$Q$3883,15,0)</f>
        <v>182732.74</v>
      </c>
      <c r="N199" s="12">
        <f>VLOOKUP($A199,'[1]MASTER CP-1 history'!$C$3886:$Q$4236,15,0)</f>
        <v>188098.58000000002</v>
      </c>
      <c r="O199" s="12">
        <f>VLOOKUP($A199,'[1]MASTER CP-1 history'!$C$4239:$Q$4589,15,0)</f>
        <v>197105.53000000003</v>
      </c>
      <c r="P199" s="12">
        <f>VLOOKUP($A199,'[1]MASTER CP-1 history'!$C$4592:$Q$4942,15,0)</f>
        <v>202564.34999999998</v>
      </c>
      <c r="Q199" s="12">
        <f>VLOOKUP($A199,'[1]MASTER CP-1 history'!$C$4945:$Q$5295,15,0)</f>
        <v>209056.6</v>
      </c>
      <c r="R199" s="12">
        <f>VLOOKUP($A199,'[1]MASTER CP-1 history'!$C$5298:$Q$5648,15,0)</f>
        <v>230489.75</v>
      </c>
      <c r="S199" s="12">
        <f>VLOOKUP($A199,'[1]MASTER CP-1 history'!$C$5651:$Q$6001,15,0)</f>
        <v>252477.79000000004</v>
      </c>
      <c r="T199" s="12">
        <f>VLOOKUP($A199,'[1]MASTER CP-1 history'!$C$6004:$Q$6354,15,0)</f>
        <v>262952.37</v>
      </c>
      <c r="U199" s="12">
        <f>VLOOKUP($A199,'[1]MASTER CP-1 history'!$C$6357:$Q$6707,15,0)</f>
        <v>273973.09000000003</v>
      </c>
      <c r="V199" s="12">
        <f>VLOOKUP($A199,'[1]MASTER CP-1 history'!$C$6710:$Q$7060,15,0)</f>
        <v>288469.03999999998</v>
      </c>
      <c r="W199" s="1"/>
      <c r="X199" s="23" t="str">
        <f t="shared" si="41"/>
        <v/>
      </c>
      <c r="Y199" s="23">
        <f t="shared" si="42"/>
        <v>5.7618189337497752E-2</v>
      </c>
      <c r="Z199" s="23">
        <f t="shared" si="43"/>
        <v>4.2063717177765463E-2</v>
      </c>
      <c r="AA199" s="23">
        <f t="shared" si="44"/>
        <v>0.20020246564227367</v>
      </c>
      <c r="AB199" s="23">
        <f t="shared" si="45"/>
        <v>-1.0735973552312119E-2</v>
      </c>
      <c r="AC199" s="23">
        <f t="shared" si="46"/>
        <v>-6.8125139117987997E-3</v>
      </c>
      <c r="AD199" s="23">
        <f t="shared" si="47"/>
        <v>1.190062590878127E-2</v>
      </c>
      <c r="AE199" s="23">
        <f t="shared" si="47"/>
        <v>1.8792284311800755E-2</v>
      </c>
      <c r="AF199" s="23">
        <f t="shared" si="38"/>
        <v>1.987273525336913E-2</v>
      </c>
      <c r="AG199" s="23">
        <f t="shared" si="38"/>
        <v>3.1815266898933103E-2</v>
      </c>
      <c r="AH199" s="23">
        <f t="shared" si="38"/>
        <v>2.9364414937356195E-2</v>
      </c>
      <c r="AI199" s="23">
        <f t="shared" si="38"/>
        <v>4.7884199870089454E-2</v>
      </c>
      <c r="AJ199" s="23">
        <f t="shared" si="38"/>
        <v>2.7694910437063576E-2</v>
      </c>
      <c r="AK199" s="23">
        <f t="shared" si="38"/>
        <v>3.2050308951205038E-2</v>
      </c>
      <c r="AL199" s="23">
        <f t="shared" si="38"/>
        <v>0.1025231922838121</v>
      </c>
      <c r="AM199" s="23">
        <f t="shared" si="38"/>
        <v>9.5397040432383812E-2</v>
      </c>
      <c r="AN199" s="23">
        <f t="shared" si="40"/>
        <v>4.1487134373284704E-2</v>
      </c>
      <c r="AO199" s="23">
        <f t="shared" si="40"/>
        <v>4.191146860551221E-2</v>
      </c>
      <c r="AP199" s="23">
        <f t="shared" si="40"/>
        <v>5.2910123399345359E-2</v>
      </c>
      <c r="AQ199" s="14"/>
      <c r="AR199" s="23">
        <f t="shared" si="48"/>
        <v>4.6441088353131259E-2</v>
      </c>
      <c r="AS199" s="1">
        <f t="shared" si="49"/>
        <v>301866</v>
      </c>
    </row>
    <row r="200" spans="1:45" x14ac:dyDescent="0.25">
      <c r="A200" t="s">
        <v>195</v>
      </c>
      <c r="B200" s="5">
        <v>197</v>
      </c>
      <c r="C200" s="12">
        <f>VLOOKUP(A200,'[1]MASTER CP-1 history'!$C$3:$Q$353,15,0)</f>
        <v>1096275.98</v>
      </c>
      <c r="D200" s="12">
        <f>VLOOKUP($A200,'[1]MASTER CP-1 history'!$C$356:$Q$706,15,0)</f>
        <v>1198320.0699999998</v>
      </c>
      <c r="E200" s="12">
        <f>VLOOKUP($A200,'[1]MASTER CP-1 history'!$C$709:$Q$1059,15,0)</f>
        <v>1298933.23</v>
      </c>
      <c r="F200" s="12">
        <f>VLOOKUP($A200,'[1]MASTER CP-1 history'!$C$1062:$Q$1412,15,0)</f>
        <v>1454019.0699999998</v>
      </c>
      <c r="G200" s="12">
        <f>VLOOKUP($A200,'[1]MASTER CP-1 history'!$C$1415:$Q$1765,15,0)</f>
        <v>1567992.45</v>
      </c>
      <c r="H200" s="12">
        <f>VLOOKUP($A200,'[1]MASTER CP-1 history'!$C$1768:$Q$2118,15,0)</f>
        <v>1618303.95</v>
      </c>
      <c r="I200" s="12">
        <f>VLOOKUP($A200,'[1]MASTER CP-1 history'!$C$2121:$Q$2471,15,0)</f>
        <v>1705716.86</v>
      </c>
      <c r="J200" s="12">
        <f>VLOOKUP($A200,'[1]MASTER CP-1 history'!$C$2474:$Q$2824,15,0)</f>
        <v>1728796.57</v>
      </c>
      <c r="K200" s="12">
        <f>VLOOKUP($A200,'[1]MASTER CP-1 history'!$C$2827:$Q$3177,15,0)</f>
        <v>1709854</v>
      </c>
      <c r="L200" s="12">
        <f>VLOOKUP($A200,'[1]MASTER CP-1 history'!$C$3180:$Q$3530,15,0)</f>
        <v>1762434.14</v>
      </c>
      <c r="M200" s="12">
        <f>VLOOKUP($A200,'[1]MASTER CP-1 history'!$C$3533:$Q$3883,15,0)</f>
        <v>1778151.58</v>
      </c>
      <c r="N200" s="12">
        <f>VLOOKUP($A200,'[1]MASTER CP-1 history'!$C$3886:$Q$4236,15,0)</f>
        <v>1824537.62</v>
      </c>
      <c r="O200" s="12">
        <f>VLOOKUP($A200,'[1]MASTER CP-1 history'!$C$4239:$Q$4589,15,0)</f>
        <v>1925934.44</v>
      </c>
      <c r="P200" s="12">
        <f>VLOOKUP($A200,'[1]MASTER CP-1 history'!$C$4592:$Q$4942,15,0)</f>
        <v>2074393.35</v>
      </c>
      <c r="Q200" s="12">
        <f>VLOOKUP($A200,'[1]MASTER CP-1 history'!$C$4945:$Q$5295,15,0)</f>
        <v>2181640.6800000002</v>
      </c>
      <c r="R200" s="12">
        <f>VLOOKUP($A200,'[1]MASTER CP-1 history'!$C$5298:$Q$5648,15,0)</f>
        <v>2245433.8600000003</v>
      </c>
      <c r="S200" s="12">
        <f>VLOOKUP($A200,'[1]MASTER CP-1 history'!$C$5651:$Q$6001,15,0)</f>
        <v>2364058.67</v>
      </c>
      <c r="T200" s="12">
        <f>VLOOKUP($A200,'[1]MASTER CP-1 history'!$C$6004:$Q$6354,15,0)</f>
        <v>2479421.9000000004</v>
      </c>
      <c r="U200" s="12">
        <f>VLOOKUP($A200,'[1]MASTER CP-1 history'!$C$6357:$Q$6707,15,0)</f>
        <v>2666779.6700000004</v>
      </c>
      <c r="V200" s="12">
        <f>VLOOKUP($A200,'[1]MASTER CP-1 history'!$C$6710:$Q$7060,15,0)</f>
        <v>2835151.19</v>
      </c>
      <c r="W200" s="1"/>
      <c r="X200" s="23">
        <f t="shared" si="41"/>
        <v>9.3082482752198811E-2</v>
      </c>
      <c r="Y200" s="23">
        <f t="shared" si="42"/>
        <v>8.3961841680578853E-2</v>
      </c>
      <c r="Z200" s="23">
        <f t="shared" si="43"/>
        <v>0.11939477443347866</v>
      </c>
      <c r="AA200" s="23">
        <f t="shared" si="44"/>
        <v>7.8385065472353216E-2</v>
      </c>
      <c r="AB200" s="23">
        <f t="shared" si="45"/>
        <v>3.2086570314799667E-2</v>
      </c>
      <c r="AC200" s="23">
        <f t="shared" si="46"/>
        <v>5.4015137267631429E-2</v>
      </c>
      <c r="AD200" s="23">
        <f t="shared" si="47"/>
        <v>1.3530797837104079E-2</v>
      </c>
      <c r="AE200" s="23">
        <f t="shared" si="47"/>
        <v>-1.0957084441693486E-2</v>
      </c>
      <c r="AF200" s="23">
        <f t="shared" si="38"/>
        <v>3.0751245427972154E-2</v>
      </c>
      <c r="AG200" s="23">
        <f t="shared" si="38"/>
        <v>8.918029697268676E-3</v>
      </c>
      <c r="AH200" s="23">
        <f t="shared" si="38"/>
        <v>2.6086662420534493E-2</v>
      </c>
      <c r="AI200" s="23">
        <f t="shared" si="38"/>
        <v>5.5573981532921105E-2</v>
      </c>
      <c r="AJ200" s="23">
        <f t="shared" si="38"/>
        <v>7.7084093267473924E-2</v>
      </c>
      <c r="AK200" s="23">
        <f t="shared" si="38"/>
        <v>5.1700575495963706E-2</v>
      </c>
      <c r="AL200" s="23">
        <f t="shared" si="38"/>
        <v>2.9240919728357909E-2</v>
      </c>
      <c r="AM200" s="23">
        <f t="shared" si="38"/>
        <v>5.2829349424702972E-2</v>
      </c>
      <c r="AN200" s="23">
        <f t="shared" si="40"/>
        <v>4.8798801596578165E-2</v>
      </c>
      <c r="AO200" s="23">
        <f t="shared" si="40"/>
        <v>7.5565102494254813E-2</v>
      </c>
      <c r="AP200" s="23">
        <f t="shared" si="40"/>
        <v>6.3136644505768086E-2</v>
      </c>
      <c r="AQ200" s="14"/>
      <c r="AR200" s="23">
        <f t="shared" si="48"/>
        <v>5.1746578468855123E-2</v>
      </c>
      <c r="AS200" s="1">
        <f t="shared" si="49"/>
        <v>2981861</v>
      </c>
    </row>
    <row r="201" spans="1:45" x14ac:dyDescent="0.25">
      <c r="A201" t="s">
        <v>196</v>
      </c>
      <c r="B201" s="5">
        <v>198</v>
      </c>
      <c r="C201" s="12">
        <f>VLOOKUP(A201,'[1]MASTER CP-1 history'!$C$3:$Q$353,15,0)</f>
        <v>0</v>
      </c>
      <c r="D201" s="12">
        <f>VLOOKUP($A201,'[1]MASTER CP-1 history'!$C$356:$Q$706,15,0)</f>
        <v>0</v>
      </c>
      <c r="E201" s="12">
        <f>VLOOKUP($A201,'[1]MASTER CP-1 history'!$C$709:$Q$1059,15,0)</f>
        <v>0</v>
      </c>
      <c r="F201" s="12">
        <f>VLOOKUP($A201,'[1]MASTER CP-1 history'!$C$1062:$Q$1412,15,0)</f>
        <v>0</v>
      </c>
      <c r="G201" s="12">
        <f>VLOOKUP($A201,'[1]MASTER CP-1 history'!$C$1415:$Q$1765,15,0)</f>
        <v>0</v>
      </c>
      <c r="H201" s="12">
        <f>VLOOKUP($A201,'[1]MASTER CP-1 history'!$C$1768:$Q$2118,15,0)</f>
        <v>0</v>
      </c>
      <c r="I201" s="12">
        <f>VLOOKUP($A201,'[1]MASTER CP-1 history'!$C$2121:$Q$2471,15,0)</f>
        <v>0</v>
      </c>
      <c r="J201" s="12">
        <f>VLOOKUP($A201,'[1]MASTER CP-1 history'!$C$2474:$Q$2824,15,0)</f>
        <v>0</v>
      </c>
      <c r="K201" s="12">
        <f>VLOOKUP($A201,'[1]MASTER CP-1 history'!$C$2827:$Q$3177,15,0)</f>
        <v>0</v>
      </c>
      <c r="L201" s="12">
        <f>VLOOKUP($A201,'[1]MASTER CP-1 history'!$C$3180:$Q$3530,15,0)</f>
        <v>0</v>
      </c>
      <c r="M201" s="12">
        <f>VLOOKUP($A201,'[1]MASTER CP-1 history'!$C$3533:$Q$3883,15,0)</f>
        <v>0</v>
      </c>
      <c r="N201" s="12">
        <f>VLOOKUP($A201,'[1]MASTER CP-1 history'!$C$3886:$Q$4236,15,0)</f>
        <v>0</v>
      </c>
      <c r="O201" s="12">
        <f>VLOOKUP($A201,'[1]MASTER CP-1 history'!$C$4239:$Q$4589,15,0)</f>
        <v>0</v>
      </c>
      <c r="P201" s="12">
        <f>VLOOKUP($A201,'[1]MASTER CP-1 history'!$C$4592:$Q$4942,15,0)</f>
        <v>0</v>
      </c>
      <c r="Q201" s="12">
        <f>VLOOKUP($A201,'[1]MASTER CP-1 history'!$C$4945:$Q$5295,15,0)</f>
        <v>0</v>
      </c>
      <c r="R201" s="12">
        <f>VLOOKUP($A201,'[1]MASTER CP-1 history'!$C$5298:$Q$5648,15,0)</f>
        <v>0</v>
      </c>
      <c r="S201" s="12">
        <f>VLOOKUP($A201,'[1]MASTER CP-1 history'!$C$5651:$Q$6001,15,0)</f>
        <v>0</v>
      </c>
      <c r="T201" s="12">
        <f>VLOOKUP($A201,'[1]MASTER CP-1 history'!$C$6004:$Q$6354,15,0)</f>
        <v>0</v>
      </c>
      <c r="U201" s="12">
        <f>VLOOKUP($A201,'[1]MASTER CP-1 history'!$C$6357:$Q$6707,15,0)</f>
        <v>0</v>
      </c>
      <c r="V201" s="12">
        <f>VLOOKUP($A201,'[1]MASTER CP-1 history'!$C$6710:$Q$7060,15,0)</f>
        <v>0</v>
      </c>
      <c r="W201" s="1"/>
      <c r="X201" s="23" t="str">
        <f t="shared" si="41"/>
        <v/>
      </c>
      <c r="Y201" s="23" t="str">
        <f t="shared" si="42"/>
        <v/>
      </c>
      <c r="Z201" s="23" t="str">
        <f t="shared" si="43"/>
        <v/>
      </c>
      <c r="AA201" s="23" t="str">
        <f t="shared" si="44"/>
        <v/>
      </c>
      <c r="AB201" s="23" t="str">
        <f t="shared" si="45"/>
        <v/>
      </c>
      <c r="AC201" s="23" t="str">
        <f t="shared" si="46"/>
        <v/>
      </c>
      <c r="AD201" s="23" t="str">
        <f t="shared" si="47"/>
        <v/>
      </c>
      <c r="AE201" s="23" t="str">
        <f t="shared" si="47"/>
        <v/>
      </c>
      <c r="AF201" s="23" t="str">
        <f t="shared" si="38"/>
        <v/>
      </c>
      <c r="AG201" s="23" t="str">
        <f t="shared" si="38"/>
        <v/>
      </c>
      <c r="AH201" s="23" t="str">
        <f t="shared" si="38"/>
        <v/>
      </c>
      <c r="AI201" s="23" t="str">
        <f t="shared" si="38"/>
        <v/>
      </c>
      <c r="AJ201" s="23" t="str">
        <f t="shared" si="38"/>
        <v/>
      </c>
      <c r="AK201" s="23" t="str">
        <f t="shared" si="38"/>
        <v/>
      </c>
      <c r="AL201" s="23" t="str">
        <f t="shared" si="38"/>
        <v/>
      </c>
      <c r="AM201" s="23" t="str">
        <f t="shared" si="38"/>
        <v/>
      </c>
      <c r="AN201" s="23" t="str">
        <f t="shared" si="40"/>
        <v/>
      </c>
      <c r="AO201" s="23" t="str">
        <f t="shared" si="40"/>
        <v/>
      </c>
      <c r="AP201" s="23" t="str">
        <f t="shared" si="40"/>
        <v/>
      </c>
      <c r="AQ201" s="14"/>
      <c r="AR201" s="23">
        <f t="shared" si="48"/>
        <v>0</v>
      </c>
      <c r="AS201" s="1">
        <f t="shared" si="49"/>
        <v>0</v>
      </c>
    </row>
    <row r="202" spans="1:45" x14ac:dyDescent="0.25">
      <c r="A202" t="s">
        <v>197</v>
      </c>
      <c r="B202" s="5">
        <v>199</v>
      </c>
      <c r="C202" s="12">
        <f>VLOOKUP(A202,'[1]MASTER CP-1 history'!$C$3:$Q$353,15,0)</f>
        <v>0</v>
      </c>
      <c r="D202" s="12">
        <f>VLOOKUP($A202,'[1]MASTER CP-1 history'!$C$356:$Q$706,15,0)</f>
        <v>0</v>
      </c>
      <c r="E202" s="12">
        <f>VLOOKUP($A202,'[1]MASTER CP-1 history'!$C$709:$Q$1059,15,0)</f>
        <v>1303583.8800000001</v>
      </c>
      <c r="F202" s="12">
        <f>VLOOKUP($A202,'[1]MASTER CP-1 history'!$C$1062:$Q$1412,15,0)</f>
        <v>1253524.04</v>
      </c>
      <c r="G202" s="12">
        <f>VLOOKUP($A202,'[1]MASTER CP-1 history'!$C$1415:$Q$1765,15,0)</f>
        <v>1313639.3499999999</v>
      </c>
      <c r="H202" s="12">
        <f>VLOOKUP($A202,'[1]MASTER CP-1 history'!$C$1768:$Q$2118,15,0)</f>
        <v>1383056.72</v>
      </c>
      <c r="I202" s="12">
        <f>VLOOKUP($A202,'[1]MASTER CP-1 history'!$C$2121:$Q$2471,15,0)</f>
        <v>1475031.31</v>
      </c>
      <c r="J202" s="12">
        <f>VLOOKUP($A202,'[1]MASTER CP-1 history'!$C$2474:$Q$2824,15,0)</f>
        <v>1567143.54</v>
      </c>
      <c r="K202" s="12">
        <f>VLOOKUP($A202,'[1]MASTER CP-1 history'!$C$2827:$Q$3177,15,0)</f>
        <v>1629847.5999999999</v>
      </c>
      <c r="L202" s="12">
        <f>VLOOKUP($A202,'[1]MASTER CP-1 history'!$C$3180:$Q$3530,15,0)</f>
        <v>1699495.01</v>
      </c>
      <c r="M202" s="12">
        <f>VLOOKUP($A202,'[1]MASTER CP-1 history'!$C$3533:$Q$3883,15,0)</f>
        <v>1799638.85</v>
      </c>
      <c r="N202" s="12">
        <f>VLOOKUP($A202,'[1]MASTER CP-1 history'!$C$3886:$Q$4236,15,0)</f>
        <v>1955268.52</v>
      </c>
      <c r="O202" s="12">
        <f>VLOOKUP($A202,'[1]MASTER CP-1 history'!$C$4239:$Q$4589,15,0)</f>
        <v>2031735.4200000002</v>
      </c>
      <c r="P202" s="12">
        <f>VLOOKUP($A202,'[1]MASTER CP-1 history'!$C$4592:$Q$4942,15,0)</f>
        <v>2143823.5900000003</v>
      </c>
      <c r="Q202" s="12">
        <f>VLOOKUP($A202,'[1]MASTER CP-1 history'!$C$4945:$Q$5295,15,0)</f>
        <v>2305234.8199999998</v>
      </c>
      <c r="R202" s="12">
        <f>VLOOKUP($A202,'[1]MASTER CP-1 history'!$C$5298:$Q$5648,15,0)</f>
        <v>2476654.83</v>
      </c>
      <c r="S202" s="12">
        <f>VLOOKUP($A202,'[1]MASTER CP-1 history'!$C$5651:$Q$6001,15,0)</f>
        <v>2637495.4900000002</v>
      </c>
      <c r="T202" s="12">
        <f>VLOOKUP($A202,'[1]MASTER CP-1 history'!$C$6004:$Q$6354,15,0)</f>
        <v>2826285.6599999997</v>
      </c>
      <c r="U202" s="12">
        <f>VLOOKUP($A202,'[1]MASTER CP-1 history'!$C$6357:$Q$6707,15,0)</f>
        <v>2940009.23</v>
      </c>
      <c r="V202" s="12">
        <f>VLOOKUP($A202,'[1]MASTER CP-1 history'!$C$6710:$Q$7060,15,0)</f>
        <v>3122088.44</v>
      </c>
      <c r="W202" s="1"/>
      <c r="X202" s="23" t="str">
        <f t="shared" si="41"/>
        <v/>
      </c>
      <c r="Y202" s="23" t="str">
        <f t="shared" si="42"/>
        <v/>
      </c>
      <c r="Z202" s="23">
        <f t="shared" si="43"/>
        <v>-3.8401702236452999E-2</v>
      </c>
      <c r="AA202" s="23">
        <f t="shared" si="44"/>
        <v>4.7957045961400005E-2</v>
      </c>
      <c r="AB202" s="23">
        <f t="shared" si="45"/>
        <v>5.2843552532131528E-2</v>
      </c>
      <c r="AC202" s="23">
        <f t="shared" si="46"/>
        <v>6.6500953048404324E-2</v>
      </c>
      <c r="AD202" s="23">
        <f t="shared" si="47"/>
        <v>6.2447643907979133E-2</v>
      </c>
      <c r="AE202" s="23">
        <f t="shared" si="47"/>
        <v>4.0011689037750695E-2</v>
      </c>
      <c r="AF202" s="23">
        <f t="shared" si="38"/>
        <v>4.2732467747291315E-2</v>
      </c>
      <c r="AG202" s="23">
        <f t="shared" si="38"/>
        <v>5.8925645212691787E-2</v>
      </c>
      <c r="AH202" s="23">
        <f t="shared" si="38"/>
        <v>8.6478278683525825E-2</v>
      </c>
      <c r="AI202" s="23">
        <f t="shared" si="38"/>
        <v>3.9108132319340023E-2</v>
      </c>
      <c r="AJ202" s="23">
        <f t="shared" si="38"/>
        <v>5.5168684316189237E-2</v>
      </c>
      <c r="AK202" s="23">
        <f t="shared" si="38"/>
        <v>7.5291283645217977E-2</v>
      </c>
      <c r="AL202" s="23">
        <f t="shared" si="38"/>
        <v>7.4361192409890919E-2</v>
      </c>
      <c r="AM202" s="23">
        <f t="shared" si="38"/>
        <v>6.4942703380268835E-2</v>
      </c>
      <c r="AN202" s="23">
        <f t="shared" si="40"/>
        <v>7.1579333771675732E-2</v>
      </c>
      <c r="AO202" s="23">
        <f t="shared" si="40"/>
        <v>4.0237818706549397E-2</v>
      </c>
      <c r="AP202" s="23">
        <f t="shared" si="40"/>
        <v>6.1931509650396559E-2</v>
      </c>
      <c r="AQ202" s="14"/>
      <c r="AR202" s="23">
        <f t="shared" si="48"/>
        <v>5.3065660711426488E-2</v>
      </c>
      <c r="AS202" s="1">
        <f t="shared" si="49"/>
        <v>3287764</v>
      </c>
    </row>
    <row r="203" spans="1:45" x14ac:dyDescent="0.25">
      <c r="A203" t="s">
        <v>198</v>
      </c>
      <c r="B203" s="5">
        <v>200</v>
      </c>
      <c r="C203" s="12">
        <f>VLOOKUP(A203,'[1]MASTER CP-1 history'!$C$3:$Q$353,15,0)</f>
        <v>0</v>
      </c>
      <c r="D203" s="12">
        <f>VLOOKUP($A203,'[1]MASTER CP-1 history'!$C$356:$Q$706,15,0)</f>
        <v>0</v>
      </c>
      <c r="E203" s="12">
        <f>VLOOKUP($A203,'[1]MASTER CP-1 history'!$C$709:$Q$1059,15,0)</f>
        <v>0</v>
      </c>
      <c r="F203" s="12">
        <f>VLOOKUP($A203,'[1]MASTER CP-1 history'!$C$1062:$Q$1412,15,0)</f>
        <v>0</v>
      </c>
      <c r="G203" s="12">
        <f>VLOOKUP($A203,'[1]MASTER CP-1 history'!$C$1415:$Q$1765,15,0)</f>
        <v>0</v>
      </c>
      <c r="H203" s="12">
        <f>VLOOKUP($A203,'[1]MASTER CP-1 history'!$C$1768:$Q$2118,15,0)</f>
        <v>0</v>
      </c>
      <c r="I203" s="12">
        <f>VLOOKUP($A203,'[1]MASTER CP-1 history'!$C$2121:$Q$2471,15,0)</f>
        <v>0</v>
      </c>
      <c r="J203" s="12">
        <f>VLOOKUP($A203,'[1]MASTER CP-1 history'!$C$2474:$Q$2824,15,0)</f>
        <v>0</v>
      </c>
      <c r="K203" s="12">
        <f>VLOOKUP($A203,'[1]MASTER CP-1 history'!$C$2827:$Q$3177,15,0)</f>
        <v>0</v>
      </c>
      <c r="L203" s="12">
        <f>VLOOKUP($A203,'[1]MASTER CP-1 history'!$C$3180:$Q$3530,15,0)</f>
        <v>0</v>
      </c>
      <c r="M203" s="12">
        <f>VLOOKUP($A203,'[1]MASTER CP-1 history'!$C$3533:$Q$3883,15,0)</f>
        <v>0</v>
      </c>
      <c r="N203" s="12">
        <f>VLOOKUP($A203,'[1]MASTER CP-1 history'!$C$3886:$Q$4236,15,0)</f>
        <v>0</v>
      </c>
      <c r="O203" s="12">
        <f>VLOOKUP($A203,'[1]MASTER CP-1 history'!$C$4239:$Q$4589,15,0)</f>
        <v>0</v>
      </c>
      <c r="P203" s="12">
        <f>VLOOKUP($A203,'[1]MASTER CP-1 history'!$C$4592:$Q$4942,15,0)</f>
        <v>0</v>
      </c>
      <c r="Q203" s="12">
        <f>VLOOKUP($A203,'[1]MASTER CP-1 history'!$C$4945:$Q$5295,15,0)</f>
        <v>0</v>
      </c>
      <c r="R203" s="12">
        <f>VLOOKUP($A203,'[1]MASTER CP-1 history'!$C$5298:$Q$5648,15,0)</f>
        <v>0</v>
      </c>
      <c r="S203" s="12">
        <f>VLOOKUP($A203,'[1]MASTER CP-1 history'!$C$5651:$Q$6001,15,0)</f>
        <v>0</v>
      </c>
      <c r="T203" s="12">
        <f>VLOOKUP($A203,'[1]MASTER CP-1 history'!$C$6004:$Q$6354,15,0)</f>
        <v>0</v>
      </c>
      <c r="U203" s="12">
        <f>VLOOKUP($A203,'[1]MASTER CP-1 history'!$C$6357:$Q$6707,15,0)</f>
        <v>0</v>
      </c>
      <c r="V203" s="12">
        <f>VLOOKUP($A203,'[1]MASTER CP-1 history'!$C$6710:$Q$7060,15,0)</f>
        <v>0</v>
      </c>
      <c r="W203" s="1"/>
      <c r="X203" s="23" t="str">
        <f t="shared" si="41"/>
        <v/>
      </c>
      <c r="Y203" s="23" t="str">
        <f t="shared" si="42"/>
        <v/>
      </c>
      <c r="Z203" s="23" t="str">
        <f t="shared" si="43"/>
        <v/>
      </c>
      <c r="AA203" s="23" t="str">
        <f t="shared" si="44"/>
        <v/>
      </c>
      <c r="AB203" s="23" t="str">
        <f t="shared" si="45"/>
        <v/>
      </c>
      <c r="AC203" s="23" t="str">
        <f t="shared" si="46"/>
        <v/>
      </c>
      <c r="AD203" s="23" t="str">
        <f t="shared" si="47"/>
        <v/>
      </c>
      <c r="AE203" s="23" t="str">
        <f t="shared" si="47"/>
        <v/>
      </c>
      <c r="AF203" s="23" t="str">
        <f t="shared" si="38"/>
        <v/>
      </c>
      <c r="AG203" s="23" t="str">
        <f t="shared" si="38"/>
        <v/>
      </c>
      <c r="AH203" s="23" t="str">
        <f t="shared" si="38"/>
        <v/>
      </c>
      <c r="AI203" s="23" t="str">
        <f t="shared" si="38"/>
        <v/>
      </c>
      <c r="AJ203" s="23" t="str">
        <f t="shared" si="38"/>
        <v/>
      </c>
      <c r="AK203" s="23" t="str">
        <f t="shared" si="38"/>
        <v/>
      </c>
      <c r="AL203" s="23" t="str">
        <f t="shared" si="38"/>
        <v/>
      </c>
      <c r="AM203" s="23" t="str">
        <f t="shared" si="38"/>
        <v/>
      </c>
      <c r="AN203" s="23" t="str">
        <f t="shared" si="40"/>
        <v/>
      </c>
      <c r="AO203" s="23" t="str">
        <f t="shared" si="40"/>
        <v/>
      </c>
      <c r="AP203" s="23" t="str">
        <f t="shared" si="40"/>
        <v/>
      </c>
      <c r="AQ203" s="14"/>
      <c r="AR203" s="23">
        <f t="shared" si="48"/>
        <v>0</v>
      </c>
      <c r="AS203" s="1">
        <f t="shared" si="49"/>
        <v>0</v>
      </c>
    </row>
    <row r="204" spans="1:45" x14ac:dyDescent="0.25">
      <c r="A204" t="s">
        <v>199</v>
      </c>
      <c r="B204" s="5">
        <v>201</v>
      </c>
      <c r="C204" s="12">
        <f>VLOOKUP(A204,'[1]MASTER CP-1 history'!$C$3:$Q$353,15,0)</f>
        <v>0</v>
      </c>
      <c r="D204" s="12">
        <f>VLOOKUP($A204,'[1]MASTER CP-1 history'!$C$356:$Q$706,15,0)</f>
        <v>0</v>
      </c>
      <c r="E204" s="12">
        <f>VLOOKUP($A204,'[1]MASTER CP-1 history'!$C$709:$Q$1059,15,0)</f>
        <v>0</v>
      </c>
      <c r="F204" s="12">
        <f>VLOOKUP($A204,'[1]MASTER CP-1 history'!$C$1062:$Q$1412,15,0)</f>
        <v>0</v>
      </c>
      <c r="G204" s="12">
        <f>VLOOKUP($A204,'[1]MASTER CP-1 history'!$C$1415:$Q$1765,15,0)</f>
        <v>0</v>
      </c>
      <c r="H204" s="12">
        <f>VLOOKUP($A204,'[1]MASTER CP-1 history'!$C$1768:$Q$2118,15,0)</f>
        <v>0</v>
      </c>
      <c r="I204" s="12">
        <f>VLOOKUP($A204,'[1]MASTER CP-1 history'!$C$2121:$Q$2471,15,0)</f>
        <v>0</v>
      </c>
      <c r="J204" s="12">
        <f>VLOOKUP($A204,'[1]MASTER CP-1 history'!$C$2474:$Q$2824,15,0)</f>
        <v>0</v>
      </c>
      <c r="K204" s="12">
        <f>VLOOKUP($A204,'[1]MASTER CP-1 history'!$C$2827:$Q$3177,15,0)</f>
        <v>0</v>
      </c>
      <c r="L204" s="12">
        <f>VLOOKUP($A204,'[1]MASTER CP-1 history'!$C$3180:$Q$3530,15,0)</f>
        <v>0</v>
      </c>
      <c r="M204" s="12">
        <f>VLOOKUP($A204,'[1]MASTER CP-1 history'!$C$3533:$Q$3883,15,0)</f>
        <v>0</v>
      </c>
      <c r="N204" s="12">
        <f>VLOOKUP($A204,'[1]MASTER CP-1 history'!$C$3886:$Q$4236,15,0)</f>
        <v>0</v>
      </c>
      <c r="O204" s="12">
        <f>VLOOKUP($A204,'[1]MASTER CP-1 history'!$C$4239:$Q$4589,15,0)</f>
        <v>854862.99</v>
      </c>
      <c r="P204" s="12">
        <f>VLOOKUP($A204,'[1]MASTER CP-1 history'!$C$4592:$Q$4942,15,0)</f>
        <v>926029.1</v>
      </c>
      <c r="Q204" s="12">
        <f>VLOOKUP($A204,'[1]MASTER CP-1 history'!$C$4945:$Q$5295,15,0)</f>
        <v>1002576.26</v>
      </c>
      <c r="R204" s="12">
        <f>VLOOKUP($A204,'[1]MASTER CP-1 history'!$C$5298:$Q$5648,15,0)</f>
        <v>1080106.6400000001</v>
      </c>
      <c r="S204" s="12">
        <f>VLOOKUP($A204,'[1]MASTER CP-1 history'!$C$5651:$Q$6001,15,0)</f>
        <v>1156619.1399999999</v>
      </c>
      <c r="T204" s="12">
        <f>VLOOKUP($A204,'[1]MASTER CP-1 history'!$C$6004:$Q$6354,15,0)</f>
        <v>1201567.46</v>
      </c>
      <c r="U204" s="12">
        <f>VLOOKUP($A204,'[1]MASTER CP-1 history'!$C$6357:$Q$6707,15,0)</f>
        <v>1291731.31</v>
      </c>
      <c r="V204" s="12">
        <f>VLOOKUP($A204,'[1]MASTER CP-1 history'!$C$6710:$Q$7060,15,0)</f>
        <v>1425855.52</v>
      </c>
      <c r="W204" s="1"/>
      <c r="X204" s="23" t="str">
        <f t="shared" si="41"/>
        <v/>
      </c>
      <c r="Y204" s="23" t="str">
        <f t="shared" si="42"/>
        <v/>
      </c>
      <c r="Z204" s="23" t="str">
        <f t="shared" si="43"/>
        <v/>
      </c>
      <c r="AA204" s="23" t="str">
        <f t="shared" si="44"/>
        <v/>
      </c>
      <c r="AB204" s="23" t="str">
        <f t="shared" si="45"/>
        <v/>
      </c>
      <c r="AC204" s="23" t="str">
        <f t="shared" si="46"/>
        <v/>
      </c>
      <c r="AD204" s="23" t="str">
        <f t="shared" si="47"/>
        <v/>
      </c>
      <c r="AE204" s="23" t="str">
        <f t="shared" si="47"/>
        <v/>
      </c>
      <c r="AF204" s="23" t="str">
        <f t="shared" si="38"/>
        <v/>
      </c>
      <c r="AG204" s="23" t="str">
        <f t="shared" si="38"/>
        <v/>
      </c>
      <c r="AH204" s="23" t="str">
        <f t="shared" si="38"/>
        <v/>
      </c>
      <c r="AI204" s="23" t="str">
        <f t="shared" si="38"/>
        <v/>
      </c>
      <c r="AJ204" s="23">
        <f t="shared" si="38"/>
        <v>8.324855659033735E-2</v>
      </c>
      <c r="AK204" s="23">
        <f t="shared" si="38"/>
        <v>8.26617219696444E-2</v>
      </c>
      <c r="AL204" s="23">
        <f t="shared" si="38"/>
        <v>7.7331154839034508E-2</v>
      </c>
      <c r="AM204" s="23">
        <f t="shared" si="38"/>
        <v>7.0837912819422866E-2</v>
      </c>
      <c r="AN204" s="23">
        <f t="shared" si="40"/>
        <v>3.8861815826426727E-2</v>
      </c>
      <c r="AO204" s="23">
        <f t="shared" si="40"/>
        <v>7.5038525094546171E-2</v>
      </c>
      <c r="AP204" s="23">
        <f t="shared" si="40"/>
        <v>0.10383290159623053</v>
      </c>
      <c r="AQ204" s="14"/>
      <c r="AR204" s="23">
        <f t="shared" si="48"/>
        <v>7.5973226962234644E-2</v>
      </c>
      <c r="AS204" s="1">
        <f t="shared" si="49"/>
        <v>1534182</v>
      </c>
    </row>
    <row r="205" spans="1:45" x14ac:dyDescent="0.25">
      <c r="A205" t="s">
        <v>200</v>
      </c>
      <c r="B205" s="5">
        <v>202</v>
      </c>
      <c r="C205" s="12">
        <f>VLOOKUP(A205,'[1]MASTER CP-1 history'!$C$3:$Q$353,15,0)</f>
        <v>0</v>
      </c>
      <c r="D205" s="12">
        <f>VLOOKUP($A205,'[1]MASTER CP-1 history'!$C$356:$Q$706,15,0)</f>
        <v>0</v>
      </c>
      <c r="E205" s="12">
        <f>VLOOKUP($A205,'[1]MASTER CP-1 history'!$C$709:$Q$1059,15,0)</f>
        <v>0</v>
      </c>
      <c r="F205" s="12">
        <f>VLOOKUP($A205,'[1]MASTER CP-1 history'!$C$1062:$Q$1412,15,0)</f>
        <v>0</v>
      </c>
      <c r="G205" s="12">
        <f>VLOOKUP($A205,'[1]MASTER CP-1 history'!$C$1415:$Q$1765,15,0)</f>
        <v>0</v>
      </c>
      <c r="H205" s="12">
        <f>VLOOKUP($A205,'[1]MASTER CP-1 history'!$C$1768:$Q$2118,15,0)</f>
        <v>0</v>
      </c>
      <c r="I205" s="12">
        <f>VLOOKUP($A205,'[1]MASTER CP-1 history'!$C$2121:$Q$2471,15,0)</f>
        <v>0</v>
      </c>
      <c r="J205" s="12">
        <f>VLOOKUP($A205,'[1]MASTER CP-1 history'!$C$2474:$Q$2824,15,0)</f>
        <v>0</v>
      </c>
      <c r="K205" s="12">
        <f>VLOOKUP($A205,'[1]MASTER CP-1 history'!$C$2827:$Q$3177,15,0)</f>
        <v>0</v>
      </c>
      <c r="L205" s="12">
        <f>VLOOKUP($A205,'[1]MASTER CP-1 history'!$C$3180:$Q$3530,15,0)</f>
        <v>0</v>
      </c>
      <c r="M205" s="12">
        <f>VLOOKUP($A205,'[1]MASTER CP-1 history'!$C$3533:$Q$3883,15,0)</f>
        <v>0</v>
      </c>
      <c r="N205" s="12">
        <f>VLOOKUP($A205,'[1]MASTER CP-1 history'!$C$3886:$Q$4236,15,0)</f>
        <v>0</v>
      </c>
      <c r="O205" s="12">
        <f>VLOOKUP($A205,'[1]MASTER CP-1 history'!$C$4239:$Q$4589,15,0)</f>
        <v>0</v>
      </c>
      <c r="P205" s="12">
        <f>VLOOKUP($A205,'[1]MASTER CP-1 history'!$C$4592:$Q$4942,15,0)</f>
        <v>0</v>
      </c>
      <c r="Q205" s="12">
        <f>VLOOKUP($A205,'[1]MASTER CP-1 history'!$C$4945:$Q$5295,15,0)</f>
        <v>0</v>
      </c>
      <c r="R205" s="12">
        <f>VLOOKUP($A205,'[1]MASTER CP-1 history'!$C$5298:$Q$5648,15,0)</f>
        <v>0</v>
      </c>
      <c r="S205" s="12">
        <f>VLOOKUP($A205,'[1]MASTER CP-1 history'!$C$5651:$Q$6001,15,0)</f>
        <v>0</v>
      </c>
      <c r="T205" s="12">
        <f>VLOOKUP($A205,'[1]MASTER CP-1 history'!$C$6004:$Q$6354,15,0)</f>
        <v>0</v>
      </c>
      <c r="U205" s="12">
        <f>VLOOKUP($A205,'[1]MASTER CP-1 history'!$C$6357:$Q$6707,15,0)</f>
        <v>0</v>
      </c>
      <c r="V205" s="12">
        <f>VLOOKUP($A205,'[1]MASTER CP-1 history'!$C$6710:$Q$7060,15,0)</f>
        <v>0</v>
      </c>
      <c r="W205" s="1"/>
      <c r="X205" s="23" t="str">
        <f t="shared" si="41"/>
        <v/>
      </c>
      <c r="Y205" s="23" t="str">
        <f t="shared" si="42"/>
        <v/>
      </c>
      <c r="Z205" s="23" t="str">
        <f t="shared" si="43"/>
        <v/>
      </c>
      <c r="AA205" s="23" t="str">
        <f t="shared" si="44"/>
        <v/>
      </c>
      <c r="AB205" s="23" t="str">
        <f t="shared" si="45"/>
        <v/>
      </c>
      <c r="AC205" s="23" t="str">
        <f t="shared" si="46"/>
        <v/>
      </c>
      <c r="AD205" s="23" t="str">
        <f t="shared" si="47"/>
        <v/>
      </c>
      <c r="AE205" s="23" t="str">
        <f t="shared" si="47"/>
        <v/>
      </c>
      <c r="AF205" s="23" t="str">
        <f t="shared" si="38"/>
        <v/>
      </c>
      <c r="AG205" s="23" t="str">
        <f t="shared" si="38"/>
        <v/>
      </c>
      <c r="AH205" s="23" t="str">
        <f t="shared" si="38"/>
        <v/>
      </c>
      <c r="AI205" s="23" t="str">
        <f t="shared" si="38"/>
        <v/>
      </c>
      <c r="AJ205" s="23" t="str">
        <f t="shared" si="38"/>
        <v/>
      </c>
      <c r="AK205" s="23" t="str">
        <f t="shared" si="38"/>
        <v/>
      </c>
      <c r="AL205" s="23" t="str">
        <f t="shared" si="38"/>
        <v/>
      </c>
      <c r="AM205" s="23" t="str">
        <f t="shared" si="38"/>
        <v/>
      </c>
      <c r="AN205" s="23" t="str">
        <f t="shared" si="40"/>
        <v/>
      </c>
      <c r="AO205" s="23" t="str">
        <f t="shared" si="40"/>
        <v/>
      </c>
      <c r="AP205" s="23" t="str">
        <f t="shared" si="40"/>
        <v/>
      </c>
      <c r="AQ205" s="14"/>
      <c r="AR205" s="23">
        <f t="shared" si="48"/>
        <v>0</v>
      </c>
      <c r="AS205" s="1">
        <f t="shared" si="49"/>
        <v>0</v>
      </c>
    </row>
    <row r="206" spans="1:45" x14ac:dyDescent="0.25">
      <c r="A206" t="s">
        <v>201</v>
      </c>
      <c r="B206" s="5">
        <v>203</v>
      </c>
      <c r="C206" s="12">
        <f>VLOOKUP(A206,'[1]MASTER CP-1 history'!$C$3:$Q$353,15,0)</f>
        <v>0</v>
      </c>
      <c r="D206" s="12">
        <f>VLOOKUP($A206,'[1]MASTER CP-1 history'!$C$356:$Q$706,15,0)</f>
        <v>0</v>
      </c>
      <c r="E206" s="12">
        <f>VLOOKUP($A206,'[1]MASTER CP-1 history'!$C$709:$Q$1059,15,0)</f>
        <v>0</v>
      </c>
      <c r="F206" s="12">
        <f>VLOOKUP($A206,'[1]MASTER CP-1 history'!$C$1062:$Q$1412,15,0)</f>
        <v>0</v>
      </c>
      <c r="G206" s="12">
        <f>VLOOKUP($A206,'[1]MASTER CP-1 history'!$C$1415:$Q$1765,15,0)</f>
        <v>0</v>
      </c>
      <c r="H206" s="12">
        <f>VLOOKUP($A206,'[1]MASTER CP-1 history'!$C$1768:$Q$2118,15,0)</f>
        <v>0</v>
      </c>
      <c r="I206" s="12">
        <f>VLOOKUP($A206,'[1]MASTER CP-1 history'!$C$2121:$Q$2471,15,0)</f>
        <v>0</v>
      </c>
      <c r="J206" s="12">
        <f>VLOOKUP($A206,'[1]MASTER CP-1 history'!$C$2474:$Q$2824,15,0)</f>
        <v>0</v>
      </c>
      <c r="K206" s="12">
        <f>VLOOKUP($A206,'[1]MASTER CP-1 history'!$C$2827:$Q$3177,15,0)</f>
        <v>0</v>
      </c>
      <c r="L206" s="12">
        <f>VLOOKUP($A206,'[1]MASTER CP-1 history'!$C$3180:$Q$3530,15,0)</f>
        <v>0</v>
      </c>
      <c r="M206" s="12">
        <f>VLOOKUP($A206,'[1]MASTER CP-1 history'!$C$3533:$Q$3883,15,0)</f>
        <v>0</v>
      </c>
      <c r="N206" s="12">
        <f>VLOOKUP($A206,'[1]MASTER CP-1 history'!$C$3886:$Q$4236,15,0)</f>
        <v>0</v>
      </c>
      <c r="O206" s="12">
        <f>VLOOKUP($A206,'[1]MASTER CP-1 history'!$C$4239:$Q$4589,15,0)</f>
        <v>0</v>
      </c>
      <c r="P206" s="12">
        <f>VLOOKUP($A206,'[1]MASTER CP-1 history'!$C$4592:$Q$4942,15,0)</f>
        <v>0</v>
      </c>
      <c r="Q206" s="12">
        <f>VLOOKUP($A206,'[1]MASTER CP-1 history'!$C$4945:$Q$5295,15,0)</f>
        <v>0</v>
      </c>
      <c r="R206" s="12">
        <f>VLOOKUP($A206,'[1]MASTER CP-1 history'!$C$5298:$Q$5648,15,0)</f>
        <v>0</v>
      </c>
      <c r="S206" s="12">
        <f>VLOOKUP($A206,'[1]MASTER CP-1 history'!$C$5651:$Q$6001,15,0)</f>
        <v>0</v>
      </c>
      <c r="T206" s="12">
        <f>VLOOKUP($A206,'[1]MASTER CP-1 history'!$C$6004:$Q$6354,15,0)</f>
        <v>0</v>
      </c>
      <c r="U206" s="12">
        <f>VLOOKUP($A206,'[1]MASTER CP-1 history'!$C$6357:$Q$6707,15,0)</f>
        <v>0</v>
      </c>
      <c r="V206" s="12">
        <f>VLOOKUP($A206,'[1]MASTER CP-1 history'!$C$6710:$Q$7060,15,0)</f>
        <v>0</v>
      </c>
      <c r="W206" s="1"/>
      <c r="X206" s="23" t="str">
        <f t="shared" si="41"/>
        <v/>
      </c>
      <c r="Y206" s="23" t="str">
        <f t="shared" si="42"/>
        <v/>
      </c>
      <c r="Z206" s="23" t="str">
        <f t="shared" si="43"/>
        <v/>
      </c>
      <c r="AA206" s="23" t="str">
        <f t="shared" si="44"/>
        <v/>
      </c>
      <c r="AB206" s="23" t="str">
        <f t="shared" si="45"/>
        <v/>
      </c>
      <c r="AC206" s="23" t="str">
        <f t="shared" si="46"/>
        <v/>
      </c>
      <c r="AD206" s="23" t="str">
        <f t="shared" si="47"/>
        <v/>
      </c>
      <c r="AE206" s="23" t="str">
        <f t="shared" si="47"/>
        <v/>
      </c>
      <c r="AF206" s="23" t="str">
        <f t="shared" si="38"/>
        <v/>
      </c>
      <c r="AG206" s="23" t="str">
        <f t="shared" si="38"/>
        <v/>
      </c>
      <c r="AH206" s="23" t="str">
        <f t="shared" si="38"/>
        <v/>
      </c>
      <c r="AI206" s="23" t="str">
        <f t="shared" si="38"/>
        <v/>
      </c>
      <c r="AJ206" s="23" t="str">
        <f t="shared" si="38"/>
        <v/>
      </c>
      <c r="AK206" s="23" t="str">
        <f t="shared" si="38"/>
        <v/>
      </c>
      <c r="AL206" s="23" t="str">
        <f t="shared" si="38"/>
        <v/>
      </c>
      <c r="AM206" s="23" t="str">
        <f t="shared" si="38"/>
        <v/>
      </c>
      <c r="AN206" s="23" t="str">
        <f t="shared" si="40"/>
        <v/>
      </c>
      <c r="AO206" s="23" t="str">
        <f t="shared" si="40"/>
        <v/>
      </c>
      <c r="AP206" s="23" t="str">
        <f t="shared" si="40"/>
        <v/>
      </c>
      <c r="AQ206" s="14"/>
      <c r="AR206" s="23">
        <f t="shared" si="48"/>
        <v>0</v>
      </c>
      <c r="AS206" s="1">
        <f t="shared" si="49"/>
        <v>0</v>
      </c>
    </row>
    <row r="207" spans="1:45" x14ac:dyDescent="0.25">
      <c r="A207" t="s">
        <v>202</v>
      </c>
      <c r="B207" s="5">
        <v>204</v>
      </c>
      <c r="C207" s="12">
        <f>VLOOKUP(A207,'[1]MASTER CP-1 history'!$C$3:$Q$353,15,0)</f>
        <v>0</v>
      </c>
      <c r="D207" s="12">
        <f>VLOOKUP($A207,'[1]MASTER CP-1 history'!$C$356:$Q$706,15,0)</f>
        <v>0</v>
      </c>
      <c r="E207" s="12">
        <f>VLOOKUP($A207,'[1]MASTER CP-1 history'!$C$709:$Q$1059,15,0)</f>
        <v>0</v>
      </c>
      <c r="F207" s="12">
        <f>VLOOKUP($A207,'[1]MASTER CP-1 history'!$C$1062:$Q$1412,15,0)</f>
        <v>0</v>
      </c>
      <c r="G207" s="12">
        <f>VLOOKUP($A207,'[1]MASTER CP-1 history'!$C$1415:$Q$1765,15,0)</f>
        <v>0</v>
      </c>
      <c r="H207" s="12">
        <f>VLOOKUP($A207,'[1]MASTER CP-1 history'!$C$1768:$Q$2118,15,0)</f>
        <v>0</v>
      </c>
      <c r="I207" s="12">
        <f>VLOOKUP($A207,'[1]MASTER CP-1 history'!$C$2121:$Q$2471,15,0)</f>
        <v>0</v>
      </c>
      <c r="J207" s="12">
        <f>VLOOKUP($A207,'[1]MASTER CP-1 history'!$C$2474:$Q$2824,15,0)</f>
        <v>0</v>
      </c>
      <c r="K207" s="12">
        <f>VLOOKUP($A207,'[1]MASTER CP-1 history'!$C$2827:$Q$3177,15,0)</f>
        <v>0</v>
      </c>
      <c r="L207" s="12">
        <f>VLOOKUP($A207,'[1]MASTER CP-1 history'!$C$3180:$Q$3530,15,0)</f>
        <v>0</v>
      </c>
      <c r="M207" s="12">
        <f>VLOOKUP($A207,'[1]MASTER CP-1 history'!$C$3533:$Q$3883,15,0)</f>
        <v>0</v>
      </c>
      <c r="N207" s="12">
        <f>VLOOKUP($A207,'[1]MASTER CP-1 history'!$C$3886:$Q$4236,15,0)</f>
        <v>0</v>
      </c>
      <c r="O207" s="12">
        <f>VLOOKUP($A207,'[1]MASTER CP-1 history'!$C$4239:$Q$4589,15,0)</f>
        <v>0</v>
      </c>
      <c r="P207" s="12">
        <f>VLOOKUP($A207,'[1]MASTER CP-1 history'!$C$4592:$Q$4942,15,0)</f>
        <v>0</v>
      </c>
      <c r="Q207" s="12">
        <f>VLOOKUP($A207,'[1]MASTER CP-1 history'!$C$4945:$Q$5295,15,0)</f>
        <v>0</v>
      </c>
      <c r="R207" s="12">
        <f>VLOOKUP($A207,'[1]MASTER CP-1 history'!$C$5298:$Q$5648,15,0)</f>
        <v>0</v>
      </c>
      <c r="S207" s="12">
        <f>VLOOKUP($A207,'[1]MASTER CP-1 history'!$C$5651:$Q$6001,15,0)</f>
        <v>0</v>
      </c>
      <c r="T207" s="12">
        <f>VLOOKUP($A207,'[1]MASTER CP-1 history'!$C$6004:$Q$6354,15,0)</f>
        <v>0</v>
      </c>
      <c r="U207" s="12">
        <f>VLOOKUP($A207,'[1]MASTER CP-1 history'!$C$6357:$Q$6707,15,0)</f>
        <v>0</v>
      </c>
      <c r="V207" s="12">
        <f>VLOOKUP($A207,'[1]MASTER CP-1 history'!$C$6710:$Q$7060,15,0)</f>
        <v>0</v>
      </c>
      <c r="W207" s="1"/>
      <c r="X207" s="23" t="str">
        <f t="shared" si="41"/>
        <v/>
      </c>
      <c r="Y207" s="23" t="str">
        <f t="shared" si="42"/>
        <v/>
      </c>
      <c r="Z207" s="23" t="str">
        <f t="shared" si="43"/>
        <v/>
      </c>
      <c r="AA207" s="23" t="str">
        <f t="shared" si="44"/>
        <v/>
      </c>
      <c r="AB207" s="23" t="str">
        <f t="shared" si="45"/>
        <v/>
      </c>
      <c r="AC207" s="23" t="str">
        <f t="shared" si="46"/>
        <v/>
      </c>
      <c r="AD207" s="23" t="str">
        <f t="shared" si="47"/>
        <v/>
      </c>
      <c r="AE207" s="23" t="str">
        <f t="shared" si="47"/>
        <v/>
      </c>
      <c r="AF207" s="23" t="str">
        <f t="shared" si="38"/>
        <v/>
      </c>
      <c r="AG207" s="23" t="str">
        <f t="shared" si="38"/>
        <v/>
      </c>
      <c r="AH207" s="23" t="str">
        <f t="shared" si="38"/>
        <v/>
      </c>
      <c r="AI207" s="23" t="str">
        <f t="shared" si="38"/>
        <v/>
      </c>
      <c r="AJ207" s="23" t="str">
        <f t="shared" si="38"/>
        <v/>
      </c>
      <c r="AK207" s="23" t="str">
        <f t="shared" si="38"/>
        <v/>
      </c>
      <c r="AL207" s="23" t="str">
        <f t="shared" si="38"/>
        <v/>
      </c>
      <c r="AM207" s="23" t="str">
        <f t="shared" si="38"/>
        <v/>
      </c>
      <c r="AN207" s="23" t="str">
        <f t="shared" si="40"/>
        <v/>
      </c>
      <c r="AO207" s="23" t="str">
        <f t="shared" si="40"/>
        <v/>
      </c>
      <c r="AP207" s="23" t="str">
        <f t="shared" si="40"/>
        <v/>
      </c>
      <c r="AQ207" s="14"/>
      <c r="AR207" s="23">
        <f t="shared" si="48"/>
        <v>0</v>
      </c>
      <c r="AS207" s="1">
        <f t="shared" si="49"/>
        <v>0</v>
      </c>
    </row>
    <row r="208" spans="1:45" x14ac:dyDescent="0.25">
      <c r="A208" t="s">
        <v>203</v>
      </c>
      <c r="B208" s="5">
        <v>205</v>
      </c>
      <c r="C208" s="12">
        <f>VLOOKUP(A208,'[1]MASTER CP-1 history'!$C$3:$Q$353,15,0)</f>
        <v>0</v>
      </c>
      <c r="D208" s="12">
        <f>VLOOKUP($A208,'[1]MASTER CP-1 history'!$C$356:$Q$706,15,0)</f>
        <v>0</v>
      </c>
      <c r="E208" s="12">
        <f>VLOOKUP($A208,'[1]MASTER CP-1 history'!$C$709:$Q$1059,15,0)</f>
        <v>0</v>
      </c>
      <c r="F208" s="12">
        <f>VLOOKUP($A208,'[1]MASTER CP-1 history'!$C$1062:$Q$1412,15,0)</f>
        <v>0</v>
      </c>
      <c r="G208" s="12">
        <f>VLOOKUP($A208,'[1]MASTER CP-1 history'!$C$1415:$Q$1765,15,0)</f>
        <v>0</v>
      </c>
      <c r="H208" s="12">
        <f>VLOOKUP($A208,'[1]MASTER CP-1 history'!$C$1768:$Q$2118,15,0)</f>
        <v>0</v>
      </c>
      <c r="I208" s="12">
        <f>VLOOKUP($A208,'[1]MASTER CP-1 history'!$C$2121:$Q$2471,15,0)</f>
        <v>0</v>
      </c>
      <c r="J208" s="12">
        <f>VLOOKUP($A208,'[1]MASTER CP-1 history'!$C$2474:$Q$2824,15,0)</f>
        <v>0</v>
      </c>
      <c r="K208" s="12">
        <f>VLOOKUP($A208,'[1]MASTER CP-1 history'!$C$2827:$Q$3177,15,0)</f>
        <v>0</v>
      </c>
      <c r="L208" s="12">
        <f>VLOOKUP($A208,'[1]MASTER CP-1 history'!$C$3180:$Q$3530,15,0)</f>
        <v>0</v>
      </c>
      <c r="M208" s="12">
        <f>VLOOKUP($A208,'[1]MASTER CP-1 history'!$C$3533:$Q$3883,15,0)</f>
        <v>0</v>
      </c>
      <c r="N208" s="12">
        <f>VLOOKUP($A208,'[1]MASTER CP-1 history'!$C$3886:$Q$4236,15,0)</f>
        <v>0</v>
      </c>
      <c r="O208" s="12">
        <f>VLOOKUP($A208,'[1]MASTER CP-1 history'!$C$4239:$Q$4589,15,0)</f>
        <v>0</v>
      </c>
      <c r="P208" s="12">
        <f>VLOOKUP($A208,'[1]MASTER CP-1 history'!$C$4592:$Q$4942,15,0)</f>
        <v>0</v>
      </c>
      <c r="Q208" s="12">
        <f>VLOOKUP($A208,'[1]MASTER CP-1 history'!$C$4945:$Q$5295,15,0)</f>
        <v>0</v>
      </c>
      <c r="R208" s="12">
        <f>VLOOKUP($A208,'[1]MASTER CP-1 history'!$C$5298:$Q$5648,15,0)</f>
        <v>0</v>
      </c>
      <c r="S208" s="12">
        <f>VLOOKUP($A208,'[1]MASTER CP-1 history'!$C$5651:$Q$6001,15,0)</f>
        <v>0</v>
      </c>
      <c r="T208" s="12">
        <f>VLOOKUP($A208,'[1]MASTER CP-1 history'!$C$6004:$Q$6354,15,0)</f>
        <v>0</v>
      </c>
      <c r="U208" s="12">
        <f>VLOOKUP($A208,'[1]MASTER CP-1 history'!$C$6357:$Q$6707,15,0)</f>
        <v>0</v>
      </c>
      <c r="V208" s="12">
        <f>VLOOKUP($A208,'[1]MASTER CP-1 history'!$C$6710:$Q$7060,15,0)</f>
        <v>0</v>
      </c>
      <c r="W208" s="1"/>
      <c r="X208" s="23" t="str">
        <f t="shared" si="41"/>
        <v/>
      </c>
      <c r="Y208" s="23" t="str">
        <f t="shared" si="42"/>
        <v/>
      </c>
      <c r="Z208" s="23" t="str">
        <f t="shared" si="43"/>
        <v/>
      </c>
      <c r="AA208" s="23" t="str">
        <f t="shared" si="44"/>
        <v/>
      </c>
      <c r="AB208" s="23" t="str">
        <f t="shared" si="45"/>
        <v/>
      </c>
      <c r="AC208" s="23" t="str">
        <f t="shared" si="46"/>
        <v/>
      </c>
      <c r="AD208" s="23" t="str">
        <f t="shared" si="47"/>
        <v/>
      </c>
      <c r="AE208" s="23" t="str">
        <f t="shared" si="47"/>
        <v/>
      </c>
      <c r="AF208" s="23" t="str">
        <f t="shared" si="38"/>
        <v/>
      </c>
      <c r="AG208" s="23" t="str">
        <f t="shared" si="38"/>
        <v/>
      </c>
      <c r="AH208" s="23" t="str">
        <f t="shared" si="38"/>
        <v/>
      </c>
      <c r="AI208" s="23" t="str">
        <f t="shared" si="38"/>
        <v/>
      </c>
      <c r="AJ208" s="23" t="str">
        <f t="shared" si="38"/>
        <v/>
      </c>
      <c r="AK208" s="23" t="str">
        <f t="shared" si="38"/>
        <v/>
      </c>
      <c r="AL208" s="23" t="str">
        <f t="shared" si="38"/>
        <v/>
      </c>
      <c r="AM208" s="23" t="str">
        <f t="shared" si="38"/>
        <v/>
      </c>
      <c r="AN208" s="23" t="str">
        <f t="shared" si="40"/>
        <v/>
      </c>
      <c r="AO208" s="23" t="str">
        <f t="shared" si="40"/>
        <v/>
      </c>
      <c r="AP208" s="23" t="str">
        <f t="shared" si="40"/>
        <v/>
      </c>
      <c r="AQ208" s="14"/>
      <c r="AR208" s="23">
        <f t="shared" si="48"/>
        <v>0</v>
      </c>
      <c r="AS208" s="1">
        <f t="shared" si="49"/>
        <v>0</v>
      </c>
    </row>
    <row r="209" spans="1:45" x14ac:dyDescent="0.25">
      <c r="A209" t="s">
        <v>204</v>
      </c>
      <c r="B209" s="5">
        <v>206</v>
      </c>
      <c r="C209" s="12">
        <f>VLOOKUP(A209,'[1]MASTER CP-1 history'!$C$3:$Q$353,15,0)</f>
        <v>396340.62</v>
      </c>
      <c r="D209" s="12">
        <f>VLOOKUP($A209,'[1]MASTER CP-1 history'!$C$356:$Q$706,15,0)</f>
        <v>480380.93</v>
      </c>
      <c r="E209" s="12">
        <f>VLOOKUP($A209,'[1]MASTER CP-1 history'!$C$709:$Q$1059,15,0)</f>
        <v>513221.59</v>
      </c>
      <c r="F209" s="12">
        <f>VLOOKUP($A209,'[1]MASTER CP-1 history'!$C$1062:$Q$1412,15,0)</f>
        <v>548712.5</v>
      </c>
      <c r="G209" s="12">
        <f>VLOOKUP($A209,'[1]MASTER CP-1 history'!$C$1415:$Q$1765,15,0)</f>
        <v>568922.54</v>
      </c>
      <c r="H209" s="12">
        <f>VLOOKUP($A209,'[1]MASTER CP-1 history'!$C$1768:$Q$2118,15,0)</f>
        <v>582957.52999999991</v>
      </c>
      <c r="I209" s="12">
        <f>VLOOKUP($A209,'[1]MASTER CP-1 history'!$C$2121:$Q$2471,15,0)</f>
        <v>596827.02</v>
      </c>
      <c r="J209" s="12">
        <f>VLOOKUP($A209,'[1]MASTER CP-1 history'!$C$2474:$Q$2824,15,0)</f>
        <v>615890.38</v>
      </c>
      <c r="K209" s="12">
        <f>VLOOKUP($A209,'[1]MASTER CP-1 history'!$C$2827:$Q$3177,15,0)</f>
        <v>636304.85</v>
      </c>
      <c r="L209" s="12">
        <f>VLOOKUP($A209,'[1]MASTER CP-1 history'!$C$3180:$Q$3530,15,0)</f>
        <v>653468.42000000004</v>
      </c>
      <c r="M209" s="12">
        <f>VLOOKUP($A209,'[1]MASTER CP-1 history'!$C$3533:$Q$3883,15,0)</f>
        <v>709164.94000000006</v>
      </c>
      <c r="N209" s="12">
        <f>VLOOKUP($A209,'[1]MASTER CP-1 history'!$C$3886:$Q$4236,15,0)</f>
        <v>749973.69000000006</v>
      </c>
      <c r="O209" s="12">
        <f>VLOOKUP($A209,'[1]MASTER CP-1 history'!$C$4239:$Q$4589,15,0)</f>
        <v>794019.8</v>
      </c>
      <c r="P209" s="12">
        <f>VLOOKUP($A209,'[1]MASTER CP-1 history'!$C$4592:$Q$4942,15,0)</f>
        <v>843459.04</v>
      </c>
      <c r="Q209" s="12">
        <f>VLOOKUP($A209,'[1]MASTER CP-1 history'!$C$4945:$Q$5295,15,0)</f>
        <v>880977.01</v>
      </c>
      <c r="R209" s="12">
        <f>VLOOKUP($A209,'[1]MASTER CP-1 history'!$C$5298:$Q$5648,15,0)</f>
        <v>929376.28</v>
      </c>
      <c r="S209" s="12">
        <f>VLOOKUP($A209,'[1]MASTER CP-1 history'!$C$5651:$Q$6001,15,0)</f>
        <v>977532.38</v>
      </c>
      <c r="T209" s="12">
        <f>VLOOKUP($A209,'[1]MASTER CP-1 history'!$C$6004:$Q$6354,15,0)</f>
        <v>1008705.03</v>
      </c>
      <c r="U209" s="12">
        <f>VLOOKUP($A209,'[1]MASTER CP-1 history'!$C$6357:$Q$6707,15,0)</f>
        <v>1065486.1200000001</v>
      </c>
      <c r="V209" s="12">
        <f>VLOOKUP($A209,'[1]MASTER CP-1 history'!$C$6710:$Q$7060,15,0)</f>
        <v>1124522.1900000002</v>
      </c>
      <c r="W209" s="1"/>
      <c r="X209" s="23">
        <f t="shared" si="41"/>
        <v>0.21204061799166585</v>
      </c>
      <c r="Y209" s="23">
        <f t="shared" si="42"/>
        <v>6.8363787879756249E-2</v>
      </c>
      <c r="Z209" s="23">
        <f t="shared" si="43"/>
        <v>6.9153189755715411E-2</v>
      </c>
      <c r="AA209" s="23">
        <f t="shared" si="44"/>
        <v>3.6831747044217211E-2</v>
      </c>
      <c r="AB209" s="23">
        <f t="shared" si="45"/>
        <v>2.4669421605267867E-2</v>
      </c>
      <c r="AC209" s="23">
        <f t="shared" si="46"/>
        <v>2.3791595933240813E-2</v>
      </c>
      <c r="AD209" s="23">
        <f t="shared" si="47"/>
        <v>3.1941181215287447E-2</v>
      </c>
      <c r="AE209" s="23">
        <f t="shared" si="47"/>
        <v>3.3146271906373939E-2</v>
      </c>
      <c r="AF209" s="23">
        <f t="shared" si="38"/>
        <v>2.6973816088310603E-2</v>
      </c>
      <c r="AG209" s="23">
        <f t="shared" si="38"/>
        <v>8.5232152458109625E-2</v>
      </c>
      <c r="AH209" s="23">
        <f t="shared" si="38"/>
        <v>5.7544793458063501E-2</v>
      </c>
      <c r="AI209" s="23">
        <f t="shared" si="38"/>
        <v>5.873020692232548E-2</v>
      </c>
      <c r="AJ209" s="23">
        <f t="shared" si="38"/>
        <v>6.2264492648671968E-2</v>
      </c>
      <c r="AK209" s="23">
        <f t="shared" si="38"/>
        <v>4.4481081144141829E-2</v>
      </c>
      <c r="AL209" s="23">
        <f t="shared" si="38"/>
        <v>5.493817596897338E-2</v>
      </c>
      <c r="AM209" s="23">
        <f t="shared" si="38"/>
        <v>5.1815503619266005E-2</v>
      </c>
      <c r="AN209" s="23">
        <f t="shared" si="40"/>
        <v>3.1889122690749151E-2</v>
      </c>
      <c r="AO209" s="23">
        <f t="shared" si="40"/>
        <v>5.6291074507678507E-2</v>
      </c>
      <c r="AP209" s="23">
        <f t="shared" si="40"/>
        <v>5.5407638721750835E-2</v>
      </c>
      <c r="AQ209" s="14"/>
      <c r="AR209" s="23">
        <f t="shared" si="48"/>
        <v>5.713188797681925E-2</v>
      </c>
      <c r="AS209" s="1">
        <f t="shared" si="49"/>
        <v>1188768</v>
      </c>
    </row>
    <row r="210" spans="1:45" x14ac:dyDescent="0.25">
      <c r="A210" t="s">
        <v>205</v>
      </c>
      <c r="B210" s="5">
        <v>207</v>
      </c>
      <c r="C210" s="12">
        <f>VLOOKUP(A210,'[1]MASTER CP-1 history'!$C$3:$Q$353,15,0)</f>
        <v>1830294.55</v>
      </c>
      <c r="D210" s="12">
        <f>VLOOKUP($A210,'[1]MASTER CP-1 history'!$C$356:$Q$706,15,0)</f>
        <v>1899326.3599999999</v>
      </c>
      <c r="E210" s="12">
        <f>VLOOKUP($A210,'[1]MASTER CP-1 history'!$C$709:$Q$1059,15,0)</f>
        <v>1973967.11</v>
      </c>
      <c r="F210" s="12">
        <f>VLOOKUP($A210,'[1]MASTER CP-1 history'!$C$1062:$Q$1412,15,0)</f>
        <v>2045105.4600000002</v>
      </c>
      <c r="G210" s="12">
        <f>VLOOKUP($A210,'[1]MASTER CP-1 history'!$C$1415:$Q$1765,15,0)</f>
        <v>2113389.96</v>
      </c>
      <c r="H210" s="12">
        <f>VLOOKUP($A210,'[1]MASTER CP-1 history'!$C$1768:$Q$2118,15,0)</f>
        <v>2194243.6500000004</v>
      </c>
      <c r="I210" s="12">
        <f>VLOOKUP($A210,'[1]MASTER CP-1 history'!$C$2121:$Q$2471,15,0)</f>
        <v>2271477.37</v>
      </c>
      <c r="J210" s="12">
        <f>VLOOKUP($A210,'[1]MASTER CP-1 history'!$C$2474:$Q$2824,15,0)</f>
        <v>2351911.3600000003</v>
      </c>
      <c r="K210" s="12">
        <f>VLOOKUP($A210,'[1]MASTER CP-1 history'!$C$2827:$Q$3177,15,0)</f>
        <v>2437131.5299999998</v>
      </c>
      <c r="L210" s="12">
        <f>VLOOKUP($A210,'[1]MASTER CP-1 history'!$C$3180:$Q$3530,15,0)</f>
        <v>2523360.13</v>
      </c>
      <c r="M210" s="12">
        <f>VLOOKUP($A210,'[1]MASTER CP-1 history'!$C$3533:$Q$3883,15,0)</f>
        <v>2708535.61</v>
      </c>
      <c r="N210" s="12">
        <f>VLOOKUP($A210,'[1]MASTER CP-1 history'!$C$3886:$Q$4236,15,0)</f>
        <v>2832864.8400000003</v>
      </c>
      <c r="O210" s="12">
        <f>VLOOKUP($A210,'[1]MASTER CP-1 history'!$C$4239:$Q$4589,15,0)</f>
        <v>2963126.51</v>
      </c>
      <c r="P210" s="12">
        <f>VLOOKUP($A210,'[1]MASTER CP-1 history'!$C$4592:$Q$4942,15,0)</f>
        <v>3097405.92</v>
      </c>
      <c r="Q210" s="12">
        <f>VLOOKUP($A210,'[1]MASTER CP-1 history'!$C$4945:$Q$5295,15,0)</f>
        <v>3233364</v>
      </c>
      <c r="R210" s="12">
        <f>VLOOKUP($A210,'[1]MASTER CP-1 history'!$C$5298:$Q$5648,15,0)</f>
        <v>3381595</v>
      </c>
      <c r="S210" s="12">
        <f>VLOOKUP($A210,'[1]MASTER CP-1 history'!$C$5651:$Q$6001,15,0)</f>
        <v>3525511</v>
      </c>
      <c r="T210" s="12">
        <f>VLOOKUP($A210,'[1]MASTER CP-1 history'!$C$6004:$Q$6354,15,0)</f>
        <v>3675591</v>
      </c>
      <c r="U210" s="12">
        <f>VLOOKUP($A210,'[1]MASTER CP-1 history'!$C$6357:$Q$6707,15,0)</f>
        <v>3831354</v>
      </c>
      <c r="V210" s="12">
        <f>VLOOKUP($A210,'[1]MASTER CP-1 history'!$C$6710:$Q$7060,15,0)</f>
        <v>3985780</v>
      </c>
      <c r="W210" s="1"/>
      <c r="X210" s="23">
        <f t="shared" si="41"/>
        <v>3.7716229882233887E-2</v>
      </c>
      <c r="Y210" s="23">
        <f t="shared" si="42"/>
        <v>3.9298538456550583E-2</v>
      </c>
      <c r="Z210" s="23">
        <f t="shared" si="43"/>
        <v>3.6038265095511189E-2</v>
      </c>
      <c r="AA210" s="23">
        <f t="shared" si="44"/>
        <v>3.3389231673167485E-2</v>
      </c>
      <c r="AB210" s="23">
        <f t="shared" si="45"/>
        <v>3.8257818732138016E-2</v>
      </c>
      <c r="AC210" s="23">
        <f t="shared" si="46"/>
        <v>3.5198333603471847E-2</v>
      </c>
      <c r="AD210" s="23">
        <f t="shared" si="47"/>
        <v>3.5410429820835157E-2</v>
      </c>
      <c r="AE210" s="23">
        <f t="shared" si="47"/>
        <v>3.6234431045904486E-2</v>
      </c>
      <c r="AF210" s="23">
        <f t="shared" si="38"/>
        <v>3.5381184371284263E-2</v>
      </c>
      <c r="AG210" s="23">
        <f t="shared" si="38"/>
        <v>7.3384483569533129E-2</v>
      </c>
      <c r="AH210" s="23">
        <f t="shared" si="38"/>
        <v>4.5902748902755038E-2</v>
      </c>
      <c r="AI210" s="23">
        <f t="shared" si="38"/>
        <v>4.5982310260873384E-2</v>
      </c>
      <c r="AJ210" s="23">
        <f t="shared" si="38"/>
        <v>4.5316799517952464E-2</v>
      </c>
      <c r="AK210" s="23">
        <f t="shared" si="38"/>
        <v>4.3894175807606149E-2</v>
      </c>
      <c r="AL210" s="23">
        <f t="shared" si="38"/>
        <v>4.5844204364247264E-2</v>
      </c>
      <c r="AM210" s="23">
        <f t="shared" si="38"/>
        <v>4.2558615091399174E-2</v>
      </c>
      <c r="AN210" s="23">
        <f t="shared" si="40"/>
        <v>4.2569715425650349E-2</v>
      </c>
      <c r="AO210" s="23">
        <f t="shared" si="40"/>
        <v>4.2377674773934317E-2</v>
      </c>
      <c r="AP210" s="23">
        <f t="shared" si="40"/>
        <v>4.0305855319033426E-2</v>
      </c>
      <c r="AQ210" s="14"/>
      <c r="AR210" s="23">
        <f t="shared" si="48"/>
        <v>4.1845318195477973E-2</v>
      </c>
      <c r="AS210" s="1">
        <f t="shared" si="49"/>
        <v>4152566</v>
      </c>
    </row>
    <row r="211" spans="1:45" x14ac:dyDescent="0.25">
      <c r="A211" t="s">
        <v>206</v>
      </c>
      <c r="B211" s="5">
        <v>208</v>
      </c>
      <c r="C211" s="12">
        <f>VLOOKUP(A211,'[1]MASTER CP-1 history'!$C$3:$Q$353,15,0)</f>
        <v>309789.92</v>
      </c>
      <c r="D211" s="12">
        <f>VLOOKUP($A211,'[1]MASTER CP-1 history'!$C$356:$Q$706,15,0)</f>
        <v>337142.72</v>
      </c>
      <c r="E211" s="12">
        <f>VLOOKUP($A211,'[1]MASTER CP-1 history'!$C$709:$Q$1059,15,0)</f>
        <v>404984.88999999996</v>
      </c>
      <c r="F211" s="12">
        <f>VLOOKUP($A211,'[1]MASTER CP-1 history'!$C$1062:$Q$1412,15,0)</f>
        <v>435323.6</v>
      </c>
      <c r="G211" s="12">
        <f>VLOOKUP($A211,'[1]MASTER CP-1 history'!$C$1415:$Q$1765,15,0)</f>
        <v>441278.82</v>
      </c>
      <c r="H211" s="12">
        <f>VLOOKUP($A211,'[1]MASTER CP-1 history'!$C$1768:$Q$2118,15,0)</f>
        <v>457416.99</v>
      </c>
      <c r="I211" s="12">
        <f>VLOOKUP($A211,'[1]MASTER CP-1 history'!$C$2121:$Q$2471,15,0)</f>
        <v>474157.57999999996</v>
      </c>
      <c r="J211" s="12">
        <f>VLOOKUP($A211,'[1]MASTER CP-1 history'!$C$2474:$Q$2824,15,0)</f>
        <v>486043.33</v>
      </c>
      <c r="K211" s="12">
        <f>VLOOKUP($A211,'[1]MASTER CP-1 history'!$C$2827:$Q$3177,15,0)</f>
        <v>530092.99</v>
      </c>
      <c r="L211" s="12">
        <f>VLOOKUP($A211,'[1]MASTER CP-1 history'!$C$3180:$Q$3530,15,0)</f>
        <v>554217.28</v>
      </c>
      <c r="M211" s="12">
        <f>VLOOKUP($A211,'[1]MASTER CP-1 history'!$C$3533:$Q$3883,15,0)</f>
        <v>193151.7</v>
      </c>
      <c r="N211" s="12">
        <f>VLOOKUP($A211,'[1]MASTER CP-1 history'!$C$3886:$Q$4236,15,0)</f>
        <v>201632.55000000002</v>
      </c>
      <c r="O211" s="12">
        <f>VLOOKUP($A211,'[1]MASTER CP-1 history'!$C$4239:$Q$4589,15,0)</f>
        <v>215704.7</v>
      </c>
      <c r="P211" s="12">
        <f>VLOOKUP($A211,'[1]MASTER CP-1 history'!$C$4592:$Q$4942,15,0)</f>
        <v>225948.33</v>
      </c>
      <c r="Q211" s="12">
        <f>VLOOKUP($A211,'[1]MASTER CP-1 history'!$C$4945:$Q$5295,15,0)</f>
        <v>234569.28</v>
      </c>
      <c r="R211" s="12">
        <f>VLOOKUP($A211,'[1]MASTER CP-1 history'!$C$5298:$Q$5648,15,0)</f>
        <v>253847.42</v>
      </c>
      <c r="S211" s="12">
        <f>VLOOKUP($A211,'[1]MASTER CP-1 history'!$C$5651:$Q$6001,15,0)</f>
        <v>268376.81</v>
      </c>
      <c r="T211" s="12">
        <f>VLOOKUP($A211,'[1]MASTER CP-1 history'!$C$6004:$Q$6354,15,0)</f>
        <v>279349.83</v>
      </c>
      <c r="U211" s="12">
        <f>VLOOKUP($A211,'[1]MASTER CP-1 history'!$C$6357:$Q$6707,15,0)</f>
        <v>293960.83</v>
      </c>
      <c r="V211" s="12">
        <f>VLOOKUP($A211,'[1]MASTER CP-1 history'!$C$6710:$Q$7060,15,0)</f>
        <v>316237.78000000003</v>
      </c>
      <c r="W211" s="1"/>
      <c r="X211" s="23">
        <f t="shared" si="41"/>
        <v>8.8294674016507674E-2</v>
      </c>
      <c r="Y211" s="23">
        <f t="shared" si="42"/>
        <v>0.20122685727872158</v>
      </c>
      <c r="Z211" s="23">
        <f t="shared" si="43"/>
        <v>7.4913189971112321E-2</v>
      </c>
      <c r="AA211" s="23">
        <f t="shared" si="44"/>
        <v>1.3679984269173624E-2</v>
      </c>
      <c r="AB211" s="23">
        <f t="shared" si="45"/>
        <v>3.6571367735256322E-2</v>
      </c>
      <c r="AC211" s="23">
        <f t="shared" si="46"/>
        <v>3.6598094006083964E-2</v>
      </c>
      <c r="AD211" s="23">
        <f t="shared" si="47"/>
        <v>2.5067088456120556E-2</v>
      </c>
      <c r="AE211" s="23">
        <f t="shared" si="47"/>
        <v>9.0629080333228668E-2</v>
      </c>
      <c r="AF211" s="23">
        <f t="shared" si="38"/>
        <v>4.550954352367504E-2</v>
      </c>
      <c r="AG211" s="23">
        <f t="shared" si="38"/>
        <v>-0.65148740941458916</v>
      </c>
      <c r="AH211" s="23">
        <f t="shared" si="38"/>
        <v>4.3907716059449674E-2</v>
      </c>
      <c r="AI211" s="23">
        <f t="shared" si="38"/>
        <v>6.979106300049269E-2</v>
      </c>
      <c r="AJ211" s="23">
        <f t="shared" si="38"/>
        <v>4.7489136768925182E-2</v>
      </c>
      <c r="AK211" s="23">
        <f t="shared" si="38"/>
        <v>3.8154519663854178E-2</v>
      </c>
      <c r="AL211" s="23">
        <f t="shared" si="38"/>
        <v>8.2185271660466422E-2</v>
      </c>
      <c r="AM211" s="23">
        <f t="shared" si="38"/>
        <v>5.7236705419341997E-2</v>
      </c>
      <c r="AN211" s="23">
        <f t="shared" si="40"/>
        <v>4.0886617588159049E-2</v>
      </c>
      <c r="AO211" s="23">
        <f t="shared" si="40"/>
        <v>5.2303593669629223E-2</v>
      </c>
      <c r="AP211" s="23">
        <f t="shared" si="40"/>
        <v>7.5782035314024693E-2</v>
      </c>
      <c r="AQ211" s="14"/>
      <c r="AR211" s="23">
        <f t="shared" si="48"/>
        <v>2.4670480490507036E-2</v>
      </c>
      <c r="AS211" s="1">
        <f t="shared" si="49"/>
        <v>324040</v>
      </c>
    </row>
    <row r="212" spans="1:45" x14ac:dyDescent="0.25">
      <c r="A212" t="s">
        <v>207</v>
      </c>
      <c r="B212" s="5">
        <v>209</v>
      </c>
      <c r="C212" s="12">
        <f>VLOOKUP(A212,'[1]MASTER CP-1 history'!$C$3:$Q$353,15,0)</f>
        <v>0</v>
      </c>
      <c r="D212" s="12">
        <f>VLOOKUP($A212,'[1]MASTER CP-1 history'!$C$356:$Q$706,15,0)</f>
        <v>0</v>
      </c>
      <c r="E212" s="12">
        <f>VLOOKUP($A212,'[1]MASTER CP-1 history'!$C$709:$Q$1059,15,0)</f>
        <v>0</v>
      </c>
      <c r="F212" s="12">
        <f>VLOOKUP($A212,'[1]MASTER CP-1 history'!$C$1062:$Q$1412,15,0)</f>
        <v>0</v>
      </c>
      <c r="G212" s="12">
        <f>VLOOKUP($A212,'[1]MASTER CP-1 history'!$C$1415:$Q$1765,15,0)</f>
        <v>0</v>
      </c>
      <c r="H212" s="12">
        <f>VLOOKUP($A212,'[1]MASTER CP-1 history'!$C$1768:$Q$2118,15,0)</f>
        <v>0</v>
      </c>
      <c r="I212" s="12">
        <f>VLOOKUP($A212,'[1]MASTER CP-1 history'!$C$2121:$Q$2471,15,0)</f>
        <v>0</v>
      </c>
      <c r="J212" s="12">
        <f>VLOOKUP($A212,'[1]MASTER CP-1 history'!$C$2474:$Q$2824,15,0)</f>
        <v>0</v>
      </c>
      <c r="K212" s="12">
        <f>VLOOKUP($A212,'[1]MASTER CP-1 history'!$C$2827:$Q$3177,15,0)</f>
        <v>0</v>
      </c>
      <c r="L212" s="12">
        <f>VLOOKUP($A212,'[1]MASTER CP-1 history'!$C$3180:$Q$3530,15,0)</f>
        <v>0</v>
      </c>
      <c r="M212" s="12">
        <f>VLOOKUP($A212,'[1]MASTER CP-1 history'!$C$3533:$Q$3883,15,0)</f>
        <v>0</v>
      </c>
      <c r="N212" s="12">
        <f>VLOOKUP($A212,'[1]MASTER CP-1 history'!$C$3886:$Q$4236,15,0)</f>
        <v>0</v>
      </c>
      <c r="O212" s="12">
        <f>VLOOKUP($A212,'[1]MASTER CP-1 history'!$C$4239:$Q$4589,15,0)</f>
        <v>0</v>
      </c>
      <c r="P212" s="12">
        <f>VLOOKUP($A212,'[1]MASTER CP-1 history'!$C$4592:$Q$4942,15,0)</f>
        <v>0</v>
      </c>
      <c r="Q212" s="12">
        <f>VLOOKUP($A212,'[1]MASTER CP-1 history'!$C$4945:$Q$5295,15,0)</f>
        <v>0</v>
      </c>
      <c r="R212" s="12">
        <f>VLOOKUP($A212,'[1]MASTER CP-1 history'!$C$5298:$Q$5648,15,0)</f>
        <v>0</v>
      </c>
      <c r="S212" s="12">
        <f>VLOOKUP($A212,'[1]MASTER CP-1 history'!$C$5651:$Q$6001,15,0)</f>
        <v>0</v>
      </c>
      <c r="T212" s="12">
        <f>VLOOKUP($A212,'[1]MASTER CP-1 history'!$C$6004:$Q$6354,15,0)</f>
        <v>0</v>
      </c>
      <c r="U212" s="12">
        <f>VLOOKUP($A212,'[1]MASTER CP-1 history'!$C$6357:$Q$6707,15,0)</f>
        <v>0</v>
      </c>
      <c r="V212" s="12">
        <f>VLOOKUP($A212,'[1]MASTER CP-1 history'!$C$6710:$Q$7060,15,0)</f>
        <v>0</v>
      </c>
      <c r="W212" s="1"/>
      <c r="X212" s="23" t="str">
        <f t="shared" si="41"/>
        <v/>
      </c>
      <c r="Y212" s="23" t="str">
        <f t="shared" si="42"/>
        <v/>
      </c>
      <c r="Z212" s="23" t="str">
        <f t="shared" si="43"/>
        <v/>
      </c>
      <c r="AA212" s="23" t="str">
        <f t="shared" si="44"/>
        <v/>
      </c>
      <c r="AB212" s="23" t="str">
        <f t="shared" si="45"/>
        <v/>
      </c>
      <c r="AC212" s="23" t="str">
        <f t="shared" si="46"/>
        <v/>
      </c>
      <c r="AD212" s="23" t="str">
        <f t="shared" si="47"/>
        <v/>
      </c>
      <c r="AE212" s="23" t="str">
        <f t="shared" si="47"/>
        <v/>
      </c>
      <c r="AF212" s="23" t="str">
        <f t="shared" si="38"/>
        <v/>
      </c>
      <c r="AG212" s="23" t="str">
        <f t="shared" si="38"/>
        <v/>
      </c>
      <c r="AH212" s="23" t="str">
        <f t="shared" si="38"/>
        <v/>
      </c>
      <c r="AI212" s="23" t="str">
        <f t="shared" si="38"/>
        <v/>
      </c>
      <c r="AJ212" s="23" t="str">
        <f t="shared" si="38"/>
        <v/>
      </c>
      <c r="AK212" s="23" t="str">
        <f t="shared" si="38"/>
        <v/>
      </c>
      <c r="AL212" s="23" t="str">
        <f t="shared" si="38"/>
        <v/>
      </c>
      <c r="AM212" s="23" t="str">
        <f t="shared" si="38"/>
        <v/>
      </c>
      <c r="AN212" s="23" t="str">
        <f t="shared" si="40"/>
        <v/>
      </c>
      <c r="AO212" s="23" t="str">
        <f t="shared" si="40"/>
        <v/>
      </c>
      <c r="AP212" s="23" t="str">
        <f t="shared" si="40"/>
        <v/>
      </c>
      <c r="AQ212" s="14"/>
      <c r="AR212" s="23">
        <f t="shared" si="48"/>
        <v>0</v>
      </c>
      <c r="AS212" s="1">
        <f t="shared" si="49"/>
        <v>0</v>
      </c>
    </row>
    <row r="213" spans="1:45" x14ac:dyDescent="0.25">
      <c r="A213" t="s">
        <v>208</v>
      </c>
      <c r="B213" s="5">
        <v>210</v>
      </c>
      <c r="C213" s="12">
        <f>VLOOKUP(A213,'[1]MASTER CP-1 history'!$C$3:$Q$353,15,0)</f>
        <v>1021823.9299999999</v>
      </c>
      <c r="D213" s="12">
        <f>VLOOKUP($A213,'[1]MASTER CP-1 history'!$C$356:$Q$706,15,0)</f>
        <v>1051236.8600000001</v>
      </c>
      <c r="E213" s="12">
        <f>VLOOKUP($A213,'[1]MASTER CP-1 history'!$C$709:$Q$1059,15,0)</f>
        <v>1125959.78</v>
      </c>
      <c r="F213" s="12">
        <f>VLOOKUP($A213,'[1]MASTER CP-1 history'!$C$1062:$Q$1412,15,0)</f>
        <v>1189633.54</v>
      </c>
      <c r="G213" s="12">
        <f>VLOOKUP($A213,'[1]MASTER CP-1 history'!$C$1415:$Q$1765,15,0)</f>
        <v>1245598.01</v>
      </c>
      <c r="H213" s="12">
        <f>VLOOKUP($A213,'[1]MASTER CP-1 history'!$C$1768:$Q$2118,15,0)</f>
        <v>1270025.8700000001</v>
      </c>
      <c r="I213" s="12">
        <f>VLOOKUP($A213,'[1]MASTER CP-1 history'!$C$2121:$Q$2471,15,0)</f>
        <v>1285185.49</v>
      </c>
      <c r="J213" s="12">
        <f>VLOOKUP($A213,'[1]MASTER CP-1 history'!$C$2474:$Q$2824,15,0)</f>
        <v>1322564.8299999998</v>
      </c>
      <c r="K213" s="12">
        <f>VLOOKUP($A213,'[1]MASTER CP-1 history'!$C$2827:$Q$3177,15,0)</f>
        <v>1365828.1800000002</v>
      </c>
      <c r="L213" s="12">
        <f>VLOOKUP($A213,'[1]MASTER CP-1 history'!$C$3180:$Q$3530,15,0)</f>
        <v>1392776.57</v>
      </c>
      <c r="M213" s="12">
        <f>VLOOKUP($A213,'[1]MASTER CP-1 history'!$C$3533:$Q$3883,15,0)</f>
        <v>1427773.5</v>
      </c>
      <c r="N213" s="12">
        <f>VLOOKUP($A213,'[1]MASTER CP-1 history'!$C$3886:$Q$4236,15,0)</f>
        <v>1476147.14</v>
      </c>
      <c r="O213" s="12">
        <f>VLOOKUP($A213,'[1]MASTER CP-1 history'!$C$4239:$Q$4589,15,0)</f>
        <v>1540604.6099999999</v>
      </c>
      <c r="P213" s="12">
        <f>VLOOKUP($A213,'[1]MASTER CP-1 history'!$C$4592:$Q$4942,15,0)</f>
        <v>1612992.19</v>
      </c>
      <c r="Q213" s="12">
        <f>VLOOKUP($A213,'[1]MASTER CP-1 history'!$C$4945:$Q$5295,15,0)</f>
        <v>1696058.44</v>
      </c>
      <c r="R213" s="12">
        <f>VLOOKUP($A213,'[1]MASTER CP-1 history'!$C$5298:$Q$5648,15,0)</f>
        <v>1755957.33</v>
      </c>
      <c r="S213" s="12">
        <f>VLOOKUP($A213,'[1]MASTER CP-1 history'!$C$5651:$Q$6001,15,0)</f>
        <v>1821635.29</v>
      </c>
      <c r="T213" s="12">
        <f>VLOOKUP($A213,'[1]MASTER CP-1 history'!$C$6004:$Q$6354,15,0)</f>
        <v>1914122.9000000001</v>
      </c>
      <c r="U213" s="12">
        <f>VLOOKUP($A213,'[1]MASTER CP-1 history'!$C$6357:$Q$6707,15,0)</f>
        <v>1955617.55</v>
      </c>
      <c r="V213" s="12">
        <f>VLOOKUP($A213,'[1]MASTER CP-1 history'!$C$6710:$Q$7060,15,0)</f>
        <v>2306645.12</v>
      </c>
      <c r="W213" s="1"/>
      <c r="X213" s="23">
        <f t="shared" si="41"/>
        <v>2.8784733980540239E-2</v>
      </c>
      <c r="Y213" s="23">
        <f t="shared" si="42"/>
        <v>7.1080955057074305E-2</v>
      </c>
      <c r="Z213" s="23">
        <f t="shared" si="43"/>
        <v>5.6550652279959777E-2</v>
      </c>
      <c r="AA213" s="23">
        <f t="shared" si="44"/>
        <v>4.7043453398262436E-2</v>
      </c>
      <c r="AB213" s="23">
        <f t="shared" si="45"/>
        <v>1.9611351177415658E-2</v>
      </c>
      <c r="AC213" s="23">
        <f t="shared" si="46"/>
        <v>1.1936465514674813E-2</v>
      </c>
      <c r="AD213" s="23">
        <f t="shared" si="47"/>
        <v>2.9084782150784982E-2</v>
      </c>
      <c r="AE213" s="23">
        <f t="shared" si="47"/>
        <v>3.2711704574814933E-2</v>
      </c>
      <c r="AF213" s="23">
        <f t="shared" si="38"/>
        <v>1.9730439300205311E-2</v>
      </c>
      <c r="AG213" s="23">
        <f t="shared" si="38"/>
        <v>2.5127454578016007E-2</v>
      </c>
      <c r="AH213" s="23">
        <f t="shared" si="38"/>
        <v>3.3880471937600673E-2</v>
      </c>
      <c r="AI213" s="23">
        <f t="shared" si="38"/>
        <v>4.3666019635413833E-2</v>
      </c>
      <c r="AJ213" s="23">
        <f t="shared" si="38"/>
        <v>4.6986475004771072E-2</v>
      </c>
      <c r="AK213" s="23">
        <f t="shared" si="38"/>
        <v>5.1498234470682712E-2</v>
      </c>
      <c r="AL213" s="23">
        <f t="shared" si="38"/>
        <v>3.5316524824463083E-2</v>
      </c>
      <c r="AM213" s="23">
        <f t="shared" si="38"/>
        <v>3.7402936209161734E-2</v>
      </c>
      <c r="AN213" s="23">
        <f t="shared" si="40"/>
        <v>5.0771749157319024E-2</v>
      </c>
      <c r="AO213" s="23">
        <f t="shared" si="40"/>
        <v>2.1678153476978882E-2</v>
      </c>
      <c r="AP213" s="23">
        <f t="shared" si="40"/>
        <v>0.17949704429682586</v>
      </c>
      <c r="AQ213" s="14"/>
      <c r="AR213" s="23">
        <f t="shared" si="48"/>
        <v>4.4334715843419234E-2</v>
      </c>
      <c r="AS213" s="1">
        <f t="shared" si="49"/>
        <v>2408910</v>
      </c>
    </row>
    <row r="214" spans="1:45" x14ac:dyDescent="0.25">
      <c r="A214" t="s">
        <v>209</v>
      </c>
      <c r="B214" s="5">
        <v>211</v>
      </c>
      <c r="C214" s="12">
        <f>VLOOKUP(A214,'[1]MASTER CP-1 history'!$C$3:$Q$353,15,0)</f>
        <v>0</v>
      </c>
      <c r="D214" s="12">
        <f>VLOOKUP($A214,'[1]MASTER CP-1 history'!$C$356:$Q$706,15,0)</f>
        <v>0</v>
      </c>
      <c r="E214" s="12">
        <f>VLOOKUP($A214,'[1]MASTER CP-1 history'!$C$709:$Q$1059,15,0)</f>
        <v>0</v>
      </c>
      <c r="F214" s="12">
        <f>VLOOKUP($A214,'[1]MASTER CP-1 history'!$C$1062:$Q$1412,15,0)</f>
        <v>0</v>
      </c>
      <c r="G214" s="12">
        <f>VLOOKUP($A214,'[1]MASTER CP-1 history'!$C$1415:$Q$1765,15,0)</f>
        <v>0</v>
      </c>
      <c r="H214" s="12">
        <f>VLOOKUP($A214,'[1]MASTER CP-1 history'!$C$1768:$Q$2118,15,0)</f>
        <v>0</v>
      </c>
      <c r="I214" s="12">
        <f>VLOOKUP($A214,'[1]MASTER CP-1 history'!$C$2121:$Q$2471,15,0)</f>
        <v>0</v>
      </c>
      <c r="J214" s="12">
        <f>VLOOKUP($A214,'[1]MASTER CP-1 history'!$C$2474:$Q$2824,15,0)</f>
        <v>0</v>
      </c>
      <c r="K214" s="12">
        <f>VLOOKUP($A214,'[1]MASTER CP-1 history'!$C$2827:$Q$3177,15,0)</f>
        <v>0</v>
      </c>
      <c r="L214" s="12">
        <f>VLOOKUP($A214,'[1]MASTER CP-1 history'!$C$3180:$Q$3530,15,0)</f>
        <v>0</v>
      </c>
      <c r="M214" s="12">
        <f>VLOOKUP($A214,'[1]MASTER CP-1 history'!$C$3533:$Q$3883,15,0)</f>
        <v>0</v>
      </c>
      <c r="N214" s="12">
        <f>VLOOKUP($A214,'[1]MASTER CP-1 history'!$C$3886:$Q$4236,15,0)</f>
        <v>0</v>
      </c>
      <c r="O214" s="12">
        <f>VLOOKUP($A214,'[1]MASTER CP-1 history'!$C$4239:$Q$4589,15,0)</f>
        <v>0</v>
      </c>
      <c r="P214" s="12">
        <f>VLOOKUP($A214,'[1]MASTER CP-1 history'!$C$4592:$Q$4942,15,0)</f>
        <v>0</v>
      </c>
      <c r="Q214" s="12">
        <f>VLOOKUP($A214,'[1]MASTER CP-1 history'!$C$4945:$Q$5295,15,0)</f>
        <v>0</v>
      </c>
      <c r="R214" s="12">
        <f>VLOOKUP($A214,'[1]MASTER CP-1 history'!$C$5298:$Q$5648,15,0)</f>
        <v>0</v>
      </c>
      <c r="S214" s="12">
        <f>VLOOKUP($A214,'[1]MASTER CP-1 history'!$C$5651:$Q$6001,15,0)</f>
        <v>0</v>
      </c>
      <c r="T214" s="12">
        <f>VLOOKUP($A214,'[1]MASTER CP-1 history'!$C$6004:$Q$6354,15,0)</f>
        <v>0</v>
      </c>
      <c r="U214" s="12">
        <f>VLOOKUP($A214,'[1]MASTER CP-1 history'!$C$6357:$Q$6707,15,0)</f>
        <v>0</v>
      </c>
      <c r="V214" s="12">
        <f>VLOOKUP($A214,'[1]MASTER CP-1 history'!$C$6710:$Q$7060,15,0)</f>
        <v>0</v>
      </c>
      <c r="W214" s="1"/>
      <c r="X214" s="23" t="str">
        <f t="shared" si="41"/>
        <v/>
      </c>
      <c r="Y214" s="23" t="str">
        <f t="shared" si="42"/>
        <v/>
      </c>
      <c r="Z214" s="23" t="str">
        <f t="shared" si="43"/>
        <v/>
      </c>
      <c r="AA214" s="23" t="str">
        <f t="shared" si="44"/>
        <v/>
      </c>
      <c r="AB214" s="23" t="str">
        <f t="shared" si="45"/>
        <v/>
      </c>
      <c r="AC214" s="23" t="str">
        <f t="shared" si="46"/>
        <v/>
      </c>
      <c r="AD214" s="23" t="str">
        <f t="shared" si="47"/>
        <v/>
      </c>
      <c r="AE214" s="23" t="str">
        <f t="shared" si="47"/>
        <v/>
      </c>
      <c r="AF214" s="23" t="str">
        <f t="shared" si="38"/>
        <v/>
      </c>
      <c r="AG214" s="23" t="str">
        <f t="shared" si="38"/>
        <v/>
      </c>
      <c r="AH214" s="23" t="str">
        <f t="shared" si="38"/>
        <v/>
      </c>
      <c r="AI214" s="23" t="str">
        <f t="shared" si="38"/>
        <v/>
      </c>
      <c r="AJ214" s="23" t="str">
        <f t="shared" si="38"/>
        <v/>
      </c>
      <c r="AK214" s="23" t="str">
        <f t="shared" si="38"/>
        <v/>
      </c>
      <c r="AL214" s="23" t="str">
        <f t="shared" si="38"/>
        <v/>
      </c>
      <c r="AM214" s="23" t="str">
        <f t="shared" si="38"/>
        <v/>
      </c>
      <c r="AN214" s="23" t="str">
        <f t="shared" si="40"/>
        <v/>
      </c>
      <c r="AO214" s="23" t="str">
        <f t="shared" si="40"/>
        <v/>
      </c>
      <c r="AP214" s="23" t="str">
        <f t="shared" si="40"/>
        <v/>
      </c>
      <c r="AQ214" s="14"/>
      <c r="AR214" s="23">
        <f t="shared" si="48"/>
        <v>0</v>
      </c>
      <c r="AS214" s="1">
        <f t="shared" si="49"/>
        <v>0</v>
      </c>
    </row>
    <row r="215" spans="1:45" x14ac:dyDescent="0.25">
      <c r="A215" t="s">
        <v>210</v>
      </c>
      <c r="B215" s="5">
        <v>212</v>
      </c>
      <c r="C215" s="12">
        <f>VLOOKUP(A215,'[1]MASTER CP-1 history'!$C$3:$Q$353,15,0)</f>
        <v>0</v>
      </c>
      <c r="D215" s="12">
        <f>VLOOKUP($A215,'[1]MASTER CP-1 history'!$C$356:$Q$706,15,0)</f>
        <v>0</v>
      </c>
      <c r="E215" s="12">
        <f>VLOOKUP($A215,'[1]MASTER CP-1 history'!$C$709:$Q$1059,15,0)</f>
        <v>0</v>
      </c>
      <c r="F215" s="12">
        <f>VLOOKUP($A215,'[1]MASTER CP-1 history'!$C$1062:$Q$1412,15,0)</f>
        <v>0</v>
      </c>
      <c r="G215" s="12">
        <f>VLOOKUP($A215,'[1]MASTER CP-1 history'!$C$1415:$Q$1765,15,0)</f>
        <v>0</v>
      </c>
      <c r="H215" s="12">
        <f>VLOOKUP($A215,'[1]MASTER CP-1 history'!$C$1768:$Q$2118,15,0)</f>
        <v>0</v>
      </c>
      <c r="I215" s="12">
        <f>VLOOKUP($A215,'[1]MASTER CP-1 history'!$C$2121:$Q$2471,15,0)</f>
        <v>0</v>
      </c>
      <c r="J215" s="12">
        <f>VLOOKUP($A215,'[1]MASTER CP-1 history'!$C$2474:$Q$2824,15,0)</f>
        <v>0</v>
      </c>
      <c r="K215" s="12">
        <f>VLOOKUP($A215,'[1]MASTER CP-1 history'!$C$2827:$Q$3177,15,0)</f>
        <v>0</v>
      </c>
      <c r="L215" s="12">
        <f>VLOOKUP($A215,'[1]MASTER CP-1 history'!$C$3180:$Q$3530,15,0)</f>
        <v>0</v>
      </c>
      <c r="M215" s="12">
        <f>VLOOKUP($A215,'[1]MASTER CP-1 history'!$C$3533:$Q$3883,15,0)</f>
        <v>0</v>
      </c>
      <c r="N215" s="12">
        <f>VLOOKUP($A215,'[1]MASTER CP-1 history'!$C$3886:$Q$4236,15,0)</f>
        <v>0</v>
      </c>
      <c r="O215" s="12">
        <f>VLOOKUP($A215,'[1]MASTER CP-1 history'!$C$4239:$Q$4589,15,0)</f>
        <v>0</v>
      </c>
      <c r="P215" s="12">
        <f>VLOOKUP($A215,'[1]MASTER CP-1 history'!$C$4592:$Q$4942,15,0)</f>
        <v>0</v>
      </c>
      <c r="Q215" s="12">
        <f>VLOOKUP($A215,'[1]MASTER CP-1 history'!$C$4945:$Q$5295,15,0)</f>
        <v>0</v>
      </c>
      <c r="R215" s="12">
        <f>VLOOKUP($A215,'[1]MASTER CP-1 history'!$C$5298:$Q$5648,15,0)</f>
        <v>0</v>
      </c>
      <c r="S215" s="12">
        <f>VLOOKUP($A215,'[1]MASTER CP-1 history'!$C$5651:$Q$6001,15,0)</f>
        <v>0</v>
      </c>
      <c r="T215" s="12">
        <f>VLOOKUP($A215,'[1]MASTER CP-1 history'!$C$6004:$Q$6354,15,0)</f>
        <v>0</v>
      </c>
      <c r="U215" s="12">
        <f>VLOOKUP($A215,'[1]MASTER CP-1 history'!$C$6357:$Q$6707,15,0)</f>
        <v>0</v>
      </c>
      <c r="V215" s="12">
        <f>VLOOKUP($A215,'[1]MASTER CP-1 history'!$C$6710:$Q$7060,15,0)</f>
        <v>0</v>
      </c>
      <c r="W215" s="1"/>
      <c r="X215" s="23" t="str">
        <f t="shared" si="41"/>
        <v/>
      </c>
      <c r="Y215" s="23" t="str">
        <f t="shared" si="42"/>
        <v/>
      </c>
      <c r="Z215" s="23" t="str">
        <f t="shared" si="43"/>
        <v/>
      </c>
      <c r="AA215" s="23" t="str">
        <f t="shared" si="44"/>
        <v/>
      </c>
      <c r="AB215" s="23" t="str">
        <f t="shared" si="45"/>
        <v/>
      </c>
      <c r="AC215" s="23" t="str">
        <f t="shared" si="46"/>
        <v/>
      </c>
      <c r="AD215" s="23" t="str">
        <f t="shared" si="47"/>
        <v/>
      </c>
      <c r="AE215" s="23" t="str">
        <f t="shared" si="47"/>
        <v/>
      </c>
      <c r="AF215" s="23" t="str">
        <f t="shared" si="38"/>
        <v/>
      </c>
      <c r="AG215" s="23" t="str">
        <f t="shared" si="38"/>
        <v/>
      </c>
      <c r="AH215" s="23" t="str">
        <f t="shared" si="38"/>
        <v/>
      </c>
      <c r="AI215" s="23" t="str">
        <f t="shared" si="38"/>
        <v/>
      </c>
      <c r="AJ215" s="23" t="str">
        <f t="shared" si="38"/>
        <v/>
      </c>
      <c r="AK215" s="23" t="str">
        <f t="shared" si="38"/>
        <v/>
      </c>
      <c r="AL215" s="23" t="str">
        <f t="shared" si="38"/>
        <v/>
      </c>
      <c r="AM215" s="23" t="str">
        <f t="shared" si="38"/>
        <v/>
      </c>
      <c r="AN215" s="23" t="str">
        <f t="shared" si="40"/>
        <v/>
      </c>
      <c r="AO215" s="23" t="str">
        <f t="shared" si="40"/>
        <v/>
      </c>
      <c r="AP215" s="23" t="str">
        <f t="shared" si="40"/>
        <v/>
      </c>
      <c r="AQ215" s="14"/>
      <c r="AR215" s="23">
        <f t="shared" si="48"/>
        <v>0</v>
      </c>
      <c r="AS215" s="1">
        <f t="shared" si="49"/>
        <v>0</v>
      </c>
    </row>
    <row r="216" spans="1:45" x14ac:dyDescent="0.25">
      <c r="A216" t="s">
        <v>211</v>
      </c>
      <c r="B216" s="5">
        <v>213</v>
      </c>
      <c r="C216" s="12">
        <f>VLOOKUP(A216,'[1]MASTER CP-1 history'!$C$3:$Q$353,15,0)</f>
        <v>0</v>
      </c>
      <c r="D216" s="12">
        <f>VLOOKUP($A216,'[1]MASTER CP-1 history'!$C$356:$Q$706,15,0)</f>
        <v>0</v>
      </c>
      <c r="E216" s="12">
        <f>VLOOKUP($A216,'[1]MASTER CP-1 history'!$C$709:$Q$1059,15,0)</f>
        <v>0</v>
      </c>
      <c r="F216" s="12">
        <f>VLOOKUP($A216,'[1]MASTER CP-1 history'!$C$1062:$Q$1412,15,0)</f>
        <v>0</v>
      </c>
      <c r="G216" s="12">
        <f>VLOOKUP($A216,'[1]MASTER CP-1 history'!$C$1415:$Q$1765,15,0)</f>
        <v>0</v>
      </c>
      <c r="H216" s="12">
        <f>VLOOKUP($A216,'[1]MASTER CP-1 history'!$C$1768:$Q$2118,15,0)</f>
        <v>0</v>
      </c>
      <c r="I216" s="12">
        <f>VLOOKUP($A216,'[1]MASTER CP-1 history'!$C$2121:$Q$2471,15,0)</f>
        <v>0</v>
      </c>
      <c r="J216" s="12">
        <f>VLOOKUP($A216,'[1]MASTER CP-1 history'!$C$2474:$Q$2824,15,0)</f>
        <v>0</v>
      </c>
      <c r="K216" s="12">
        <f>VLOOKUP($A216,'[1]MASTER CP-1 history'!$C$2827:$Q$3177,15,0)</f>
        <v>0</v>
      </c>
      <c r="L216" s="12">
        <f>VLOOKUP($A216,'[1]MASTER CP-1 history'!$C$3180:$Q$3530,15,0)</f>
        <v>0</v>
      </c>
      <c r="M216" s="12">
        <f>VLOOKUP($A216,'[1]MASTER CP-1 history'!$C$3533:$Q$3883,15,0)</f>
        <v>0</v>
      </c>
      <c r="N216" s="12">
        <f>VLOOKUP($A216,'[1]MASTER CP-1 history'!$C$3886:$Q$4236,15,0)</f>
        <v>0</v>
      </c>
      <c r="O216" s="12">
        <f>VLOOKUP($A216,'[1]MASTER CP-1 history'!$C$4239:$Q$4589,15,0)</f>
        <v>0</v>
      </c>
      <c r="P216" s="12">
        <f>VLOOKUP($A216,'[1]MASTER CP-1 history'!$C$4592:$Q$4942,15,0)</f>
        <v>0</v>
      </c>
      <c r="Q216" s="12">
        <f>VLOOKUP($A216,'[1]MASTER CP-1 history'!$C$4945:$Q$5295,15,0)</f>
        <v>0</v>
      </c>
      <c r="R216" s="12">
        <f>VLOOKUP($A216,'[1]MASTER CP-1 history'!$C$5298:$Q$5648,15,0)</f>
        <v>0</v>
      </c>
      <c r="S216" s="12">
        <f>VLOOKUP($A216,'[1]MASTER CP-1 history'!$C$5651:$Q$6001,15,0)</f>
        <v>0</v>
      </c>
      <c r="T216" s="12">
        <f>VLOOKUP($A216,'[1]MASTER CP-1 history'!$C$6004:$Q$6354,15,0)</f>
        <v>0</v>
      </c>
      <c r="U216" s="12">
        <f>VLOOKUP($A216,'[1]MASTER CP-1 history'!$C$6357:$Q$6707,15,0)</f>
        <v>0</v>
      </c>
      <c r="V216" s="12">
        <f>VLOOKUP($A216,'[1]MASTER CP-1 history'!$C$6710:$Q$7060,15,0)</f>
        <v>0</v>
      </c>
      <c r="W216" s="1"/>
      <c r="X216" s="23" t="str">
        <f t="shared" si="41"/>
        <v/>
      </c>
      <c r="Y216" s="23" t="str">
        <f t="shared" si="42"/>
        <v/>
      </c>
      <c r="Z216" s="23" t="str">
        <f t="shared" si="43"/>
        <v/>
      </c>
      <c r="AA216" s="23" t="str">
        <f t="shared" si="44"/>
        <v/>
      </c>
      <c r="AB216" s="23" t="str">
        <f t="shared" si="45"/>
        <v/>
      </c>
      <c r="AC216" s="23" t="str">
        <f t="shared" si="46"/>
        <v/>
      </c>
      <c r="AD216" s="23" t="str">
        <f t="shared" si="47"/>
        <v/>
      </c>
      <c r="AE216" s="23" t="str">
        <f t="shared" si="47"/>
        <v/>
      </c>
      <c r="AF216" s="23" t="str">
        <f t="shared" si="38"/>
        <v/>
      </c>
      <c r="AG216" s="23" t="str">
        <f t="shared" si="38"/>
        <v/>
      </c>
      <c r="AH216" s="23" t="str">
        <f t="shared" si="38"/>
        <v/>
      </c>
      <c r="AI216" s="23" t="str">
        <f t="shared" ref="AI216:AP263" si="50">IF(AND(N216&gt;0,O216&gt;0),((O216-N216)/N216),"")</f>
        <v/>
      </c>
      <c r="AJ216" s="23" t="str">
        <f t="shared" si="50"/>
        <v/>
      </c>
      <c r="AK216" s="23" t="str">
        <f t="shared" si="50"/>
        <v/>
      </c>
      <c r="AL216" s="23" t="str">
        <f t="shared" si="50"/>
        <v/>
      </c>
      <c r="AM216" s="23" t="str">
        <f t="shared" si="50"/>
        <v/>
      </c>
      <c r="AN216" s="23" t="str">
        <f t="shared" si="40"/>
        <v/>
      </c>
      <c r="AO216" s="23" t="str">
        <f t="shared" si="40"/>
        <v/>
      </c>
      <c r="AP216" s="23" t="str">
        <f t="shared" si="40"/>
        <v/>
      </c>
      <c r="AQ216" s="14"/>
      <c r="AR216" s="23">
        <f t="shared" si="48"/>
        <v>0</v>
      </c>
      <c r="AS216" s="1">
        <f t="shared" si="49"/>
        <v>0</v>
      </c>
    </row>
    <row r="217" spans="1:45" x14ac:dyDescent="0.25">
      <c r="A217" t="s">
        <v>212</v>
      </c>
      <c r="B217" s="5">
        <v>214</v>
      </c>
      <c r="C217" s="12">
        <f>VLOOKUP(A217,'[1]MASTER CP-1 history'!$C$3:$Q$353,15,0)</f>
        <v>0</v>
      </c>
      <c r="D217" s="12">
        <f>VLOOKUP($A217,'[1]MASTER CP-1 history'!$C$356:$Q$706,15,0)</f>
        <v>0</v>
      </c>
      <c r="E217" s="12">
        <f>VLOOKUP($A217,'[1]MASTER CP-1 history'!$C$709:$Q$1059,15,0)</f>
        <v>0</v>
      </c>
      <c r="F217" s="12">
        <f>VLOOKUP($A217,'[1]MASTER CP-1 history'!$C$1062:$Q$1412,15,0)</f>
        <v>714215.45</v>
      </c>
      <c r="G217" s="12">
        <f>VLOOKUP($A217,'[1]MASTER CP-1 history'!$C$1415:$Q$1765,15,0)</f>
        <v>738678.32</v>
      </c>
      <c r="H217" s="12">
        <f>VLOOKUP($A217,'[1]MASTER CP-1 history'!$C$1768:$Q$2118,15,0)</f>
        <v>767021.29</v>
      </c>
      <c r="I217" s="12">
        <f>VLOOKUP($A217,'[1]MASTER CP-1 history'!$C$2121:$Q$2471,15,0)</f>
        <v>829212.73</v>
      </c>
      <c r="J217" s="12">
        <f>VLOOKUP($A217,'[1]MASTER CP-1 history'!$C$2474:$Q$2824,15,0)</f>
        <v>854926.75</v>
      </c>
      <c r="K217" s="12">
        <f>VLOOKUP($A217,'[1]MASTER CP-1 history'!$C$2827:$Q$3177,15,0)</f>
        <v>887891.16</v>
      </c>
      <c r="L217" s="12">
        <f>VLOOKUP($A217,'[1]MASTER CP-1 history'!$C$3180:$Q$3530,15,0)</f>
        <v>928025.64</v>
      </c>
      <c r="M217" s="12">
        <f>VLOOKUP($A217,'[1]MASTER CP-1 history'!$C$3533:$Q$3883,15,0)</f>
        <v>1018557.01</v>
      </c>
      <c r="N217" s="12">
        <f>VLOOKUP($A217,'[1]MASTER CP-1 history'!$C$3886:$Q$4236,15,0)</f>
        <v>1063023.4300000002</v>
      </c>
      <c r="O217" s="12">
        <f>VLOOKUP($A217,'[1]MASTER CP-1 history'!$C$4239:$Q$4589,15,0)</f>
        <v>1105451.5899999999</v>
      </c>
      <c r="P217" s="12">
        <f>VLOOKUP($A217,'[1]MASTER CP-1 history'!$C$4592:$Q$4942,15,0)</f>
        <v>1159104.8799999999</v>
      </c>
      <c r="Q217" s="12">
        <f>VLOOKUP($A217,'[1]MASTER CP-1 history'!$C$4945:$Q$5295,15,0)</f>
        <v>1211424.8500000001</v>
      </c>
      <c r="R217" s="12">
        <f>VLOOKUP($A217,'[1]MASTER CP-1 history'!$C$5298:$Q$5648,15,0)</f>
        <v>1248864.25</v>
      </c>
      <c r="S217" s="12">
        <f>VLOOKUP($A217,'[1]MASTER CP-1 history'!$C$5651:$Q$6001,15,0)</f>
        <v>1334544.8899999999</v>
      </c>
      <c r="T217" s="12">
        <f>VLOOKUP($A217,'[1]MASTER CP-1 history'!$C$6004:$Q$6354,15,0)</f>
        <v>1403583.9100000001</v>
      </c>
      <c r="U217" s="12">
        <f>VLOOKUP($A217,'[1]MASTER CP-1 history'!$C$6357:$Q$6707,15,0)</f>
        <v>1528670</v>
      </c>
      <c r="V217" s="12">
        <f>VLOOKUP($A217,'[1]MASTER CP-1 history'!$C$6710:$Q$7060,15,0)</f>
        <v>1650067.8900000001</v>
      </c>
      <c r="W217" s="1"/>
      <c r="X217" s="23" t="str">
        <f t="shared" si="41"/>
        <v/>
      </c>
      <c r="Y217" s="23" t="str">
        <f t="shared" si="42"/>
        <v/>
      </c>
      <c r="Z217" s="23" t="str">
        <f t="shared" si="43"/>
        <v/>
      </c>
      <c r="AA217" s="23">
        <f t="shared" si="44"/>
        <v>3.425138730896958E-2</v>
      </c>
      <c r="AB217" s="23">
        <f t="shared" si="45"/>
        <v>3.8369841421635457E-2</v>
      </c>
      <c r="AC217" s="23">
        <f t="shared" si="46"/>
        <v>8.1081765018543278E-2</v>
      </c>
      <c r="AD217" s="23">
        <f t="shared" si="47"/>
        <v>3.1010160685786891E-2</v>
      </c>
      <c r="AE217" s="23">
        <f t="shared" si="47"/>
        <v>3.8558168872362492E-2</v>
      </c>
      <c r="AF217" s="23">
        <f t="shared" si="47"/>
        <v>4.5202026788959113E-2</v>
      </c>
      <c r="AG217" s="23">
        <f t="shared" si="47"/>
        <v>9.755266029072214E-2</v>
      </c>
      <c r="AH217" s="23">
        <f t="shared" si="47"/>
        <v>4.3656289793734919E-2</v>
      </c>
      <c r="AI217" s="23">
        <f t="shared" si="50"/>
        <v>3.9912723278356786E-2</v>
      </c>
      <c r="AJ217" s="23">
        <f t="shared" si="50"/>
        <v>4.8535178279493947E-2</v>
      </c>
      <c r="AK217" s="23">
        <f t="shared" si="50"/>
        <v>4.5138253580642509E-2</v>
      </c>
      <c r="AL217" s="23">
        <f t="shared" si="50"/>
        <v>3.0905260033257453E-2</v>
      </c>
      <c r="AM217" s="23">
        <f t="shared" si="50"/>
        <v>6.8606848182258318E-2</v>
      </c>
      <c r="AN217" s="23">
        <f t="shared" si="40"/>
        <v>5.1732257578836677E-2</v>
      </c>
      <c r="AO217" s="23">
        <f t="shared" si="40"/>
        <v>8.9119068057712233E-2</v>
      </c>
      <c r="AP217" s="23">
        <f t="shared" si="40"/>
        <v>7.9414059280289481E-2</v>
      </c>
      <c r="AQ217" s="14"/>
      <c r="AR217" s="23">
        <f t="shared" si="48"/>
        <v>5.3940371778222571E-2</v>
      </c>
      <c r="AS217" s="1">
        <f t="shared" si="49"/>
        <v>1739073</v>
      </c>
    </row>
    <row r="218" spans="1:45" x14ac:dyDescent="0.25">
      <c r="A218" t="s">
        <v>213</v>
      </c>
      <c r="B218" s="5">
        <v>215</v>
      </c>
      <c r="C218" s="12">
        <f>VLOOKUP(A218,'[1]MASTER CP-1 history'!$C$3:$Q$353,15,0)</f>
        <v>0</v>
      </c>
      <c r="D218" s="12">
        <f>VLOOKUP($A218,'[1]MASTER CP-1 history'!$C$356:$Q$706,15,0)</f>
        <v>0</v>
      </c>
      <c r="E218" s="12">
        <f>VLOOKUP($A218,'[1]MASTER CP-1 history'!$C$709:$Q$1059,15,0)</f>
        <v>327560.61</v>
      </c>
      <c r="F218" s="12">
        <f>VLOOKUP($A218,'[1]MASTER CP-1 history'!$C$1062:$Q$1412,15,0)</f>
        <v>353136.14</v>
      </c>
      <c r="G218" s="12">
        <f>VLOOKUP($A218,'[1]MASTER CP-1 history'!$C$1415:$Q$1765,15,0)</f>
        <v>370558.85000000003</v>
      </c>
      <c r="H218" s="12">
        <f>VLOOKUP($A218,'[1]MASTER CP-1 history'!$C$1768:$Q$2118,15,0)</f>
        <v>386884.86</v>
      </c>
      <c r="I218" s="12">
        <f>VLOOKUP($A218,'[1]MASTER CP-1 history'!$C$2121:$Q$2471,15,0)</f>
        <v>404684.15</v>
      </c>
      <c r="J218" s="12">
        <f>VLOOKUP($A218,'[1]MASTER CP-1 history'!$C$2474:$Q$2824,15,0)</f>
        <v>414384.32</v>
      </c>
      <c r="K218" s="12">
        <f>VLOOKUP($A218,'[1]MASTER CP-1 history'!$C$2827:$Q$3177,15,0)</f>
        <v>437053.99</v>
      </c>
      <c r="L218" s="12">
        <f>VLOOKUP($A218,'[1]MASTER CP-1 history'!$C$3180:$Q$3530,15,0)</f>
        <v>456829.51</v>
      </c>
      <c r="M218" s="12">
        <f>VLOOKUP($A218,'[1]MASTER CP-1 history'!$C$3533:$Q$3883,15,0)</f>
        <v>468033.44</v>
      </c>
      <c r="N218" s="12">
        <f>VLOOKUP($A218,'[1]MASTER CP-1 history'!$C$3886:$Q$4236,15,0)</f>
        <v>490037.43000000005</v>
      </c>
      <c r="O218" s="12">
        <f>VLOOKUP($A218,'[1]MASTER CP-1 history'!$C$4239:$Q$4589,15,0)</f>
        <v>513430.58999999997</v>
      </c>
      <c r="P218" s="12">
        <f>VLOOKUP($A218,'[1]MASTER CP-1 history'!$C$4592:$Q$4942,15,0)</f>
        <v>542425.9</v>
      </c>
      <c r="Q218" s="12">
        <f>VLOOKUP($A218,'[1]MASTER CP-1 history'!$C$4945:$Q$5295,15,0)</f>
        <v>567112.94999999995</v>
      </c>
      <c r="R218" s="12">
        <f>VLOOKUP($A218,'[1]MASTER CP-1 history'!$C$5298:$Q$5648,15,0)</f>
        <v>594506.99000000011</v>
      </c>
      <c r="S218" s="12">
        <f>VLOOKUP($A218,'[1]MASTER CP-1 history'!$C$5651:$Q$6001,15,0)</f>
        <v>630675.85</v>
      </c>
      <c r="T218" s="12">
        <f>VLOOKUP($A218,'[1]MASTER CP-1 history'!$C$6004:$Q$6354,15,0)</f>
        <v>649856.42000000004</v>
      </c>
      <c r="U218" s="12">
        <f>VLOOKUP($A218,'[1]MASTER CP-1 history'!$C$6357:$Q$6707,15,0)</f>
        <v>676961.1</v>
      </c>
      <c r="V218" s="12">
        <f>VLOOKUP($A218,'[1]MASTER CP-1 history'!$C$6710:$Q$7060,15,0)</f>
        <v>716935.13</v>
      </c>
      <c r="W218" s="1"/>
      <c r="X218" s="23" t="str">
        <f t="shared" si="41"/>
        <v/>
      </c>
      <c r="Y218" s="23" t="str">
        <f t="shared" si="42"/>
        <v/>
      </c>
      <c r="Z218" s="23">
        <f t="shared" si="43"/>
        <v>7.8078771437139621E-2</v>
      </c>
      <c r="AA218" s="23">
        <f t="shared" si="44"/>
        <v>4.9337091355192424E-2</v>
      </c>
      <c r="AB218" s="23">
        <f t="shared" si="45"/>
        <v>4.4057806202712338E-2</v>
      </c>
      <c r="AC218" s="23">
        <f t="shared" si="46"/>
        <v>4.6006685296498907E-2</v>
      </c>
      <c r="AD218" s="23">
        <f t="shared" si="47"/>
        <v>2.3969730467575719E-2</v>
      </c>
      <c r="AE218" s="23">
        <f t="shared" si="47"/>
        <v>5.4706872113307721E-2</v>
      </c>
      <c r="AF218" s="23">
        <f t="shared" si="47"/>
        <v>4.5247316012376457E-2</v>
      </c>
      <c r="AG218" s="23">
        <f t="shared" si="47"/>
        <v>2.4525407739092845E-2</v>
      </c>
      <c r="AH218" s="23">
        <f t="shared" si="47"/>
        <v>4.7013713379112504E-2</v>
      </c>
      <c r="AI218" s="23">
        <f t="shared" si="50"/>
        <v>4.7737496296966365E-2</v>
      </c>
      <c r="AJ218" s="23">
        <f t="shared" si="50"/>
        <v>5.6473670569570186E-2</v>
      </c>
      <c r="AK218" s="23">
        <f t="shared" si="50"/>
        <v>4.5512299468000936E-2</v>
      </c>
      <c r="AL218" s="23">
        <f t="shared" si="50"/>
        <v>4.8304380987949855E-2</v>
      </c>
      <c r="AM218" s="23">
        <f t="shared" si="50"/>
        <v>6.0838409990772127E-2</v>
      </c>
      <c r="AN218" s="23">
        <f t="shared" si="40"/>
        <v>3.0412723112832156E-2</v>
      </c>
      <c r="AO218" s="23">
        <f t="shared" si="40"/>
        <v>4.1708720827902161E-2</v>
      </c>
      <c r="AP218" s="23">
        <f t="shared" si="40"/>
        <v>5.9049227496232842E-2</v>
      </c>
      <c r="AQ218" s="14"/>
      <c r="AR218" s="23">
        <f t="shared" si="48"/>
        <v>4.723413663254325E-2</v>
      </c>
      <c r="AS218" s="1">
        <f t="shared" si="49"/>
        <v>750799</v>
      </c>
    </row>
    <row r="219" spans="1:45" x14ac:dyDescent="0.25">
      <c r="A219" t="s">
        <v>214</v>
      </c>
      <c r="B219" s="5">
        <v>216</v>
      </c>
      <c r="C219" s="12">
        <f>VLOOKUP(A219,'[1]MASTER CP-1 history'!$C$3:$Q$353,15,0)</f>
        <v>0</v>
      </c>
      <c r="D219" s="12">
        <f>VLOOKUP($A219,'[1]MASTER CP-1 history'!$C$356:$Q$706,15,0)</f>
        <v>0</v>
      </c>
      <c r="E219" s="12">
        <f>VLOOKUP($A219,'[1]MASTER CP-1 history'!$C$709:$Q$1059,15,0)</f>
        <v>0</v>
      </c>
      <c r="F219" s="12">
        <f>VLOOKUP($A219,'[1]MASTER CP-1 history'!$C$1062:$Q$1412,15,0)</f>
        <v>0</v>
      </c>
      <c r="G219" s="12">
        <f>VLOOKUP($A219,'[1]MASTER CP-1 history'!$C$1415:$Q$1765,15,0)</f>
        <v>0</v>
      </c>
      <c r="H219" s="12">
        <f>VLOOKUP($A219,'[1]MASTER CP-1 history'!$C$1768:$Q$2118,15,0)</f>
        <v>0</v>
      </c>
      <c r="I219" s="12">
        <f>VLOOKUP($A219,'[1]MASTER CP-1 history'!$C$2121:$Q$2471,15,0)</f>
        <v>0</v>
      </c>
      <c r="J219" s="12">
        <f>VLOOKUP($A219,'[1]MASTER CP-1 history'!$C$2474:$Q$2824,15,0)</f>
        <v>0</v>
      </c>
      <c r="K219" s="12">
        <f>VLOOKUP($A219,'[1]MASTER CP-1 history'!$C$2827:$Q$3177,15,0)</f>
        <v>0</v>
      </c>
      <c r="L219" s="12">
        <f>VLOOKUP($A219,'[1]MASTER CP-1 history'!$C$3180:$Q$3530,15,0)</f>
        <v>0</v>
      </c>
      <c r="M219" s="12">
        <f>VLOOKUP($A219,'[1]MASTER CP-1 history'!$C$3533:$Q$3883,15,0)</f>
        <v>0</v>
      </c>
      <c r="N219" s="12">
        <f>VLOOKUP($A219,'[1]MASTER CP-1 history'!$C$3886:$Q$4236,15,0)</f>
        <v>0</v>
      </c>
      <c r="O219" s="12">
        <f>VLOOKUP($A219,'[1]MASTER CP-1 history'!$C$4239:$Q$4589,15,0)</f>
        <v>0</v>
      </c>
      <c r="P219" s="12">
        <f>VLOOKUP($A219,'[1]MASTER CP-1 history'!$C$4592:$Q$4942,15,0)</f>
        <v>0</v>
      </c>
      <c r="Q219" s="12">
        <f>VLOOKUP($A219,'[1]MASTER CP-1 history'!$C$4945:$Q$5295,15,0)</f>
        <v>0</v>
      </c>
      <c r="R219" s="12">
        <f>VLOOKUP($A219,'[1]MASTER CP-1 history'!$C$5298:$Q$5648,15,0)</f>
        <v>144151.47</v>
      </c>
      <c r="S219" s="12">
        <f>VLOOKUP($A219,'[1]MASTER CP-1 history'!$C$5651:$Q$6001,15,0)</f>
        <v>163627.29999999999</v>
      </c>
      <c r="T219" s="12">
        <f>VLOOKUP($A219,'[1]MASTER CP-1 history'!$C$6004:$Q$6354,15,0)</f>
        <v>180364.46000000002</v>
      </c>
      <c r="U219" s="12">
        <f>VLOOKUP($A219,'[1]MASTER CP-1 history'!$C$6357:$Q$6707,15,0)</f>
        <v>196615.31</v>
      </c>
      <c r="V219" s="12">
        <f>VLOOKUP($A219,'[1]MASTER CP-1 history'!$C$6710:$Q$7060,15,0)</f>
        <v>225767.71</v>
      </c>
      <c r="W219" s="1"/>
      <c r="X219" s="23" t="str">
        <f t="shared" si="41"/>
        <v/>
      </c>
      <c r="Y219" s="23" t="str">
        <f t="shared" si="42"/>
        <v/>
      </c>
      <c r="Z219" s="23" t="str">
        <f t="shared" si="43"/>
        <v/>
      </c>
      <c r="AA219" s="23" t="str">
        <f t="shared" si="44"/>
        <v/>
      </c>
      <c r="AB219" s="23" t="str">
        <f t="shared" si="45"/>
        <v/>
      </c>
      <c r="AC219" s="23" t="str">
        <f t="shared" si="46"/>
        <v/>
      </c>
      <c r="AD219" s="23" t="str">
        <f t="shared" si="47"/>
        <v/>
      </c>
      <c r="AE219" s="23" t="str">
        <f t="shared" si="47"/>
        <v/>
      </c>
      <c r="AF219" s="23" t="str">
        <f t="shared" si="47"/>
        <v/>
      </c>
      <c r="AG219" s="23" t="str">
        <f t="shared" si="47"/>
        <v/>
      </c>
      <c r="AH219" s="23" t="str">
        <f t="shared" si="47"/>
        <v/>
      </c>
      <c r="AI219" s="23" t="str">
        <f t="shared" si="50"/>
        <v/>
      </c>
      <c r="AJ219" s="23" t="str">
        <f t="shared" si="50"/>
        <v/>
      </c>
      <c r="AK219" s="23" t="str">
        <f t="shared" si="50"/>
        <v/>
      </c>
      <c r="AL219" s="23" t="str">
        <f t="shared" si="50"/>
        <v/>
      </c>
      <c r="AM219" s="23">
        <f t="shared" si="50"/>
        <v>0.13510670408009012</v>
      </c>
      <c r="AN219" s="23">
        <f t="shared" si="40"/>
        <v>0.10228831008028633</v>
      </c>
      <c r="AO219" s="23">
        <f t="shared" si="40"/>
        <v>9.0100067385780858E-2</v>
      </c>
      <c r="AP219" s="23">
        <f t="shared" si="40"/>
        <v>0.14827126127665233</v>
      </c>
      <c r="AQ219" s="14"/>
      <c r="AR219" s="23">
        <f t="shared" si="48"/>
        <v>0.1189415857057024</v>
      </c>
      <c r="AS219" s="1">
        <f t="shared" si="49"/>
        <v>252621</v>
      </c>
    </row>
    <row r="220" spans="1:45" x14ac:dyDescent="0.25">
      <c r="A220" t="s">
        <v>215</v>
      </c>
      <c r="B220" s="5">
        <v>217</v>
      </c>
      <c r="C220" s="12">
        <f>VLOOKUP(A220,'[1]MASTER CP-1 history'!$C$3:$Q$353,15,0)</f>
        <v>0</v>
      </c>
      <c r="D220" s="12">
        <f>VLOOKUP($A220,'[1]MASTER CP-1 history'!$C$356:$Q$706,15,0)</f>
        <v>0</v>
      </c>
      <c r="E220" s="12">
        <f>VLOOKUP($A220,'[1]MASTER CP-1 history'!$C$709:$Q$1059,15,0)</f>
        <v>0</v>
      </c>
      <c r="F220" s="12">
        <f>VLOOKUP($A220,'[1]MASTER CP-1 history'!$C$1062:$Q$1412,15,0)</f>
        <v>0</v>
      </c>
      <c r="G220" s="12">
        <f>VLOOKUP($A220,'[1]MASTER CP-1 history'!$C$1415:$Q$1765,15,0)</f>
        <v>0</v>
      </c>
      <c r="H220" s="12">
        <f>VLOOKUP($A220,'[1]MASTER CP-1 history'!$C$1768:$Q$2118,15,0)</f>
        <v>95004.03</v>
      </c>
      <c r="I220" s="12">
        <f>VLOOKUP($A220,'[1]MASTER CP-1 history'!$C$2121:$Q$2471,15,0)</f>
        <v>16230.39</v>
      </c>
      <c r="J220" s="12">
        <f>VLOOKUP($A220,'[1]MASTER CP-1 history'!$C$2474:$Q$2824,15,0)</f>
        <v>17967.810000000001</v>
      </c>
      <c r="K220" s="12">
        <f>VLOOKUP($A220,'[1]MASTER CP-1 history'!$C$2827:$Q$3177,15,0)</f>
        <v>18548.239999999998</v>
      </c>
      <c r="L220" s="12">
        <f>VLOOKUP($A220,'[1]MASTER CP-1 history'!$C$3180:$Q$3530,15,0)</f>
        <v>18472.07</v>
      </c>
      <c r="M220" s="12">
        <f>VLOOKUP($A220,'[1]MASTER CP-1 history'!$C$3533:$Q$3883,15,0)</f>
        <v>19072.39</v>
      </c>
      <c r="N220" s="12">
        <f>VLOOKUP($A220,'[1]MASTER CP-1 history'!$C$3886:$Q$4236,15,0)</f>
        <v>20390.129999999997</v>
      </c>
      <c r="O220" s="12">
        <f>VLOOKUP($A220,'[1]MASTER CP-1 history'!$C$4239:$Q$4589,15,0)</f>
        <v>22264.420000000002</v>
      </c>
      <c r="P220" s="12">
        <f>VLOOKUP($A220,'[1]MASTER CP-1 history'!$C$4592:$Q$4942,15,0)</f>
        <v>21663.18</v>
      </c>
      <c r="Q220" s="12">
        <f>VLOOKUP($A220,'[1]MASTER CP-1 history'!$C$4945:$Q$5295,15,0)</f>
        <v>21256.69</v>
      </c>
      <c r="R220" s="12">
        <f>VLOOKUP($A220,'[1]MASTER CP-1 history'!$C$5298:$Q$5648,15,0)</f>
        <v>21057.760000000002</v>
      </c>
      <c r="S220" s="12">
        <f>VLOOKUP($A220,'[1]MASTER CP-1 history'!$C$5651:$Q$6001,15,0)</f>
        <v>21615.019999999997</v>
      </c>
      <c r="T220" s="12">
        <f>VLOOKUP($A220,'[1]MASTER CP-1 history'!$C$6004:$Q$6354,15,0)</f>
        <v>21504.01</v>
      </c>
      <c r="U220" s="12">
        <f>VLOOKUP($A220,'[1]MASTER CP-1 history'!$C$6357:$Q$6707,15,0)</f>
        <v>21004.29</v>
      </c>
      <c r="V220" s="12">
        <f>VLOOKUP($A220,'[1]MASTER CP-1 history'!$C$6710:$Q$7060,15,0)</f>
        <v>22928.670000000002</v>
      </c>
      <c r="W220" s="1"/>
      <c r="X220" s="23" t="str">
        <f t="shared" si="41"/>
        <v/>
      </c>
      <c r="Y220" s="23" t="str">
        <f t="shared" si="42"/>
        <v/>
      </c>
      <c r="Z220" s="23" t="str">
        <f t="shared" si="43"/>
        <v/>
      </c>
      <c r="AA220" s="23" t="str">
        <f t="shared" si="44"/>
        <v/>
      </c>
      <c r="AB220" s="23" t="str">
        <f t="shared" si="45"/>
        <v/>
      </c>
      <c r="AC220" s="23">
        <f t="shared" si="46"/>
        <v>-0.82916103664234031</v>
      </c>
      <c r="AD220" s="23">
        <f t="shared" si="47"/>
        <v>0.10704733527660161</v>
      </c>
      <c r="AE220" s="23">
        <f t="shared" si="47"/>
        <v>3.230388121869035E-2</v>
      </c>
      <c r="AF220" s="23">
        <f t="shared" si="47"/>
        <v>-4.1065890887759839E-3</v>
      </c>
      <c r="AG220" s="23">
        <f t="shared" si="47"/>
        <v>3.2498794125401201E-2</v>
      </c>
      <c r="AH220" s="23">
        <f t="shared" si="47"/>
        <v>6.9091498233834245E-2</v>
      </c>
      <c r="AI220" s="23">
        <f t="shared" si="50"/>
        <v>9.1921434537200336E-2</v>
      </c>
      <c r="AJ220" s="23">
        <f t="shared" si="50"/>
        <v>-2.700452111485507E-2</v>
      </c>
      <c r="AK220" s="23">
        <f t="shared" si="50"/>
        <v>-1.8764096499221332E-2</v>
      </c>
      <c r="AL220" s="23">
        <f t="shared" si="50"/>
        <v>-9.3584654995672728E-3</v>
      </c>
      <c r="AM220" s="23">
        <f t="shared" si="50"/>
        <v>2.6463403514903519E-2</v>
      </c>
      <c r="AN220" s="23">
        <f t="shared" si="40"/>
        <v>-5.135780582206189E-3</v>
      </c>
      <c r="AO220" s="23">
        <f t="shared" si="40"/>
        <v>-2.3238456455330778E-2</v>
      </c>
      <c r="AP220" s="23">
        <f t="shared" si="40"/>
        <v>9.1618426521439242E-2</v>
      </c>
      <c r="AQ220" s="14"/>
      <c r="AR220" s="23">
        <f t="shared" si="48"/>
        <v>-3.327315517530189E-2</v>
      </c>
      <c r="AS220" s="1">
        <f t="shared" si="49"/>
        <v>22166</v>
      </c>
    </row>
    <row r="221" spans="1:45" x14ac:dyDescent="0.25">
      <c r="A221" t="s">
        <v>216</v>
      </c>
      <c r="B221" s="5">
        <v>218</v>
      </c>
      <c r="C221" s="12">
        <f>VLOOKUP(A221,'[1]MASTER CP-1 history'!$C$3:$Q$353,15,0)</f>
        <v>0</v>
      </c>
      <c r="D221" s="12">
        <f>VLOOKUP($A221,'[1]MASTER CP-1 history'!$C$356:$Q$706,15,0)</f>
        <v>0</v>
      </c>
      <c r="E221" s="12">
        <f>VLOOKUP($A221,'[1]MASTER CP-1 history'!$C$709:$Q$1059,15,0)</f>
        <v>0</v>
      </c>
      <c r="F221" s="12">
        <f>VLOOKUP($A221,'[1]MASTER CP-1 history'!$C$1062:$Q$1412,15,0)</f>
        <v>0</v>
      </c>
      <c r="G221" s="12">
        <f>VLOOKUP($A221,'[1]MASTER CP-1 history'!$C$1415:$Q$1765,15,0)</f>
        <v>0</v>
      </c>
      <c r="H221" s="12">
        <f>VLOOKUP($A221,'[1]MASTER CP-1 history'!$C$1768:$Q$2118,15,0)</f>
        <v>0</v>
      </c>
      <c r="I221" s="12">
        <f>VLOOKUP($A221,'[1]MASTER CP-1 history'!$C$2121:$Q$2471,15,0)</f>
        <v>0</v>
      </c>
      <c r="J221" s="12">
        <f>VLOOKUP($A221,'[1]MASTER CP-1 history'!$C$2474:$Q$2824,15,0)</f>
        <v>0</v>
      </c>
      <c r="K221" s="12">
        <f>VLOOKUP($A221,'[1]MASTER CP-1 history'!$C$2827:$Q$3177,15,0)</f>
        <v>0</v>
      </c>
      <c r="L221" s="12">
        <f>VLOOKUP($A221,'[1]MASTER CP-1 history'!$C$3180:$Q$3530,15,0)</f>
        <v>0</v>
      </c>
      <c r="M221" s="12">
        <f>VLOOKUP($A221,'[1]MASTER CP-1 history'!$C$3533:$Q$3883,15,0)</f>
        <v>0</v>
      </c>
      <c r="N221" s="12">
        <f>VLOOKUP($A221,'[1]MASTER CP-1 history'!$C$3886:$Q$4236,15,0)</f>
        <v>0</v>
      </c>
      <c r="O221" s="12">
        <f>VLOOKUP($A221,'[1]MASTER CP-1 history'!$C$4239:$Q$4589,15,0)</f>
        <v>0</v>
      </c>
      <c r="P221" s="12">
        <f>VLOOKUP($A221,'[1]MASTER CP-1 history'!$C$4592:$Q$4942,15,0)</f>
        <v>0</v>
      </c>
      <c r="Q221" s="12">
        <f>VLOOKUP($A221,'[1]MASTER CP-1 history'!$C$4945:$Q$5295,15,0)</f>
        <v>0</v>
      </c>
      <c r="R221" s="12">
        <f>VLOOKUP($A221,'[1]MASTER CP-1 history'!$C$5298:$Q$5648,15,0)</f>
        <v>0</v>
      </c>
      <c r="S221" s="12">
        <f>VLOOKUP($A221,'[1]MASTER CP-1 history'!$C$5651:$Q$6001,15,0)</f>
        <v>0</v>
      </c>
      <c r="T221" s="12">
        <f>VLOOKUP($A221,'[1]MASTER CP-1 history'!$C$6004:$Q$6354,15,0)</f>
        <v>0</v>
      </c>
      <c r="U221" s="12">
        <f>VLOOKUP($A221,'[1]MASTER CP-1 history'!$C$6357:$Q$6707,15,0)</f>
        <v>0</v>
      </c>
      <c r="V221" s="12">
        <f>VLOOKUP($A221,'[1]MASTER CP-1 history'!$C$6710:$Q$7060,15,0)</f>
        <v>0</v>
      </c>
      <c r="W221" s="1"/>
      <c r="X221" s="23" t="str">
        <f t="shared" si="41"/>
        <v/>
      </c>
      <c r="Y221" s="23" t="str">
        <f t="shared" si="42"/>
        <v/>
      </c>
      <c r="Z221" s="23" t="str">
        <f t="shared" si="43"/>
        <v/>
      </c>
      <c r="AA221" s="23" t="str">
        <f t="shared" si="44"/>
        <v/>
      </c>
      <c r="AB221" s="23" t="str">
        <f t="shared" si="45"/>
        <v/>
      </c>
      <c r="AC221" s="23" t="str">
        <f t="shared" si="46"/>
        <v/>
      </c>
      <c r="AD221" s="23" t="str">
        <f t="shared" si="47"/>
        <v/>
      </c>
      <c r="AE221" s="23" t="str">
        <f t="shared" si="47"/>
        <v/>
      </c>
      <c r="AF221" s="23" t="str">
        <f t="shared" si="47"/>
        <v/>
      </c>
      <c r="AG221" s="23" t="str">
        <f t="shared" si="47"/>
        <v/>
      </c>
      <c r="AH221" s="23" t="str">
        <f t="shared" si="47"/>
        <v/>
      </c>
      <c r="AI221" s="23" t="str">
        <f t="shared" si="50"/>
        <v/>
      </c>
      <c r="AJ221" s="23" t="str">
        <f t="shared" si="50"/>
        <v/>
      </c>
      <c r="AK221" s="23" t="str">
        <f t="shared" si="50"/>
        <v/>
      </c>
      <c r="AL221" s="23" t="str">
        <f t="shared" si="50"/>
        <v/>
      </c>
      <c r="AM221" s="23" t="str">
        <f t="shared" si="50"/>
        <v/>
      </c>
      <c r="AN221" s="23" t="str">
        <f t="shared" si="40"/>
        <v/>
      </c>
      <c r="AO221" s="23" t="str">
        <f t="shared" si="40"/>
        <v/>
      </c>
      <c r="AP221" s="23" t="str">
        <f t="shared" si="40"/>
        <v/>
      </c>
      <c r="AQ221" s="14"/>
      <c r="AR221" s="23">
        <f t="shared" si="48"/>
        <v>0</v>
      </c>
      <c r="AS221" s="1">
        <f t="shared" si="49"/>
        <v>0</v>
      </c>
    </row>
    <row r="222" spans="1:45" x14ac:dyDescent="0.25">
      <c r="A222" t="s">
        <v>217</v>
      </c>
      <c r="B222" s="5">
        <v>219</v>
      </c>
      <c r="C222" s="12">
        <f>VLOOKUP(A222,'[1]MASTER CP-1 history'!$C$3:$Q$353,15,0)</f>
        <v>534732.28</v>
      </c>
      <c r="D222" s="12">
        <f>VLOOKUP($A222,'[1]MASTER CP-1 history'!$C$356:$Q$706,15,0)</f>
        <v>559834.68000000005</v>
      </c>
      <c r="E222" s="12">
        <f>VLOOKUP($A222,'[1]MASTER CP-1 history'!$C$709:$Q$1059,15,0)</f>
        <v>634134.96000000008</v>
      </c>
      <c r="F222" s="12">
        <f>VLOOKUP($A222,'[1]MASTER CP-1 history'!$C$1062:$Q$1412,15,0)</f>
        <v>674733.84</v>
      </c>
      <c r="G222" s="12">
        <f>VLOOKUP($A222,'[1]MASTER CP-1 history'!$C$1415:$Q$1765,15,0)</f>
        <v>698309.56</v>
      </c>
      <c r="H222" s="12">
        <f>VLOOKUP($A222,'[1]MASTER CP-1 history'!$C$1768:$Q$2118,15,0)</f>
        <v>734618.97</v>
      </c>
      <c r="I222" s="12">
        <f>VLOOKUP($A222,'[1]MASTER CP-1 history'!$C$2121:$Q$2471,15,0)</f>
        <v>750947.85</v>
      </c>
      <c r="J222" s="12">
        <f>VLOOKUP($A222,'[1]MASTER CP-1 history'!$C$2474:$Q$2824,15,0)</f>
        <v>760647.8</v>
      </c>
      <c r="K222" s="12">
        <f>VLOOKUP($A222,'[1]MASTER CP-1 history'!$C$2827:$Q$3177,15,0)</f>
        <v>786918.04</v>
      </c>
      <c r="L222" s="12">
        <f>VLOOKUP($A222,'[1]MASTER CP-1 history'!$C$3180:$Q$3530,15,0)</f>
        <v>874781.13</v>
      </c>
      <c r="M222" s="12">
        <f>VLOOKUP($A222,'[1]MASTER CP-1 history'!$C$3533:$Q$3883,15,0)</f>
        <v>901958.17</v>
      </c>
      <c r="N222" s="12">
        <f>VLOOKUP($A222,'[1]MASTER CP-1 history'!$C$3886:$Q$4236,15,0)</f>
        <v>957144.65</v>
      </c>
      <c r="O222" s="12">
        <f>VLOOKUP($A222,'[1]MASTER CP-1 history'!$C$4239:$Q$4589,15,0)</f>
        <v>993979.44</v>
      </c>
      <c r="P222" s="12">
        <f>VLOOKUP($A222,'[1]MASTER CP-1 history'!$C$4592:$Q$4942,15,0)</f>
        <v>1034786.6900000001</v>
      </c>
      <c r="Q222" s="12">
        <f>VLOOKUP($A222,'[1]MASTER CP-1 history'!$C$4945:$Q$5295,15,0)</f>
        <v>1079724.4500000002</v>
      </c>
      <c r="R222" s="12">
        <f>VLOOKUP($A222,'[1]MASTER CP-1 history'!$C$5298:$Q$5648,15,0)</f>
        <v>1118937.6700000002</v>
      </c>
      <c r="S222" s="12">
        <f>VLOOKUP($A222,'[1]MASTER CP-1 history'!$C$5651:$Q$6001,15,0)</f>
        <v>1159274.8599999999</v>
      </c>
      <c r="T222" s="12">
        <f>VLOOKUP($A222,'[1]MASTER CP-1 history'!$C$6004:$Q$6354,15,0)</f>
        <v>1217623.04</v>
      </c>
      <c r="U222" s="12">
        <f>VLOOKUP($A222,'[1]MASTER CP-1 history'!$C$6357:$Q$6707,15,0)</f>
        <v>1270786.6299999999</v>
      </c>
      <c r="V222" s="12">
        <f>VLOOKUP($A222,'[1]MASTER CP-1 history'!$C$6710:$Q$7060,15,0)</f>
        <v>1340812.68</v>
      </c>
      <c r="W222" s="1"/>
      <c r="X222" s="23">
        <f t="shared" si="41"/>
        <v>4.6943865068329184E-2</v>
      </c>
      <c r="Y222" s="23">
        <f t="shared" si="42"/>
        <v>0.13271825175246382</v>
      </c>
      <c r="Z222" s="23">
        <f t="shared" si="43"/>
        <v>6.4022459824640304E-2</v>
      </c>
      <c r="AA222" s="23">
        <f t="shared" si="44"/>
        <v>3.4940770126484375E-2</v>
      </c>
      <c r="AB222" s="23">
        <f t="shared" si="45"/>
        <v>5.1996151964466754E-2</v>
      </c>
      <c r="AC222" s="23">
        <f t="shared" si="46"/>
        <v>2.2227686279323831E-2</v>
      </c>
      <c r="AD222" s="23">
        <f t="shared" si="47"/>
        <v>1.2916942235070079E-2</v>
      </c>
      <c r="AE222" s="23">
        <f t="shared" si="47"/>
        <v>3.4536667298584164E-2</v>
      </c>
      <c r="AF222" s="23">
        <f t="shared" si="47"/>
        <v>0.11165469023940532</v>
      </c>
      <c r="AG222" s="23">
        <f t="shared" si="47"/>
        <v>3.1067245357704547E-2</v>
      </c>
      <c r="AH222" s="23">
        <f t="shared" si="47"/>
        <v>6.1185187778719251E-2</v>
      </c>
      <c r="AI222" s="23">
        <f t="shared" si="50"/>
        <v>3.8484036869453245E-2</v>
      </c>
      <c r="AJ222" s="23">
        <f t="shared" si="50"/>
        <v>4.1054420602502723E-2</v>
      </c>
      <c r="AK222" s="23">
        <f t="shared" si="50"/>
        <v>4.3427075777327712E-2</v>
      </c>
      <c r="AL222" s="23">
        <f t="shared" si="50"/>
        <v>3.6317803120972172E-2</v>
      </c>
      <c r="AM222" s="23">
        <f t="shared" si="50"/>
        <v>3.6049541526294047E-2</v>
      </c>
      <c r="AN222" s="23">
        <f t="shared" si="40"/>
        <v>5.0331618508487427E-2</v>
      </c>
      <c r="AO222" s="23">
        <f t="shared" si="40"/>
        <v>4.3661780578659097E-2</v>
      </c>
      <c r="AP222" s="23">
        <f t="shared" si="40"/>
        <v>5.5104490672836286E-2</v>
      </c>
      <c r="AQ222" s="14"/>
      <c r="AR222" s="23">
        <f t="shared" si="48"/>
        <v>4.9928457135880233E-2</v>
      </c>
      <c r="AS222" s="1">
        <f t="shared" si="49"/>
        <v>1407757</v>
      </c>
    </row>
    <row r="223" spans="1:45" x14ac:dyDescent="0.25">
      <c r="A223" t="s">
        <v>218</v>
      </c>
      <c r="B223" s="5">
        <v>220</v>
      </c>
      <c r="C223" s="12">
        <f>VLOOKUP(A223,'[1]MASTER CP-1 history'!$C$3:$Q$353,15,0)</f>
        <v>0</v>
      </c>
      <c r="D223" s="12">
        <f>VLOOKUP($A223,'[1]MASTER CP-1 history'!$C$356:$Q$706,15,0)</f>
        <v>0</v>
      </c>
      <c r="E223" s="12">
        <f>VLOOKUP($A223,'[1]MASTER CP-1 history'!$C$709:$Q$1059,15,0)</f>
        <v>0</v>
      </c>
      <c r="F223" s="12">
        <f>VLOOKUP($A223,'[1]MASTER CP-1 history'!$C$1062:$Q$1412,15,0)</f>
        <v>0</v>
      </c>
      <c r="G223" s="12">
        <f>VLOOKUP($A223,'[1]MASTER CP-1 history'!$C$1415:$Q$1765,15,0)</f>
        <v>0</v>
      </c>
      <c r="H223" s="12">
        <f>VLOOKUP($A223,'[1]MASTER CP-1 history'!$C$1768:$Q$2118,15,0)</f>
        <v>0</v>
      </c>
      <c r="I223" s="12">
        <f>VLOOKUP($A223,'[1]MASTER CP-1 history'!$C$2121:$Q$2471,15,0)</f>
        <v>0</v>
      </c>
      <c r="J223" s="12">
        <f>VLOOKUP($A223,'[1]MASTER CP-1 history'!$C$2474:$Q$2824,15,0)</f>
        <v>0</v>
      </c>
      <c r="K223" s="12">
        <f>VLOOKUP($A223,'[1]MASTER CP-1 history'!$C$2827:$Q$3177,15,0)</f>
        <v>0</v>
      </c>
      <c r="L223" s="12">
        <f>VLOOKUP($A223,'[1]MASTER CP-1 history'!$C$3180:$Q$3530,15,0)</f>
        <v>0</v>
      </c>
      <c r="M223" s="12">
        <f>VLOOKUP($A223,'[1]MASTER CP-1 history'!$C$3533:$Q$3883,15,0)</f>
        <v>0</v>
      </c>
      <c r="N223" s="12">
        <f>VLOOKUP($A223,'[1]MASTER CP-1 history'!$C$3886:$Q$4236,15,0)</f>
        <v>0</v>
      </c>
      <c r="O223" s="12">
        <f>VLOOKUP($A223,'[1]MASTER CP-1 history'!$C$4239:$Q$4589,15,0)</f>
        <v>0</v>
      </c>
      <c r="P223" s="12">
        <f>VLOOKUP($A223,'[1]MASTER CP-1 history'!$C$4592:$Q$4942,15,0)</f>
        <v>0</v>
      </c>
      <c r="Q223" s="12">
        <f>VLOOKUP($A223,'[1]MASTER CP-1 history'!$C$4945:$Q$5295,15,0)</f>
        <v>593777</v>
      </c>
      <c r="R223" s="12">
        <f>VLOOKUP($A223,'[1]MASTER CP-1 history'!$C$5298:$Q$5648,15,0)</f>
        <v>619801.81000000006</v>
      </c>
      <c r="S223" s="12">
        <f>VLOOKUP($A223,'[1]MASTER CP-1 history'!$C$5651:$Q$6001,15,0)</f>
        <v>702510.26</v>
      </c>
      <c r="T223" s="12">
        <f>VLOOKUP($A223,'[1]MASTER CP-1 history'!$C$6004:$Q$6354,15,0)</f>
        <v>738759.33</v>
      </c>
      <c r="U223" s="12">
        <f>VLOOKUP($A223,'[1]MASTER CP-1 history'!$C$6357:$Q$6707,15,0)</f>
        <v>773868.32000000007</v>
      </c>
      <c r="V223" s="12">
        <f>VLOOKUP($A223,'[1]MASTER CP-1 history'!$C$6710:$Q$7060,15,0)</f>
        <v>809305.15</v>
      </c>
      <c r="W223" s="1"/>
      <c r="X223" s="23" t="str">
        <f t="shared" si="41"/>
        <v/>
      </c>
      <c r="Y223" s="23" t="str">
        <f t="shared" si="42"/>
        <v/>
      </c>
      <c r="Z223" s="23" t="str">
        <f t="shared" si="43"/>
        <v/>
      </c>
      <c r="AA223" s="23" t="str">
        <f t="shared" si="44"/>
        <v/>
      </c>
      <c r="AB223" s="23" t="str">
        <f t="shared" si="45"/>
        <v/>
      </c>
      <c r="AC223" s="23" t="str">
        <f t="shared" si="46"/>
        <v/>
      </c>
      <c r="AD223" s="23" t="str">
        <f t="shared" si="47"/>
        <v/>
      </c>
      <c r="AE223" s="23" t="str">
        <f t="shared" si="47"/>
        <v/>
      </c>
      <c r="AF223" s="23" t="str">
        <f t="shared" si="47"/>
        <v/>
      </c>
      <c r="AG223" s="23" t="str">
        <f t="shared" si="47"/>
        <v/>
      </c>
      <c r="AH223" s="23" t="str">
        <f t="shared" si="47"/>
        <v/>
      </c>
      <c r="AI223" s="23" t="str">
        <f t="shared" si="50"/>
        <v/>
      </c>
      <c r="AJ223" s="23" t="str">
        <f t="shared" si="50"/>
        <v/>
      </c>
      <c r="AK223" s="23" t="str">
        <f t="shared" si="50"/>
        <v/>
      </c>
      <c r="AL223" s="23">
        <f t="shared" si="50"/>
        <v>4.3829265869173198E-2</v>
      </c>
      <c r="AM223" s="23">
        <f t="shared" si="50"/>
        <v>0.13344338249028337</v>
      </c>
      <c r="AN223" s="23">
        <f t="shared" si="40"/>
        <v>5.1599346036597313E-2</v>
      </c>
      <c r="AO223" s="23">
        <f t="shared" si="40"/>
        <v>4.7524259355208563E-2</v>
      </c>
      <c r="AP223" s="23">
        <f t="shared" si="40"/>
        <v>4.5791808611573552E-2</v>
      </c>
      <c r="AQ223" s="14"/>
      <c r="AR223" s="23">
        <f t="shared" si="48"/>
        <v>6.4437612472567199E-2</v>
      </c>
      <c r="AS223" s="1">
        <f t="shared" si="49"/>
        <v>861455</v>
      </c>
    </row>
    <row r="224" spans="1:45" x14ac:dyDescent="0.25">
      <c r="A224" t="s">
        <v>219</v>
      </c>
      <c r="B224" s="5">
        <v>221</v>
      </c>
      <c r="C224" s="12">
        <f>VLOOKUP(A224,'[1]MASTER CP-1 history'!$C$3:$Q$353,15,0)</f>
        <v>0</v>
      </c>
      <c r="D224" s="12">
        <f>VLOOKUP($A224,'[1]MASTER CP-1 history'!$C$356:$Q$706,15,0)</f>
        <v>0</v>
      </c>
      <c r="E224" s="12">
        <f>VLOOKUP($A224,'[1]MASTER CP-1 history'!$C$709:$Q$1059,15,0)</f>
        <v>368308.49</v>
      </c>
      <c r="F224" s="12">
        <f>VLOOKUP($A224,'[1]MASTER CP-1 history'!$C$1062:$Q$1412,15,0)</f>
        <v>386784.7</v>
      </c>
      <c r="G224" s="12">
        <f>VLOOKUP($A224,'[1]MASTER CP-1 history'!$C$1415:$Q$1765,15,0)</f>
        <v>400904.73</v>
      </c>
      <c r="H224" s="12">
        <f>VLOOKUP($A224,'[1]MASTER CP-1 history'!$C$1768:$Q$2118,15,0)</f>
        <v>432565.47</v>
      </c>
      <c r="I224" s="12">
        <f>VLOOKUP($A224,'[1]MASTER CP-1 history'!$C$2121:$Q$2471,15,0)</f>
        <v>444308.58</v>
      </c>
      <c r="J224" s="12">
        <f>VLOOKUP($A224,'[1]MASTER CP-1 history'!$C$2474:$Q$2824,15,0)</f>
        <v>448182.51999999996</v>
      </c>
      <c r="K224" s="12">
        <f>VLOOKUP($A224,'[1]MASTER CP-1 history'!$C$2827:$Q$3177,15,0)</f>
        <v>457793.18000000005</v>
      </c>
      <c r="L224" s="12">
        <f>VLOOKUP($A224,'[1]MASTER CP-1 history'!$C$3180:$Q$3530,15,0)</f>
        <v>464421.1</v>
      </c>
      <c r="M224" s="12">
        <f>VLOOKUP($A224,'[1]MASTER CP-1 history'!$C$3533:$Q$3883,15,0)</f>
        <v>469809.17</v>
      </c>
      <c r="N224" s="12">
        <f>VLOOKUP($A224,'[1]MASTER CP-1 history'!$C$3886:$Q$4236,15,0)</f>
        <v>484206.72</v>
      </c>
      <c r="O224" s="12">
        <f>VLOOKUP($A224,'[1]MASTER CP-1 history'!$C$4239:$Q$4589,15,0)</f>
        <v>519363.52</v>
      </c>
      <c r="P224" s="12">
        <f>VLOOKUP($A224,'[1]MASTER CP-1 history'!$C$4592:$Q$4942,15,0)</f>
        <v>556812.64</v>
      </c>
      <c r="Q224" s="12">
        <f>VLOOKUP($A224,'[1]MASTER CP-1 history'!$C$4945:$Q$5295,15,0)</f>
        <v>584378</v>
      </c>
      <c r="R224" s="12">
        <f>VLOOKUP($A224,'[1]MASTER CP-1 history'!$C$5298:$Q$5648,15,0)</f>
        <v>619623.03</v>
      </c>
      <c r="S224" s="12">
        <f>VLOOKUP($A224,'[1]MASTER CP-1 history'!$C$5651:$Q$6001,15,0)</f>
        <v>642397.12</v>
      </c>
      <c r="T224" s="12">
        <f>VLOOKUP($A224,'[1]MASTER CP-1 history'!$C$6004:$Q$6354,15,0)</f>
        <v>687959.55999999994</v>
      </c>
      <c r="U224" s="12">
        <f>VLOOKUP($A224,'[1]MASTER CP-1 history'!$C$6357:$Q$6707,15,0)</f>
        <v>738491.3899999999</v>
      </c>
      <c r="V224" s="12">
        <f>VLOOKUP($A224,'[1]MASTER CP-1 history'!$C$6710:$Q$7060,15,0)</f>
        <v>780414.66</v>
      </c>
      <c r="W224" s="1"/>
      <c r="X224" s="23" t="str">
        <f t="shared" si="41"/>
        <v/>
      </c>
      <c r="Y224" s="23" t="str">
        <f t="shared" si="42"/>
        <v/>
      </c>
      <c r="Z224" s="23">
        <f t="shared" si="43"/>
        <v>5.0165039638374945E-2</v>
      </c>
      <c r="AA224" s="23">
        <f t="shared" si="44"/>
        <v>3.6506175140847009E-2</v>
      </c>
      <c r="AB224" s="23">
        <f t="shared" si="45"/>
        <v>7.8973226382237971E-2</v>
      </c>
      <c r="AC224" s="23">
        <f t="shared" si="46"/>
        <v>2.7147589935923561E-2</v>
      </c>
      <c r="AD224" s="23">
        <f t="shared" si="47"/>
        <v>8.7190303639869925E-3</v>
      </c>
      <c r="AE224" s="23">
        <f t="shared" si="47"/>
        <v>2.1443629706932997E-2</v>
      </c>
      <c r="AF224" s="23">
        <f t="shared" si="47"/>
        <v>1.4477978898680677E-2</v>
      </c>
      <c r="AG224" s="23">
        <f t="shared" si="47"/>
        <v>1.1601690793118588E-2</v>
      </c>
      <c r="AH224" s="23">
        <f t="shared" si="47"/>
        <v>3.0645527842719608E-2</v>
      </c>
      <c r="AI224" s="23">
        <f t="shared" si="50"/>
        <v>7.2607005536808836E-2</v>
      </c>
      <c r="AJ224" s="23">
        <f t="shared" si="50"/>
        <v>7.2105795955788338E-2</v>
      </c>
      <c r="AK224" s="23">
        <f t="shared" si="50"/>
        <v>4.9505629038880984E-2</v>
      </c>
      <c r="AL224" s="23">
        <f t="shared" si="50"/>
        <v>6.0312041178826083E-2</v>
      </c>
      <c r="AM224" s="23">
        <f t="shared" si="50"/>
        <v>3.6754750707054848E-2</v>
      </c>
      <c r="AN224" s="23">
        <f t="shared" si="40"/>
        <v>7.0925660438826296E-2</v>
      </c>
      <c r="AO224" s="23">
        <f t="shared" si="40"/>
        <v>7.3451744750810594E-2</v>
      </c>
      <c r="AP224" s="23">
        <f t="shared" si="40"/>
        <v>5.6768799972062155E-2</v>
      </c>
      <c r="AQ224" s="14"/>
      <c r="AR224" s="23">
        <f t="shared" si="48"/>
        <v>4.5418312722463564E-2</v>
      </c>
      <c r="AS224" s="1">
        <f t="shared" si="49"/>
        <v>815860</v>
      </c>
    </row>
    <row r="225" spans="1:45" x14ac:dyDescent="0.25">
      <c r="A225" t="s">
        <v>220</v>
      </c>
      <c r="B225" s="5">
        <v>222</v>
      </c>
      <c r="C225" s="12">
        <f>VLOOKUP(A225,'[1]MASTER CP-1 history'!$C$3:$Q$353,15,0)</f>
        <v>0</v>
      </c>
      <c r="D225" s="12">
        <f>VLOOKUP($A225,'[1]MASTER CP-1 history'!$C$356:$Q$706,15,0)</f>
        <v>0</v>
      </c>
      <c r="E225" s="12">
        <f>VLOOKUP($A225,'[1]MASTER CP-1 history'!$C$709:$Q$1059,15,0)</f>
        <v>0</v>
      </c>
      <c r="F225" s="12">
        <f>VLOOKUP($A225,'[1]MASTER CP-1 history'!$C$1062:$Q$1412,15,0)</f>
        <v>0</v>
      </c>
      <c r="G225" s="12">
        <f>VLOOKUP($A225,'[1]MASTER CP-1 history'!$C$1415:$Q$1765,15,0)</f>
        <v>0</v>
      </c>
      <c r="H225" s="12">
        <f>VLOOKUP($A225,'[1]MASTER CP-1 history'!$C$1768:$Q$2118,15,0)</f>
        <v>0</v>
      </c>
      <c r="I225" s="12">
        <f>VLOOKUP($A225,'[1]MASTER CP-1 history'!$C$2121:$Q$2471,15,0)</f>
        <v>0</v>
      </c>
      <c r="J225" s="12">
        <f>VLOOKUP($A225,'[1]MASTER CP-1 history'!$C$2474:$Q$2824,15,0)</f>
        <v>0</v>
      </c>
      <c r="K225" s="12">
        <f>VLOOKUP($A225,'[1]MASTER CP-1 history'!$C$2827:$Q$3177,15,0)</f>
        <v>0</v>
      </c>
      <c r="L225" s="12">
        <f>VLOOKUP($A225,'[1]MASTER CP-1 history'!$C$3180:$Q$3530,15,0)</f>
        <v>0</v>
      </c>
      <c r="M225" s="12">
        <f>VLOOKUP($A225,'[1]MASTER CP-1 history'!$C$3533:$Q$3883,15,0)</f>
        <v>0</v>
      </c>
      <c r="N225" s="12">
        <f>VLOOKUP($A225,'[1]MASTER CP-1 history'!$C$3886:$Q$4236,15,0)</f>
        <v>0</v>
      </c>
      <c r="O225" s="12">
        <f>VLOOKUP($A225,'[1]MASTER CP-1 history'!$C$4239:$Q$4589,15,0)</f>
        <v>0</v>
      </c>
      <c r="P225" s="12">
        <f>VLOOKUP($A225,'[1]MASTER CP-1 history'!$C$4592:$Q$4942,15,0)</f>
        <v>0</v>
      </c>
      <c r="Q225" s="12">
        <f>VLOOKUP($A225,'[1]MASTER CP-1 history'!$C$4945:$Q$5295,15,0)</f>
        <v>0</v>
      </c>
      <c r="R225" s="12">
        <f>VLOOKUP($A225,'[1]MASTER CP-1 history'!$C$5298:$Q$5648,15,0)</f>
        <v>0</v>
      </c>
      <c r="S225" s="12">
        <f>VLOOKUP($A225,'[1]MASTER CP-1 history'!$C$5651:$Q$6001,15,0)</f>
        <v>0</v>
      </c>
      <c r="T225" s="12">
        <f>VLOOKUP($A225,'[1]MASTER CP-1 history'!$C$6004:$Q$6354,15,0)</f>
        <v>0</v>
      </c>
      <c r="U225" s="12">
        <f>VLOOKUP($A225,'[1]MASTER CP-1 history'!$C$6357:$Q$6707,15,0)</f>
        <v>0</v>
      </c>
      <c r="V225" s="12">
        <f>VLOOKUP($A225,'[1]MASTER CP-1 history'!$C$6710:$Q$7060,15,0)</f>
        <v>0</v>
      </c>
      <c r="W225" s="1"/>
      <c r="X225" s="23" t="str">
        <f t="shared" si="41"/>
        <v/>
      </c>
      <c r="Y225" s="23" t="str">
        <f t="shared" si="42"/>
        <v/>
      </c>
      <c r="Z225" s="23" t="str">
        <f t="shared" si="43"/>
        <v/>
      </c>
      <c r="AA225" s="23" t="str">
        <f t="shared" si="44"/>
        <v/>
      </c>
      <c r="AB225" s="23" t="str">
        <f t="shared" si="45"/>
        <v/>
      </c>
      <c r="AC225" s="23" t="str">
        <f t="shared" si="46"/>
        <v/>
      </c>
      <c r="AD225" s="23" t="str">
        <f t="shared" si="47"/>
        <v/>
      </c>
      <c r="AE225" s="23" t="str">
        <f t="shared" si="47"/>
        <v/>
      </c>
      <c r="AF225" s="23" t="str">
        <f t="shared" si="47"/>
        <v/>
      </c>
      <c r="AG225" s="23" t="str">
        <f t="shared" si="47"/>
        <v/>
      </c>
      <c r="AH225" s="23" t="str">
        <f t="shared" si="47"/>
        <v/>
      </c>
      <c r="AI225" s="23" t="str">
        <f t="shared" si="50"/>
        <v/>
      </c>
      <c r="AJ225" s="23" t="str">
        <f t="shared" si="50"/>
        <v/>
      </c>
      <c r="AK225" s="23" t="str">
        <f t="shared" si="50"/>
        <v/>
      </c>
      <c r="AL225" s="23" t="str">
        <f t="shared" si="50"/>
        <v/>
      </c>
      <c r="AM225" s="23" t="str">
        <f t="shared" si="50"/>
        <v/>
      </c>
      <c r="AN225" s="23" t="str">
        <f t="shared" si="40"/>
        <v/>
      </c>
      <c r="AO225" s="23" t="str">
        <f t="shared" si="40"/>
        <v/>
      </c>
      <c r="AP225" s="23" t="str">
        <f t="shared" si="40"/>
        <v/>
      </c>
      <c r="AQ225" s="14"/>
      <c r="AR225" s="23">
        <f t="shared" si="48"/>
        <v>0</v>
      </c>
      <c r="AS225" s="1">
        <f t="shared" si="49"/>
        <v>0</v>
      </c>
    </row>
    <row r="226" spans="1:45" x14ac:dyDescent="0.25">
      <c r="A226" t="s">
        <v>221</v>
      </c>
      <c r="B226" s="5">
        <v>223</v>
      </c>
      <c r="C226" s="12">
        <f>VLOOKUP(A226,'[1]MASTER CP-1 history'!$C$3:$Q$353,15,0)</f>
        <v>0</v>
      </c>
      <c r="D226" s="12">
        <f>VLOOKUP($A226,'[1]MASTER CP-1 history'!$C$356:$Q$706,15,0)</f>
        <v>0</v>
      </c>
      <c r="E226" s="12">
        <f>VLOOKUP($A226,'[1]MASTER CP-1 history'!$C$709:$Q$1059,15,0)</f>
        <v>0</v>
      </c>
      <c r="F226" s="12">
        <f>VLOOKUP($A226,'[1]MASTER CP-1 history'!$C$1062:$Q$1412,15,0)</f>
        <v>0</v>
      </c>
      <c r="G226" s="12">
        <f>VLOOKUP($A226,'[1]MASTER CP-1 history'!$C$1415:$Q$1765,15,0)</f>
        <v>0</v>
      </c>
      <c r="H226" s="12">
        <f>VLOOKUP($A226,'[1]MASTER CP-1 history'!$C$1768:$Q$2118,15,0)</f>
        <v>0</v>
      </c>
      <c r="I226" s="12">
        <f>VLOOKUP($A226,'[1]MASTER CP-1 history'!$C$2121:$Q$2471,15,0)</f>
        <v>0</v>
      </c>
      <c r="J226" s="12">
        <f>VLOOKUP($A226,'[1]MASTER CP-1 history'!$C$2474:$Q$2824,15,0)</f>
        <v>0</v>
      </c>
      <c r="K226" s="12">
        <f>VLOOKUP($A226,'[1]MASTER CP-1 history'!$C$2827:$Q$3177,15,0)</f>
        <v>0</v>
      </c>
      <c r="L226" s="12">
        <f>VLOOKUP($A226,'[1]MASTER CP-1 history'!$C$3180:$Q$3530,15,0)</f>
        <v>0</v>
      </c>
      <c r="M226" s="12">
        <f>VLOOKUP($A226,'[1]MASTER CP-1 history'!$C$3533:$Q$3883,15,0)</f>
        <v>0</v>
      </c>
      <c r="N226" s="12">
        <f>VLOOKUP($A226,'[1]MASTER CP-1 history'!$C$3886:$Q$4236,15,0)</f>
        <v>0</v>
      </c>
      <c r="O226" s="12">
        <f>VLOOKUP($A226,'[1]MASTER CP-1 history'!$C$4239:$Q$4589,15,0)</f>
        <v>0</v>
      </c>
      <c r="P226" s="12">
        <f>VLOOKUP($A226,'[1]MASTER CP-1 history'!$C$4592:$Q$4942,15,0)</f>
        <v>0</v>
      </c>
      <c r="Q226" s="12">
        <f>VLOOKUP($A226,'[1]MASTER CP-1 history'!$C$4945:$Q$5295,15,0)</f>
        <v>0</v>
      </c>
      <c r="R226" s="12">
        <f>VLOOKUP($A226,'[1]MASTER CP-1 history'!$C$5298:$Q$5648,15,0)</f>
        <v>0</v>
      </c>
      <c r="S226" s="12">
        <f>VLOOKUP($A226,'[1]MASTER CP-1 history'!$C$5651:$Q$6001,15,0)</f>
        <v>0</v>
      </c>
      <c r="T226" s="12">
        <f>VLOOKUP($A226,'[1]MASTER CP-1 history'!$C$6004:$Q$6354,15,0)</f>
        <v>0</v>
      </c>
      <c r="U226" s="12">
        <f>VLOOKUP($A226,'[1]MASTER CP-1 history'!$C$6357:$Q$6707,15,0)</f>
        <v>0</v>
      </c>
      <c r="V226" s="12">
        <f>VLOOKUP($A226,'[1]MASTER CP-1 history'!$C$6710:$Q$7060,15,0)</f>
        <v>0</v>
      </c>
      <c r="W226" s="1"/>
      <c r="X226" s="23" t="str">
        <f t="shared" si="41"/>
        <v/>
      </c>
      <c r="Y226" s="23" t="str">
        <f t="shared" si="42"/>
        <v/>
      </c>
      <c r="Z226" s="23" t="str">
        <f t="shared" si="43"/>
        <v/>
      </c>
      <c r="AA226" s="23" t="str">
        <f t="shared" si="44"/>
        <v/>
      </c>
      <c r="AB226" s="23" t="str">
        <f t="shared" si="45"/>
        <v/>
      </c>
      <c r="AC226" s="23" t="str">
        <f t="shared" si="46"/>
        <v/>
      </c>
      <c r="AD226" s="23" t="str">
        <f t="shared" si="47"/>
        <v/>
      </c>
      <c r="AE226" s="23" t="str">
        <f t="shared" si="47"/>
        <v/>
      </c>
      <c r="AF226" s="23" t="str">
        <f t="shared" si="47"/>
        <v/>
      </c>
      <c r="AG226" s="23" t="str">
        <f t="shared" si="47"/>
        <v/>
      </c>
      <c r="AH226" s="23" t="str">
        <f t="shared" si="47"/>
        <v/>
      </c>
      <c r="AI226" s="23" t="str">
        <f t="shared" si="50"/>
        <v/>
      </c>
      <c r="AJ226" s="23" t="str">
        <f t="shared" si="50"/>
        <v/>
      </c>
      <c r="AK226" s="23" t="str">
        <f t="shared" si="50"/>
        <v/>
      </c>
      <c r="AL226" s="23" t="str">
        <f t="shared" si="50"/>
        <v/>
      </c>
      <c r="AM226" s="23" t="str">
        <f t="shared" si="50"/>
        <v/>
      </c>
      <c r="AN226" s="23" t="str">
        <f t="shared" si="40"/>
        <v/>
      </c>
      <c r="AO226" s="23" t="str">
        <f t="shared" si="40"/>
        <v/>
      </c>
      <c r="AP226" s="23" t="str">
        <f t="shared" si="40"/>
        <v/>
      </c>
      <c r="AQ226" s="14"/>
      <c r="AR226" s="23">
        <f t="shared" si="48"/>
        <v>0</v>
      </c>
      <c r="AS226" s="1">
        <f t="shared" si="49"/>
        <v>0</v>
      </c>
    </row>
    <row r="227" spans="1:45" x14ac:dyDescent="0.25">
      <c r="A227" t="s">
        <v>222</v>
      </c>
      <c r="B227" s="5">
        <v>224</v>
      </c>
      <c r="C227" s="12">
        <f>VLOOKUP(A227,'[1]MASTER CP-1 history'!$C$3:$Q$353,15,0)</f>
        <v>0</v>
      </c>
      <c r="D227" s="12">
        <f>VLOOKUP($A227,'[1]MASTER CP-1 history'!$C$356:$Q$706,15,0)</f>
        <v>434981</v>
      </c>
      <c r="E227" s="12">
        <f>VLOOKUP($A227,'[1]MASTER CP-1 history'!$C$709:$Q$1059,15,0)</f>
        <v>470249.21</v>
      </c>
      <c r="F227" s="12">
        <f>VLOOKUP($A227,'[1]MASTER CP-1 history'!$C$1062:$Q$1412,15,0)</f>
        <v>486392.73</v>
      </c>
      <c r="G227" s="12">
        <f>VLOOKUP($A227,'[1]MASTER CP-1 history'!$C$1415:$Q$1765,15,0)</f>
        <v>525187</v>
      </c>
      <c r="H227" s="12">
        <f>VLOOKUP($A227,'[1]MASTER CP-1 history'!$C$1768:$Q$2118,15,0)</f>
        <v>559992.94000000006</v>
      </c>
      <c r="I227" s="12">
        <f>VLOOKUP($A227,'[1]MASTER CP-1 history'!$C$2121:$Q$2471,15,0)</f>
        <v>574839.07000000007</v>
      </c>
      <c r="J227" s="12">
        <f>VLOOKUP($A227,'[1]MASTER CP-1 history'!$C$2474:$Q$2824,15,0)</f>
        <v>590449.43000000005</v>
      </c>
      <c r="K227" s="12">
        <f>VLOOKUP($A227,'[1]MASTER CP-1 history'!$C$2827:$Q$3177,15,0)</f>
        <v>627178.92999999993</v>
      </c>
      <c r="L227" s="12">
        <f>VLOOKUP($A227,'[1]MASTER CP-1 history'!$C$3180:$Q$3530,15,0)</f>
        <v>639470.64</v>
      </c>
      <c r="M227" s="12">
        <f>VLOOKUP($A227,'[1]MASTER CP-1 history'!$C$3533:$Q$3883,15,0)</f>
        <v>658036.85</v>
      </c>
      <c r="N227" s="12">
        <f>VLOOKUP($A227,'[1]MASTER CP-1 history'!$C$3886:$Q$4236,15,0)</f>
        <v>685834.66</v>
      </c>
      <c r="O227" s="12">
        <f>VLOOKUP($A227,'[1]MASTER CP-1 history'!$C$4239:$Q$4589,15,0)</f>
        <v>711398.59</v>
      </c>
      <c r="P227" s="12">
        <f>VLOOKUP($A227,'[1]MASTER CP-1 history'!$C$4592:$Q$4942,15,0)</f>
        <v>716791.74</v>
      </c>
      <c r="Q227" s="12">
        <f>VLOOKUP($A227,'[1]MASTER CP-1 history'!$C$4945:$Q$5295,15,0)</f>
        <v>775731.51</v>
      </c>
      <c r="R227" s="12">
        <f>VLOOKUP($A227,'[1]MASTER CP-1 history'!$C$5298:$Q$5648,15,0)</f>
        <v>893293.69000000006</v>
      </c>
      <c r="S227" s="12">
        <f>VLOOKUP($A227,'[1]MASTER CP-1 history'!$C$5651:$Q$6001,15,0)</f>
        <v>937934.96000000008</v>
      </c>
      <c r="T227" s="12">
        <f>VLOOKUP($A227,'[1]MASTER CP-1 history'!$C$6004:$Q$6354,15,0)</f>
        <v>987977.05999999994</v>
      </c>
      <c r="U227" s="12">
        <f>VLOOKUP($A227,'[1]MASTER CP-1 history'!$C$6357:$Q$6707,15,0)</f>
        <v>995846.37</v>
      </c>
      <c r="V227" s="12">
        <f>VLOOKUP($A227,'[1]MASTER CP-1 history'!$C$6710:$Q$7060,15,0)</f>
        <v>1066360.25</v>
      </c>
      <c r="W227" s="1"/>
      <c r="X227" s="23" t="str">
        <f t="shared" si="41"/>
        <v/>
      </c>
      <c r="Y227" s="23">
        <f t="shared" si="42"/>
        <v>8.1079886247905131E-2</v>
      </c>
      <c r="Z227" s="23">
        <f t="shared" si="43"/>
        <v>3.4329712111584323E-2</v>
      </c>
      <c r="AA227" s="23">
        <f t="shared" si="44"/>
        <v>7.9759148538260466E-2</v>
      </c>
      <c r="AB227" s="23">
        <f t="shared" si="45"/>
        <v>6.6273422609470653E-2</v>
      </c>
      <c r="AC227" s="23">
        <f t="shared" si="46"/>
        <v>2.6511280660074042E-2</v>
      </c>
      <c r="AD227" s="23">
        <f t="shared" si="47"/>
        <v>2.715605256267634E-2</v>
      </c>
      <c r="AE227" s="23">
        <f t="shared" si="47"/>
        <v>6.220600467003564E-2</v>
      </c>
      <c r="AF227" s="23">
        <f t="shared" si="47"/>
        <v>1.9598410297361361E-2</v>
      </c>
      <c r="AG227" s="23">
        <f t="shared" si="47"/>
        <v>2.9033717638701852E-2</v>
      </c>
      <c r="AH227" s="23">
        <f t="shared" si="47"/>
        <v>4.2243546087122712E-2</v>
      </c>
      <c r="AI227" s="23">
        <f t="shared" si="50"/>
        <v>3.7274187921619378E-2</v>
      </c>
      <c r="AJ227" s="23">
        <f t="shared" si="50"/>
        <v>7.5810524167612189E-3</v>
      </c>
      <c r="AK227" s="23">
        <f t="shared" si="50"/>
        <v>8.2227189169339507E-2</v>
      </c>
      <c r="AL227" s="23">
        <f t="shared" si="50"/>
        <v>0.15155008979846654</v>
      </c>
      <c r="AM227" s="23">
        <f t="shared" si="50"/>
        <v>4.9973788575625129E-2</v>
      </c>
      <c r="AN227" s="23">
        <f t="shared" si="40"/>
        <v>5.3353486258791182E-2</v>
      </c>
      <c r="AO227" s="23">
        <f t="shared" si="40"/>
        <v>7.965073602012639E-3</v>
      </c>
      <c r="AP227" s="23">
        <f t="shared" si="40"/>
        <v>7.0807990192302453E-2</v>
      </c>
      <c r="AQ227" s="14"/>
      <c r="AR227" s="23">
        <f t="shared" si="48"/>
        <v>5.1606891075450585E-2</v>
      </c>
      <c r="AS227" s="1">
        <f t="shared" si="49"/>
        <v>1121392</v>
      </c>
    </row>
    <row r="228" spans="1:45" x14ac:dyDescent="0.25">
      <c r="A228" t="s">
        <v>223</v>
      </c>
      <c r="B228" s="5">
        <v>225</v>
      </c>
      <c r="C228" s="12">
        <f>VLOOKUP(A228,'[1]MASTER CP-1 history'!$C$3:$Q$353,15,0)</f>
        <v>0</v>
      </c>
      <c r="D228" s="12">
        <f>VLOOKUP($A228,'[1]MASTER CP-1 history'!$C$356:$Q$706,15,0)</f>
        <v>0</v>
      </c>
      <c r="E228" s="12">
        <f>VLOOKUP($A228,'[1]MASTER CP-1 history'!$C$709:$Q$1059,15,0)</f>
        <v>0</v>
      </c>
      <c r="F228" s="12">
        <f>VLOOKUP($A228,'[1]MASTER CP-1 history'!$C$1062:$Q$1412,15,0)</f>
        <v>0</v>
      </c>
      <c r="G228" s="12">
        <f>VLOOKUP($A228,'[1]MASTER CP-1 history'!$C$1415:$Q$1765,15,0)</f>
        <v>0</v>
      </c>
      <c r="H228" s="12">
        <f>VLOOKUP($A228,'[1]MASTER CP-1 history'!$C$1768:$Q$2118,15,0)</f>
        <v>0</v>
      </c>
      <c r="I228" s="12">
        <f>VLOOKUP($A228,'[1]MASTER CP-1 history'!$C$2121:$Q$2471,15,0)</f>
        <v>0</v>
      </c>
      <c r="J228" s="12">
        <f>VLOOKUP($A228,'[1]MASTER CP-1 history'!$C$2474:$Q$2824,15,0)</f>
        <v>0</v>
      </c>
      <c r="K228" s="12">
        <f>VLOOKUP($A228,'[1]MASTER CP-1 history'!$C$2827:$Q$3177,15,0)</f>
        <v>0</v>
      </c>
      <c r="L228" s="12">
        <f>VLOOKUP($A228,'[1]MASTER CP-1 history'!$C$3180:$Q$3530,15,0)</f>
        <v>0</v>
      </c>
      <c r="M228" s="12">
        <f>VLOOKUP($A228,'[1]MASTER CP-1 history'!$C$3533:$Q$3883,15,0)</f>
        <v>0</v>
      </c>
      <c r="N228" s="12">
        <f>VLOOKUP($A228,'[1]MASTER CP-1 history'!$C$3886:$Q$4236,15,0)</f>
        <v>0</v>
      </c>
      <c r="O228" s="12">
        <f>VLOOKUP($A228,'[1]MASTER CP-1 history'!$C$4239:$Q$4589,15,0)</f>
        <v>0</v>
      </c>
      <c r="P228" s="12">
        <f>VLOOKUP($A228,'[1]MASTER CP-1 history'!$C$4592:$Q$4942,15,0)</f>
        <v>0</v>
      </c>
      <c r="Q228" s="12">
        <f>VLOOKUP($A228,'[1]MASTER CP-1 history'!$C$4945:$Q$5295,15,0)</f>
        <v>0</v>
      </c>
      <c r="R228" s="12">
        <f>VLOOKUP($A228,'[1]MASTER CP-1 history'!$C$5298:$Q$5648,15,0)</f>
        <v>0</v>
      </c>
      <c r="S228" s="12">
        <f>VLOOKUP($A228,'[1]MASTER CP-1 history'!$C$5651:$Q$6001,15,0)</f>
        <v>0</v>
      </c>
      <c r="T228" s="12">
        <f>VLOOKUP($A228,'[1]MASTER CP-1 history'!$C$6004:$Q$6354,15,0)</f>
        <v>0</v>
      </c>
      <c r="U228" s="12">
        <f>VLOOKUP($A228,'[1]MASTER CP-1 history'!$C$6357:$Q$6707,15,0)</f>
        <v>0</v>
      </c>
      <c r="V228" s="12">
        <f>VLOOKUP($A228,'[1]MASTER CP-1 history'!$C$6710:$Q$7060,15,0)</f>
        <v>0</v>
      </c>
      <c r="W228" s="1"/>
      <c r="X228" s="23" t="str">
        <f t="shared" si="41"/>
        <v/>
      </c>
      <c r="Y228" s="23" t="str">
        <f t="shared" si="42"/>
        <v/>
      </c>
      <c r="Z228" s="23" t="str">
        <f t="shared" si="43"/>
        <v/>
      </c>
      <c r="AA228" s="23" t="str">
        <f t="shared" si="44"/>
        <v/>
      </c>
      <c r="AB228" s="23" t="str">
        <f t="shared" si="45"/>
        <v/>
      </c>
      <c r="AC228" s="23" t="str">
        <f t="shared" si="46"/>
        <v/>
      </c>
      <c r="AD228" s="23" t="str">
        <f t="shared" si="47"/>
        <v/>
      </c>
      <c r="AE228" s="23" t="str">
        <f t="shared" si="47"/>
        <v/>
      </c>
      <c r="AF228" s="23" t="str">
        <f t="shared" si="47"/>
        <v/>
      </c>
      <c r="AG228" s="23" t="str">
        <f t="shared" si="47"/>
        <v/>
      </c>
      <c r="AH228" s="23" t="str">
        <f t="shared" si="47"/>
        <v/>
      </c>
      <c r="AI228" s="23" t="str">
        <f t="shared" si="50"/>
        <v/>
      </c>
      <c r="AJ228" s="23" t="str">
        <f t="shared" si="50"/>
        <v/>
      </c>
      <c r="AK228" s="23" t="str">
        <f t="shared" si="50"/>
        <v/>
      </c>
      <c r="AL228" s="23" t="str">
        <f t="shared" si="50"/>
        <v/>
      </c>
      <c r="AM228" s="23" t="str">
        <f t="shared" si="50"/>
        <v/>
      </c>
      <c r="AN228" s="23" t="str">
        <f t="shared" si="40"/>
        <v/>
      </c>
      <c r="AO228" s="23" t="str">
        <f t="shared" si="40"/>
        <v/>
      </c>
      <c r="AP228" s="23" t="str">
        <f t="shared" si="40"/>
        <v/>
      </c>
      <c r="AQ228" s="14"/>
      <c r="AR228" s="23">
        <f t="shared" si="48"/>
        <v>0</v>
      </c>
      <c r="AS228" s="1">
        <f t="shared" si="49"/>
        <v>0</v>
      </c>
    </row>
    <row r="229" spans="1:45" x14ac:dyDescent="0.25">
      <c r="A229" t="s">
        <v>224</v>
      </c>
      <c r="B229" s="5">
        <v>226</v>
      </c>
      <c r="C229" s="12">
        <f>VLOOKUP(A229,'[1]MASTER CP-1 history'!$C$3:$Q$353,15,0)</f>
        <v>0</v>
      </c>
      <c r="D229" s="12">
        <f>VLOOKUP($A229,'[1]MASTER CP-1 history'!$C$356:$Q$706,15,0)</f>
        <v>0</v>
      </c>
      <c r="E229" s="12">
        <f>VLOOKUP($A229,'[1]MASTER CP-1 history'!$C$709:$Q$1059,15,0)</f>
        <v>0</v>
      </c>
      <c r="F229" s="12">
        <f>VLOOKUP($A229,'[1]MASTER CP-1 history'!$C$1062:$Q$1412,15,0)</f>
        <v>0</v>
      </c>
      <c r="G229" s="12">
        <f>VLOOKUP($A229,'[1]MASTER CP-1 history'!$C$1415:$Q$1765,15,0)</f>
        <v>0</v>
      </c>
      <c r="H229" s="12">
        <f>VLOOKUP($A229,'[1]MASTER CP-1 history'!$C$1768:$Q$2118,15,0)</f>
        <v>0</v>
      </c>
      <c r="I229" s="12">
        <f>VLOOKUP($A229,'[1]MASTER CP-1 history'!$C$2121:$Q$2471,15,0)</f>
        <v>0</v>
      </c>
      <c r="J229" s="12">
        <f>VLOOKUP($A229,'[1]MASTER CP-1 history'!$C$2474:$Q$2824,15,0)</f>
        <v>0</v>
      </c>
      <c r="K229" s="12">
        <f>VLOOKUP($A229,'[1]MASTER CP-1 history'!$C$2827:$Q$3177,15,0)</f>
        <v>0</v>
      </c>
      <c r="L229" s="12">
        <f>VLOOKUP($A229,'[1]MASTER CP-1 history'!$C$3180:$Q$3530,15,0)</f>
        <v>0</v>
      </c>
      <c r="M229" s="12">
        <f>VLOOKUP($A229,'[1]MASTER CP-1 history'!$C$3533:$Q$3883,15,0)</f>
        <v>0</v>
      </c>
      <c r="N229" s="12">
        <f>VLOOKUP($A229,'[1]MASTER CP-1 history'!$C$3886:$Q$4236,15,0)</f>
        <v>0</v>
      </c>
      <c r="O229" s="12">
        <f>VLOOKUP($A229,'[1]MASTER CP-1 history'!$C$4239:$Q$4589,15,0)</f>
        <v>0</v>
      </c>
      <c r="P229" s="12">
        <f>VLOOKUP($A229,'[1]MASTER CP-1 history'!$C$4592:$Q$4942,15,0)</f>
        <v>0</v>
      </c>
      <c r="Q229" s="12">
        <f>VLOOKUP($A229,'[1]MASTER CP-1 history'!$C$4945:$Q$5295,15,0)</f>
        <v>0</v>
      </c>
      <c r="R229" s="12">
        <f>VLOOKUP($A229,'[1]MASTER CP-1 history'!$C$5298:$Q$5648,15,0)</f>
        <v>0</v>
      </c>
      <c r="S229" s="12">
        <f>VLOOKUP($A229,'[1]MASTER CP-1 history'!$C$5651:$Q$6001,15,0)</f>
        <v>0</v>
      </c>
      <c r="T229" s="12">
        <f>VLOOKUP($A229,'[1]MASTER CP-1 history'!$C$6004:$Q$6354,15,0)</f>
        <v>0</v>
      </c>
      <c r="U229" s="12">
        <f>VLOOKUP($A229,'[1]MASTER CP-1 history'!$C$6357:$Q$6707,15,0)</f>
        <v>0</v>
      </c>
      <c r="V229" s="12">
        <f>VLOOKUP($A229,'[1]MASTER CP-1 history'!$C$6710:$Q$7060,15,0)</f>
        <v>0</v>
      </c>
      <c r="W229" s="1"/>
      <c r="X229" s="23" t="str">
        <f t="shared" si="41"/>
        <v/>
      </c>
      <c r="Y229" s="23" t="str">
        <f t="shared" si="42"/>
        <v/>
      </c>
      <c r="Z229" s="23" t="str">
        <f t="shared" si="43"/>
        <v/>
      </c>
      <c r="AA229" s="23" t="str">
        <f t="shared" si="44"/>
        <v/>
      </c>
      <c r="AB229" s="23" t="str">
        <f t="shared" si="45"/>
        <v/>
      </c>
      <c r="AC229" s="23" t="str">
        <f t="shared" si="46"/>
        <v/>
      </c>
      <c r="AD229" s="23" t="str">
        <f t="shared" si="47"/>
        <v/>
      </c>
      <c r="AE229" s="23" t="str">
        <f t="shared" si="47"/>
        <v/>
      </c>
      <c r="AF229" s="23" t="str">
        <f t="shared" si="47"/>
        <v/>
      </c>
      <c r="AG229" s="23" t="str">
        <f t="shared" si="47"/>
        <v/>
      </c>
      <c r="AH229" s="23" t="str">
        <f t="shared" si="47"/>
        <v/>
      </c>
      <c r="AI229" s="23" t="str">
        <f t="shared" si="50"/>
        <v/>
      </c>
      <c r="AJ229" s="23" t="str">
        <f t="shared" si="50"/>
        <v/>
      </c>
      <c r="AK229" s="23" t="str">
        <f t="shared" si="50"/>
        <v/>
      </c>
      <c r="AL229" s="23" t="str">
        <f t="shared" si="50"/>
        <v/>
      </c>
      <c r="AM229" s="23" t="str">
        <f t="shared" si="50"/>
        <v/>
      </c>
      <c r="AN229" s="23" t="str">
        <f t="shared" si="40"/>
        <v/>
      </c>
      <c r="AO229" s="23" t="str">
        <f t="shared" si="40"/>
        <v/>
      </c>
      <c r="AP229" s="23" t="str">
        <f t="shared" si="40"/>
        <v/>
      </c>
      <c r="AQ229" s="14"/>
      <c r="AR229" s="23">
        <f t="shared" si="48"/>
        <v>0</v>
      </c>
      <c r="AS229" s="1">
        <f t="shared" si="49"/>
        <v>0</v>
      </c>
    </row>
    <row r="230" spans="1:45" x14ac:dyDescent="0.25">
      <c r="A230" t="s">
        <v>225</v>
      </c>
      <c r="B230" s="5">
        <v>227</v>
      </c>
      <c r="C230" s="12">
        <f>VLOOKUP(A230,'[1]MASTER CP-1 history'!$C$3:$Q$353,15,0)</f>
        <v>0</v>
      </c>
      <c r="D230" s="12">
        <f>VLOOKUP($A230,'[1]MASTER CP-1 history'!$C$356:$Q$706,15,0)</f>
        <v>0</v>
      </c>
      <c r="E230" s="12">
        <f>VLOOKUP($A230,'[1]MASTER CP-1 history'!$C$709:$Q$1059,15,0)</f>
        <v>0</v>
      </c>
      <c r="F230" s="12">
        <f>VLOOKUP($A230,'[1]MASTER CP-1 history'!$C$1062:$Q$1412,15,0)</f>
        <v>0</v>
      </c>
      <c r="G230" s="12">
        <f>VLOOKUP($A230,'[1]MASTER CP-1 history'!$C$1415:$Q$1765,15,0)</f>
        <v>0</v>
      </c>
      <c r="H230" s="12">
        <f>VLOOKUP($A230,'[1]MASTER CP-1 history'!$C$1768:$Q$2118,15,0)</f>
        <v>0</v>
      </c>
      <c r="I230" s="12">
        <f>VLOOKUP($A230,'[1]MASTER CP-1 history'!$C$2121:$Q$2471,15,0)</f>
        <v>0</v>
      </c>
      <c r="J230" s="12">
        <f>VLOOKUP($A230,'[1]MASTER CP-1 history'!$C$2474:$Q$2824,15,0)</f>
        <v>0</v>
      </c>
      <c r="K230" s="12">
        <f>VLOOKUP($A230,'[1]MASTER CP-1 history'!$C$2827:$Q$3177,15,0)</f>
        <v>0</v>
      </c>
      <c r="L230" s="12">
        <f>VLOOKUP($A230,'[1]MASTER CP-1 history'!$C$3180:$Q$3530,15,0)</f>
        <v>0</v>
      </c>
      <c r="M230" s="12">
        <f>VLOOKUP($A230,'[1]MASTER CP-1 history'!$C$3533:$Q$3883,15,0)</f>
        <v>0</v>
      </c>
      <c r="N230" s="12">
        <f>VLOOKUP($A230,'[1]MASTER CP-1 history'!$C$3886:$Q$4236,15,0)</f>
        <v>0</v>
      </c>
      <c r="O230" s="12">
        <f>VLOOKUP($A230,'[1]MASTER CP-1 history'!$C$4239:$Q$4589,15,0)</f>
        <v>0</v>
      </c>
      <c r="P230" s="12">
        <f>VLOOKUP($A230,'[1]MASTER CP-1 history'!$C$4592:$Q$4942,15,0)</f>
        <v>0</v>
      </c>
      <c r="Q230" s="12">
        <f>VLOOKUP($A230,'[1]MASTER CP-1 history'!$C$4945:$Q$5295,15,0)</f>
        <v>0</v>
      </c>
      <c r="R230" s="12">
        <f>VLOOKUP($A230,'[1]MASTER CP-1 history'!$C$5298:$Q$5648,15,0)</f>
        <v>0</v>
      </c>
      <c r="S230" s="12">
        <f>VLOOKUP($A230,'[1]MASTER CP-1 history'!$C$5651:$Q$6001,15,0)</f>
        <v>0</v>
      </c>
      <c r="T230" s="12">
        <f>VLOOKUP($A230,'[1]MASTER CP-1 history'!$C$6004:$Q$6354,15,0)</f>
        <v>0</v>
      </c>
      <c r="U230" s="12">
        <f>VLOOKUP($A230,'[1]MASTER CP-1 history'!$C$6357:$Q$6707,15,0)</f>
        <v>0</v>
      </c>
      <c r="V230" s="12">
        <f>VLOOKUP($A230,'[1]MASTER CP-1 history'!$C$6710:$Q$7060,15,0)</f>
        <v>0</v>
      </c>
      <c r="W230" s="1"/>
      <c r="X230" s="23" t="str">
        <f t="shared" si="41"/>
        <v/>
      </c>
      <c r="Y230" s="23" t="str">
        <f t="shared" si="42"/>
        <v/>
      </c>
      <c r="Z230" s="23" t="str">
        <f t="shared" si="43"/>
        <v/>
      </c>
      <c r="AA230" s="23" t="str">
        <f t="shared" si="44"/>
        <v/>
      </c>
      <c r="AB230" s="23" t="str">
        <f t="shared" si="45"/>
        <v/>
      </c>
      <c r="AC230" s="23" t="str">
        <f t="shared" si="46"/>
        <v/>
      </c>
      <c r="AD230" s="23" t="str">
        <f t="shared" si="47"/>
        <v/>
      </c>
      <c r="AE230" s="23" t="str">
        <f t="shared" si="47"/>
        <v/>
      </c>
      <c r="AF230" s="23" t="str">
        <f t="shared" si="47"/>
        <v/>
      </c>
      <c r="AG230" s="23" t="str">
        <f t="shared" si="47"/>
        <v/>
      </c>
      <c r="AH230" s="23" t="str">
        <f t="shared" si="47"/>
        <v/>
      </c>
      <c r="AI230" s="23" t="str">
        <f t="shared" si="50"/>
        <v/>
      </c>
      <c r="AJ230" s="23" t="str">
        <f t="shared" si="50"/>
        <v/>
      </c>
      <c r="AK230" s="23" t="str">
        <f t="shared" si="50"/>
        <v/>
      </c>
      <c r="AL230" s="23" t="str">
        <f t="shared" si="50"/>
        <v/>
      </c>
      <c r="AM230" s="23" t="str">
        <f t="shared" si="50"/>
        <v/>
      </c>
      <c r="AN230" s="23" t="str">
        <f t="shared" si="40"/>
        <v/>
      </c>
      <c r="AO230" s="23" t="str">
        <f t="shared" si="40"/>
        <v/>
      </c>
      <c r="AP230" s="23" t="str">
        <f t="shared" si="40"/>
        <v/>
      </c>
      <c r="AQ230" s="14"/>
      <c r="AR230" s="23">
        <f t="shared" si="48"/>
        <v>0</v>
      </c>
      <c r="AS230" s="1">
        <f t="shared" si="49"/>
        <v>0</v>
      </c>
    </row>
    <row r="231" spans="1:45" x14ac:dyDescent="0.25">
      <c r="A231" t="s">
        <v>226</v>
      </c>
      <c r="B231" s="5">
        <v>228</v>
      </c>
      <c r="C231" s="12">
        <f>VLOOKUP(A231,'[1]MASTER CP-1 history'!$C$3:$Q$353,15,0)</f>
        <v>0</v>
      </c>
      <c r="D231" s="12">
        <f>VLOOKUP($A231,'[1]MASTER CP-1 history'!$C$356:$Q$706,15,0)</f>
        <v>0</v>
      </c>
      <c r="E231" s="12">
        <f>VLOOKUP($A231,'[1]MASTER CP-1 history'!$C$709:$Q$1059,15,0)</f>
        <v>0</v>
      </c>
      <c r="F231" s="12">
        <f>VLOOKUP($A231,'[1]MASTER CP-1 history'!$C$1062:$Q$1412,15,0)</f>
        <v>0</v>
      </c>
      <c r="G231" s="12">
        <f>VLOOKUP($A231,'[1]MASTER CP-1 history'!$C$1415:$Q$1765,15,0)</f>
        <v>0</v>
      </c>
      <c r="H231" s="12">
        <f>VLOOKUP($A231,'[1]MASTER CP-1 history'!$C$1768:$Q$2118,15,0)</f>
        <v>0</v>
      </c>
      <c r="I231" s="12">
        <f>VLOOKUP($A231,'[1]MASTER CP-1 history'!$C$2121:$Q$2471,15,0)</f>
        <v>0</v>
      </c>
      <c r="J231" s="12">
        <f>VLOOKUP($A231,'[1]MASTER CP-1 history'!$C$2474:$Q$2824,15,0)</f>
        <v>0</v>
      </c>
      <c r="K231" s="12">
        <f>VLOOKUP($A231,'[1]MASTER CP-1 history'!$C$2827:$Q$3177,15,0)</f>
        <v>0</v>
      </c>
      <c r="L231" s="12">
        <f>VLOOKUP($A231,'[1]MASTER CP-1 history'!$C$3180:$Q$3530,15,0)</f>
        <v>0</v>
      </c>
      <c r="M231" s="12">
        <f>VLOOKUP($A231,'[1]MASTER CP-1 history'!$C$3533:$Q$3883,15,0)</f>
        <v>0</v>
      </c>
      <c r="N231" s="12">
        <f>VLOOKUP($A231,'[1]MASTER CP-1 history'!$C$3886:$Q$4236,15,0)</f>
        <v>0</v>
      </c>
      <c r="O231" s="12">
        <f>VLOOKUP($A231,'[1]MASTER CP-1 history'!$C$4239:$Q$4589,15,0)</f>
        <v>0</v>
      </c>
      <c r="P231" s="12">
        <f>VLOOKUP($A231,'[1]MASTER CP-1 history'!$C$4592:$Q$4942,15,0)</f>
        <v>0</v>
      </c>
      <c r="Q231" s="12">
        <f>VLOOKUP($A231,'[1]MASTER CP-1 history'!$C$4945:$Q$5295,15,0)</f>
        <v>0</v>
      </c>
      <c r="R231" s="12">
        <f>VLOOKUP($A231,'[1]MASTER CP-1 history'!$C$5298:$Q$5648,15,0)</f>
        <v>0</v>
      </c>
      <c r="S231" s="12">
        <f>VLOOKUP($A231,'[1]MASTER CP-1 history'!$C$5651:$Q$6001,15,0)</f>
        <v>0</v>
      </c>
      <c r="T231" s="12">
        <f>VLOOKUP($A231,'[1]MASTER CP-1 history'!$C$6004:$Q$6354,15,0)</f>
        <v>0</v>
      </c>
      <c r="U231" s="12">
        <f>VLOOKUP($A231,'[1]MASTER CP-1 history'!$C$6357:$Q$6707,15,0)</f>
        <v>0</v>
      </c>
      <c r="V231" s="12">
        <f>VLOOKUP($A231,'[1]MASTER CP-1 history'!$C$6710:$Q$7060,15,0)</f>
        <v>0</v>
      </c>
      <c r="W231" s="1"/>
      <c r="X231" s="23" t="str">
        <f t="shared" si="41"/>
        <v/>
      </c>
      <c r="Y231" s="23" t="str">
        <f t="shared" si="42"/>
        <v/>
      </c>
      <c r="Z231" s="23" t="str">
        <f t="shared" si="43"/>
        <v/>
      </c>
      <c r="AA231" s="23" t="str">
        <f t="shared" si="44"/>
        <v/>
      </c>
      <c r="AB231" s="23" t="str">
        <f t="shared" si="45"/>
        <v/>
      </c>
      <c r="AC231" s="23" t="str">
        <f t="shared" si="46"/>
        <v/>
      </c>
      <c r="AD231" s="23" t="str">
        <f t="shared" si="47"/>
        <v/>
      </c>
      <c r="AE231" s="23" t="str">
        <f t="shared" si="47"/>
        <v/>
      </c>
      <c r="AF231" s="23" t="str">
        <f t="shared" si="47"/>
        <v/>
      </c>
      <c r="AG231" s="23" t="str">
        <f t="shared" si="47"/>
        <v/>
      </c>
      <c r="AH231" s="23" t="str">
        <f t="shared" si="47"/>
        <v/>
      </c>
      <c r="AI231" s="23" t="str">
        <f t="shared" si="50"/>
        <v/>
      </c>
      <c r="AJ231" s="23" t="str">
        <f t="shared" si="50"/>
        <v/>
      </c>
      <c r="AK231" s="23" t="str">
        <f t="shared" si="50"/>
        <v/>
      </c>
      <c r="AL231" s="23" t="str">
        <f t="shared" si="50"/>
        <v/>
      </c>
      <c r="AM231" s="23" t="str">
        <f t="shared" si="50"/>
        <v/>
      </c>
      <c r="AN231" s="23" t="str">
        <f t="shared" si="40"/>
        <v/>
      </c>
      <c r="AO231" s="23" t="str">
        <f t="shared" si="40"/>
        <v/>
      </c>
      <c r="AP231" s="23" t="str">
        <f t="shared" si="40"/>
        <v/>
      </c>
      <c r="AQ231" s="14"/>
      <c r="AR231" s="23">
        <f t="shared" si="48"/>
        <v>0</v>
      </c>
      <c r="AS231" s="1">
        <f t="shared" si="49"/>
        <v>0</v>
      </c>
    </row>
    <row r="232" spans="1:45" x14ac:dyDescent="0.25">
      <c r="A232" t="s">
        <v>227</v>
      </c>
      <c r="B232" s="5">
        <v>229</v>
      </c>
      <c r="C232" s="12">
        <f>VLOOKUP(A232,'[1]MASTER CP-1 history'!$C$3:$Q$353,15,0)</f>
        <v>490280.66</v>
      </c>
      <c r="D232" s="12">
        <f>VLOOKUP($A232,'[1]MASTER CP-1 history'!$C$356:$Q$706,15,0)</f>
        <v>518116.37999999995</v>
      </c>
      <c r="E232" s="12">
        <f>VLOOKUP($A232,'[1]MASTER CP-1 history'!$C$709:$Q$1059,15,0)</f>
        <v>550595.47</v>
      </c>
      <c r="F232" s="12">
        <f>VLOOKUP($A232,'[1]MASTER CP-1 history'!$C$1062:$Q$1412,15,0)</f>
        <v>582110.47</v>
      </c>
      <c r="G232" s="12">
        <f>VLOOKUP($A232,'[1]MASTER CP-1 history'!$C$1415:$Q$1765,15,0)</f>
        <v>606230.87</v>
      </c>
      <c r="H232" s="12">
        <f>VLOOKUP($A232,'[1]MASTER CP-1 history'!$C$1768:$Q$2118,15,0)</f>
        <v>626016.85</v>
      </c>
      <c r="I232" s="12">
        <f>VLOOKUP($A232,'[1]MASTER CP-1 history'!$C$2121:$Q$2471,15,0)</f>
        <v>640963.35</v>
      </c>
      <c r="J232" s="12">
        <f>VLOOKUP($A232,'[1]MASTER CP-1 history'!$C$2474:$Q$2824,15,0)</f>
        <v>664854.54999999993</v>
      </c>
      <c r="K232" s="12">
        <f>VLOOKUP($A232,'[1]MASTER CP-1 history'!$C$2827:$Q$3177,15,0)</f>
        <v>674010.58000000007</v>
      </c>
      <c r="L232" s="12">
        <f>VLOOKUP($A232,'[1]MASTER CP-1 history'!$C$3180:$Q$3530,15,0)</f>
        <v>696806.91999999993</v>
      </c>
      <c r="M232" s="12">
        <f>VLOOKUP($A232,'[1]MASTER CP-1 history'!$C$3533:$Q$3883,15,0)</f>
        <v>716353.13</v>
      </c>
      <c r="N232" s="12">
        <f>VLOOKUP($A232,'[1]MASTER CP-1 history'!$C$3886:$Q$4236,15,0)</f>
        <v>750158.02</v>
      </c>
      <c r="O232" s="12">
        <f>VLOOKUP($A232,'[1]MASTER CP-1 history'!$C$4239:$Q$4589,15,0)</f>
        <v>780993.07000000007</v>
      </c>
      <c r="P232" s="12">
        <f>VLOOKUP($A232,'[1]MASTER CP-1 history'!$C$4592:$Q$4942,15,0)</f>
        <v>810061.30999999994</v>
      </c>
      <c r="Q232" s="12">
        <f>VLOOKUP($A232,'[1]MASTER CP-1 history'!$C$4945:$Q$5295,15,0)</f>
        <v>838346.25</v>
      </c>
      <c r="R232" s="12">
        <f>VLOOKUP($A232,'[1]MASTER CP-1 history'!$C$5298:$Q$5648,15,0)</f>
        <v>884039.45000000007</v>
      </c>
      <c r="S232" s="12">
        <f>VLOOKUP($A232,'[1]MASTER CP-1 history'!$C$5651:$Q$6001,15,0)</f>
        <v>911234.57</v>
      </c>
      <c r="T232" s="12">
        <f>VLOOKUP($A232,'[1]MASTER CP-1 history'!$C$6004:$Q$6354,15,0)</f>
        <v>923256.87</v>
      </c>
      <c r="U232" s="12">
        <f>VLOOKUP($A232,'[1]MASTER CP-1 history'!$C$6357:$Q$6707,15,0)</f>
        <v>943050.94</v>
      </c>
      <c r="V232" s="12">
        <f>VLOOKUP($A232,'[1]MASTER CP-1 history'!$C$6710:$Q$7060,15,0)</f>
        <v>972090.41999999993</v>
      </c>
      <c r="W232" s="1"/>
      <c r="X232" s="23">
        <f t="shared" si="41"/>
        <v>5.6775072465636262E-2</v>
      </c>
      <c r="Y232" s="23">
        <f t="shared" si="42"/>
        <v>6.268686197491001E-2</v>
      </c>
      <c r="Z232" s="23">
        <f t="shared" si="43"/>
        <v>5.7238029946014631E-2</v>
      </c>
      <c r="AA232" s="23">
        <f t="shared" si="44"/>
        <v>4.1436121222832537E-2</v>
      </c>
      <c r="AB232" s="23">
        <f t="shared" si="45"/>
        <v>3.2637697912018211E-2</v>
      </c>
      <c r="AC232" s="23">
        <f t="shared" si="46"/>
        <v>2.3875555426343557E-2</v>
      </c>
      <c r="AD232" s="23">
        <f t="shared" si="47"/>
        <v>3.727389405338067E-2</v>
      </c>
      <c r="AE232" s="23">
        <f t="shared" si="47"/>
        <v>1.377147828799569E-2</v>
      </c>
      <c r="AF232" s="23">
        <f t="shared" si="47"/>
        <v>3.3821931994004975E-2</v>
      </c>
      <c r="AG232" s="23">
        <f t="shared" si="47"/>
        <v>2.805111349927478E-2</v>
      </c>
      <c r="AH232" s="23">
        <f t="shared" si="47"/>
        <v>4.7190259362725216E-2</v>
      </c>
      <c r="AI232" s="23">
        <f t="shared" si="50"/>
        <v>4.1104739505417869E-2</v>
      </c>
      <c r="AJ232" s="23">
        <f t="shared" si="50"/>
        <v>3.721958762066848E-2</v>
      </c>
      <c r="AK232" s="23">
        <f t="shared" si="50"/>
        <v>3.4917036094465566E-2</v>
      </c>
      <c r="AL232" s="23">
        <f t="shared" si="50"/>
        <v>5.4503971360282302E-2</v>
      </c>
      <c r="AM232" s="23">
        <f t="shared" si="50"/>
        <v>3.0762337585726381E-2</v>
      </c>
      <c r="AN232" s="23">
        <f t="shared" si="40"/>
        <v>1.3193419560454172E-2</v>
      </c>
      <c r="AO232" s="23">
        <f t="shared" si="40"/>
        <v>2.1439396383803728E-2</v>
      </c>
      <c r="AP232" s="23">
        <f t="shared" si="40"/>
        <v>3.0793119192479658E-2</v>
      </c>
      <c r="AQ232" s="14"/>
      <c r="AR232" s="23">
        <f t="shared" si="48"/>
        <v>3.6773243339391304E-2</v>
      </c>
      <c r="AS232" s="1">
        <f t="shared" si="49"/>
        <v>1007837</v>
      </c>
    </row>
    <row r="233" spans="1:45" x14ac:dyDescent="0.25">
      <c r="A233" t="s">
        <v>228</v>
      </c>
      <c r="B233" s="5">
        <v>230</v>
      </c>
      <c r="C233" s="12">
        <f>VLOOKUP(A233,'[1]MASTER CP-1 history'!$C$3:$Q$353,15,0)</f>
        <v>0</v>
      </c>
      <c r="D233" s="12">
        <f>VLOOKUP($A233,'[1]MASTER CP-1 history'!$C$356:$Q$706,15,0)</f>
        <v>0</v>
      </c>
      <c r="E233" s="12">
        <f>VLOOKUP($A233,'[1]MASTER CP-1 history'!$C$709:$Q$1059,15,0)</f>
        <v>0</v>
      </c>
      <c r="F233" s="12">
        <f>VLOOKUP($A233,'[1]MASTER CP-1 history'!$C$1062:$Q$1412,15,0)</f>
        <v>0</v>
      </c>
      <c r="G233" s="12">
        <f>VLOOKUP($A233,'[1]MASTER CP-1 history'!$C$1415:$Q$1765,15,0)</f>
        <v>0</v>
      </c>
      <c r="H233" s="12">
        <f>VLOOKUP($A233,'[1]MASTER CP-1 history'!$C$1768:$Q$2118,15,0)</f>
        <v>0</v>
      </c>
      <c r="I233" s="12">
        <f>VLOOKUP($A233,'[1]MASTER CP-1 history'!$C$2121:$Q$2471,15,0)</f>
        <v>0</v>
      </c>
      <c r="J233" s="12">
        <f>VLOOKUP($A233,'[1]MASTER CP-1 history'!$C$2474:$Q$2824,15,0)</f>
        <v>0</v>
      </c>
      <c r="K233" s="12">
        <f>VLOOKUP($A233,'[1]MASTER CP-1 history'!$C$2827:$Q$3177,15,0)</f>
        <v>62479.46</v>
      </c>
      <c r="L233" s="12">
        <f>VLOOKUP($A233,'[1]MASTER CP-1 history'!$C$3180:$Q$3530,15,0)</f>
        <v>64147.85</v>
      </c>
      <c r="M233" s="12">
        <f>VLOOKUP($A233,'[1]MASTER CP-1 history'!$C$3533:$Q$3883,15,0)</f>
        <v>65079.519999999997</v>
      </c>
      <c r="N233" s="12">
        <f>VLOOKUP($A233,'[1]MASTER CP-1 history'!$C$3886:$Q$4236,15,0)</f>
        <v>67460.38</v>
      </c>
      <c r="O233" s="12">
        <f>VLOOKUP($A233,'[1]MASTER CP-1 history'!$C$4239:$Q$4589,15,0)</f>
        <v>69338.42</v>
      </c>
      <c r="P233" s="12">
        <f>VLOOKUP($A233,'[1]MASTER CP-1 history'!$C$4592:$Q$4942,15,0)</f>
        <v>68737.52</v>
      </c>
      <c r="Q233" s="12">
        <f>VLOOKUP($A233,'[1]MASTER CP-1 history'!$C$4945:$Q$5295,15,0)</f>
        <v>69951.180000000008</v>
      </c>
      <c r="R233" s="12">
        <f>VLOOKUP($A233,'[1]MASTER CP-1 history'!$C$5298:$Q$5648,15,0)</f>
        <v>72749.960000000006</v>
      </c>
      <c r="S233" s="12">
        <f>VLOOKUP($A233,'[1]MASTER CP-1 history'!$C$5651:$Q$6001,15,0)</f>
        <v>73633.48</v>
      </c>
      <c r="T233" s="12">
        <f>VLOOKUP($A233,'[1]MASTER CP-1 history'!$C$6004:$Q$6354,15,0)</f>
        <v>73736.740000000005</v>
      </c>
      <c r="U233" s="12">
        <f>VLOOKUP($A233,'[1]MASTER CP-1 history'!$C$6357:$Q$6707,15,0)</f>
        <v>80486.559999999998</v>
      </c>
      <c r="V233" s="12">
        <f>VLOOKUP($A233,'[1]MASTER CP-1 history'!$C$6710:$Q$7060,15,0)</f>
        <v>87922.05</v>
      </c>
      <c r="W233" s="1"/>
      <c r="X233" s="23" t="str">
        <f t="shared" si="41"/>
        <v/>
      </c>
      <c r="Y233" s="23" t="str">
        <f t="shared" si="42"/>
        <v/>
      </c>
      <c r="Z233" s="23" t="str">
        <f t="shared" si="43"/>
        <v/>
      </c>
      <c r="AA233" s="23" t="str">
        <f t="shared" si="44"/>
        <v/>
      </c>
      <c r="AB233" s="23" t="str">
        <f t="shared" si="45"/>
        <v/>
      </c>
      <c r="AC233" s="23" t="str">
        <f t="shared" si="46"/>
        <v/>
      </c>
      <c r="AD233" s="23" t="str">
        <f t="shared" si="47"/>
        <v/>
      </c>
      <c r="AE233" s="23" t="str">
        <f t="shared" si="47"/>
        <v/>
      </c>
      <c r="AF233" s="23">
        <f t="shared" si="47"/>
        <v>2.670301567907276E-2</v>
      </c>
      <c r="AG233" s="23">
        <f t="shared" si="47"/>
        <v>1.452379152224117E-2</v>
      </c>
      <c r="AH233" s="23">
        <f t="shared" si="47"/>
        <v>3.6583859254032729E-2</v>
      </c>
      <c r="AI233" s="23">
        <f t="shared" si="50"/>
        <v>2.7839155367935867E-2</v>
      </c>
      <c r="AJ233" s="23">
        <f t="shared" si="50"/>
        <v>-8.6661911246318311E-3</v>
      </c>
      <c r="AK233" s="23">
        <f t="shared" si="50"/>
        <v>1.7656441489306035E-2</v>
      </c>
      <c r="AL233" s="23">
        <f t="shared" si="50"/>
        <v>4.0010475877604902E-2</v>
      </c>
      <c r="AM233" s="23">
        <f t="shared" si="50"/>
        <v>1.2144611488446035E-2</v>
      </c>
      <c r="AN233" s="23">
        <f t="shared" si="40"/>
        <v>1.4023512130624455E-3</v>
      </c>
      <c r="AO233" s="23">
        <f t="shared" si="40"/>
        <v>9.153944153213163E-2</v>
      </c>
      <c r="AP233" s="23">
        <f t="shared" si="40"/>
        <v>9.2381759140905087E-2</v>
      </c>
      <c r="AQ233" s="14"/>
      <c r="AR233" s="23">
        <f t="shared" si="48"/>
        <v>3.2010791949100621E-2</v>
      </c>
      <c r="AS233" s="1">
        <f t="shared" si="49"/>
        <v>90737</v>
      </c>
    </row>
    <row r="234" spans="1:45" x14ac:dyDescent="0.25">
      <c r="A234" t="s">
        <v>229</v>
      </c>
      <c r="B234" s="5">
        <v>231</v>
      </c>
      <c r="C234" s="12">
        <f>VLOOKUP(A234,'[1]MASTER CP-1 history'!$C$3:$Q$353,15,0)</f>
        <v>0</v>
      </c>
      <c r="D234" s="12">
        <f>VLOOKUP($A234,'[1]MASTER CP-1 history'!$C$356:$Q$706,15,0)</f>
        <v>0</v>
      </c>
      <c r="E234" s="12">
        <f>VLOOKUP($A234,'[1]MASTER CP-1 history'!$C$709:$Q$1059,15,0)</f>
        <v>0</v>
      </c>
      <c r="F234" s="12">
        <f>VLOOKUP($A234,'[1]MASTER CP-1 history'!$C$1062:$Q$1412,15,0)</f>
        <v>0</v>
      </c>
      <c r="G234" s="12">
        <f>VLOOKUP($A234,'[1]MASTER CP-1 history'!$C$1415:$Q$1765,15,0)</f>
        <v>209414.05000000002</v>
      </c>
      <c r="H234" s="12">
        <f>VLOOKUP($A234,'[1]MASTER CP-1 history'!$C$1768:$Q$2118,15,0)</f>
        <v>214076.15</v>
      </c>
      <c r="I234" s="12">
        <f>VLOOKUP($A234,'[1]MASTER CP-1 history'!$C$2121:$Q$2471,15,0)</f>
        <v>214563.58000000002</v>
      </c>
      <c r="J234" s="12">
        <f>VLOOKUP($A234,'[1]MASTER CP-1 history'!$C$2474:$Q$2824,15,0)</f>
        <v>218447</v>
      </c>
      <c r="K234" s="12">
        <f>VLOOKUP($A234,'[1]MASTER CP-1 history'!$C$2827:$Q$3177,15,0)</f>
        <v>225554</v>
      </c>
      <c r="L234" s="12">
        <f>VLOOKUP($A234,'[1]MASTER CP-1 history'!$C$3180:$Q$3530,15,0)</f>
        <v>229515</v>
      </c>
      <c r="M234" s="12">
        <f>VLOOKUP($A234,'[1]MASTER CP-1 history'!$C$3533:$Q$3883,15,0)</f>
        <v>237207</v>
      </c>
      <c r="N234" s="12">
        <f>VLOOKUP($A234,'[1]MASTER CP-1 history'!$C$3886:$Q$4236,15,0)</f>
        <v>247665.13999999998</v>
      </c>
      <c r="O234" s="12">
        <f>VLOOKUP($A234,'[1]MASTER CP-1 history'!$C$4239:$Q$4589,15,0)</f>
        <v>267440.83</v>
      </c>
      <c r="P234" s="12">
        <f>VLOOKUP($A234,'[1]MASTER CP-1 history'!$C$4592:$Q$4942,15,0)</f>
        <v>279208</v>
      </c>
      <c r="Q234" s="12">
        <f>VLOOKUP($A234,'[1]MASTER CP-1 history'!$C$4945:$Q$5295,15,0)</f>
        <v>297754.53999999998</v>
      </c>
      <c r="R234" s="12">
        <f>VLOOKUP($A234,'[1]MASTER CP-1 history'!$C$5298:$Q$5648,15,0)</f>
        <v>312907.48000000004</v>
      </c>
      <c r="S234" s="12">
        <f>VLOOKUP($A234,'[1]MASTER CP-1 history'!$C$5651:$Q$6001,15,0)</f>
        <v>331065.05</v>
      </c>
      <c r="T234" s="12">
        <f>VLOOKUP($A234,'[1]MASTER CP-1 history'!$C$6004:$Q$6354,15,0)</f>
        <v>341855.6</v>
      </c>
      <c r="U234" s="12">
        <f>VLOOKUP($A234,'[1]MASTER CP-1 history'!$C$6357:$Q$6707,15,0)</f>
        <v>358196.14</v>
      </c>
      <c r="V234" s="12">
        <f>VLOOKUP($A234,'[1]MASTER CP-1 history'!$C$6710:$Q$7060,15,0)</f>
        <v>392859.47</v>
      </c>
      <c r="W234" s="1"/>
      <c r="X234" s="23" t="str">
        <f t="shared" si="41"/>
        <v/>
      </c>
      <c r="Y234" s="23" t="str">
        <f t="shared" si="42"/>
        <v/>
      </c>
      <c r="Z234" s="23" t="str">
        <f t="shared" si="43"/>
        <v/>
      </c>
      <c r="AA234" s="23" t="str">
        <f t="shared" si="44"/>
        <v/>
      </c>
      <c r="AB234" s="23">
        <f t="shared" si="45"/>
        <v>2.2262594128712836E-2</v>
      </c>
      <c r="AC234" s="23">
        <f t="shared" si="46"/>
        <v>2.2769000657010233E-3</v>
      </c>
      <c r="AD234" s="23">
        <f t="shared" si="47"/>
        <v>1.8099157368645619E-2</v>
      </c>
      <c r="AE234" s="23">
        <f t="shared" si="47"/>
        <v>3.2534207382110991E-2</v>
      </c>
      <c r="AF234" s="23">
        <f t="shared" si="47"/>
        <v>1.7561204855599991E-2</v>
      </c>
      <c r="AG234" s="23">
        <f t="shared" si="47"/>
        <v>3.3514149401999871E-2</v>
      </c>
      <c r="AH234" s="23">
        <f t="shared" si="47"/>
        <v>4.4088665174299178E-2</v>
      </c>
      <c r="AI234" s="23">
        <f t="shared" si="50"/>
        <v>7.9848500277431178E-2</v>
      </c>
      <c r="AJ234" s="23">
        <f t="shared" si="50"/>
        <v>4.3999153008910358E-2</v>
      </c>
      <c r="AK234" s="23">
        <f t="shared" si="50"/>
        <v>6.6425532219707095E-2</v>
      </c>
      <c r="AL234" s="23">
        <f t="shared" si="50"/>
        <v>5.0890710180271512E-2</v>
      </c>
      <c r="AM234" s="23">
        <f t="shared" si="50"/>
        <v>5.8028558473578025E-2</v>
      </c>
      <c r="AN234" s="23">
        <f t="shared" si="40"/>
        <v>3.2593443493959838E-2</v>
      </c>
      <c r="AO234" s="23">
        <f t="shared" si="40"/>
        <v>4.7799538752619643E-2</v>
      </c>
      <c r="AP234" s="23">
        <f t="shared" si="40"/>
        <v>9.6771925012927154E-2</v>
      </c>
      <c r="AQ234" s="14"/>
      <c r="AR234" s="23">
        <f t="shared" si="48"/>
        <v>4.3112949319764962E-2</v>
      </c>
      <c r="AS234" s="1">
        <f t="shared" si="49"/>
        <v>409797</v>
      </c>
    </row>
    <row r="235" spans="1:45" x14ac:dyDescent="0.25">
      <c r="A235" t="s">
        <v>230</v>
      </c>
      <c r="B235" s="5">
        <v>232</v>
      </c>
      <c r="C235" s="12">
        <f>VLOOKUP(A235,'[1]MASTER CP-1 history'!$C$3:$Q$353,15,0)</f>
        <v>0</v>
      </c>
      <c r="D235" s="12">
        <f>VLOOKUP($A235,'[1]MASTER CP-1 history'!$C$356:$Q$706,15,0)</f>
        <v>0</v>
      </c>
      <c r="E235" s="12">
        <f>VLOOKUP($A235,'[1]MASTER CP-1 history'!$C$709:$Q$1059,15,0)</f>
        <v>0</v>
      </c>
      <c r="F235" s="12">
        <f>VLOOKUP($A235,'[1]MASTER CP-1 history'!$C$1062:$Q$1412,15,0)</f>
        <v>0</v>
      </c>
      <c r="G235" s="12">
        <f>VLOOKUP($A235,'[1]MASTER CP-1 history'!$C$1415:$Q$1765,15,0)</f>
        <v>0</v>
      </c>
      <c r="H235" s="12">
        <f>VLOOKUP($A235,'[1]MASTER CP-1 history'!$C$1768:$Q$2118,15,0)</f>
        <v>0</v>
      </c>
      <c r="I235" s="12">
        <f>VLOOKUP($A235,'[1]MASTER CP-1 history'!$C$2121:$Q$2471,15,0)</f>
        <v>0</v>
      </c>
      <c r="J235" s="12">
        <f>VLOOKUP($A235,'[1]MASTER CP-1 history'!$C$2474:$Q$2824,15,0)</f>
        <v>0</v>
      </c>
      <c r="K235" s="12">
        <f>VLOOKUP($A235,'[1]MASTER CP-1 history'!$C$2827:$Q$3177,15,0)</f>
        <v>0</v>
      </c>
      <c r="L235" s="12">
        <f>VLOOKUP($A235,'[1]MASTER CP-1 history'!$C$3180:$Q$3530,15,0)</f>
        <v>0</v>
      </c>
      <c r="M235" s="12">
        <f>VLOOKUP($A235,'[1]MASTER CP-1 history'!$C$3533:$Q$3883,15,0)</f>
        <v>0</v>
      </c>
      <c r="N235" s="12">
        <f>VLOOKUP($A235,'[1]MASTER CP-1 history'!$C$3886:$Q$4236,15,0)</f>
        <v>0</v>
      </c>
      <c r="O235" s="12">
        <f>VLOOKUP($A235,'[1]MASTER CP-1 history'!$C$4239:$Q$4589,15,0)</f>
        <v>0</v>
      </c>
      <c r="P235" s="12">
        <f>VLOOKUP($A235,'[1]MASTER CP-1 history'!$C$4592:$Q$4942,15,0)</f>
        <v>0</v>
      </c>
      <c r="Q235" s="12">
        <f>VLOOKUP($A235,'[1]MASTER CP-1 history'!$C$4945:$Q$5295,15,0)</f>
        <v>0</v>
      </c>
      <c r="R235" s="12">
        <f>VLOOKUP($A235,'[1]MASTER CP-1 history'!$C$5298:$Q$5648,15,0)</f>
        <v>0</v>
      </c>
      <c r="S235" s="12">
        <f>VLOOKUP($A235,'[1]MASTER CP-1 history'!$C$5651:$Q$6001,15,0)</f>
        <v>0</v>
      </c>
      <c r="T235" s="12">
        <f>VLOOKUP($A235,'[1]MASTER CP-1 history'!$C$6004:$Q$6354,15,0)</f>
        <v>0</v>
      </c>
      <c r="U235" s="12">
        <f>VLOOKUP($A235,'[1]MASTER CP-1 history'!$C$6357:$Q$6707,15,0)</f>
        <v>0</v>
      </c>
      <c r="V235" s="12">
        <f>VLOOKUP($A235,'[1]MASTER CP-1 history'!$C$6710:$Q$7060,15,0)</f>
        <v>202954.09</v>
      </c>
      <c r="W235" s="1"/>
      <c r="X235" s="23" t="str">
        <f t="shared" si="41"/>
        <v/>
      </c>
      <c r="Y235" s="23" t="str">
        <f t="shared" si="42"/>
        <v/>
      </c>
      <c r="Z235" s="23" t="str">
        <f t="shared" si="43"/>
        <v/>
      </c>
      <c r="AA235" s="23" t="str">
        <f t="shared" si="44"/>
        <v/>
      </c>
      <c r="AB235" s="23" t="str">
        <f t="shared" si="45"/>
        <v/>
      </c>
      <c r="AC235" s="23" t="str">
        <f t="shared" si="46"/>
        <v/>
      </c>
      <c r="AD235" s="23" t="str">
        <f t="shared" si="47"/>
        <v/>
      </c>
      <c r="AE235" s="23" t="str">
        <f t="shared" si="47"/>
        <v/>
      </c>
      <c r="AF235" s="23" t="str">
        <f t="shared" si="47"/>
        <v/>
      </c>
      <c r="AG235" s="23" t="str">
        <f t="shared" ref="AG235:AM292" si="51">IF(AND(L235&gt;0,M235&gt;0),((M235-L235)/L235),"")</f>
        <v/>
      </c>
      <c r="AH235" s="23" t="str">
        <f t="shared" si="51"/>
        <v/>
      </c>
      <c r="AI235" s="23" t="str">
        <f t="shared" si="50"/>
        <v/>
      </c>
      <c r="AJ235" s="23" t="str">
        <f t="shared" si="50"/>
        <v/>
      </c>
      <c r="AK235" s="23" t="str">
        <f t="shared" si="50"/>
        <v/>
      </c>
      <c r="AL235" s="23" t="str">
        <f t="shared" si="50"/>
        <v/>
      </c>
      <c r="AM235" s="23" t="str">
        <f t="shared" si="50"/>
        <v/>
      </c>
      <c r="AN235" s="23" t="str">
        <f t="shared" si="40"/>
        <v/>
      </c>
      <c r="AO235" s="23" t="str">
        <f t="shared" si="40"/>
        <v/>
      </c>
      <c r="AP235" s="23" t="str">
        <f t="shared" si="40"/>
        <v/>
      </c>
      <c r="AQ235" s="14"/>
      <c r="AR235" s="23">
        <f t="shared" si="48"/>
        <v>0</v>
      </c>
      <c r="AS235" s="1">
        <f t="shared" si="49"/>
        <v>202954</v>
      </c>
    </row>
    <row r="236" spans="1:45" x14ac:dyDescent="0.25">
      <c r="A236" t="s">
        <v>231</v>
      </c>
      <c r="B236" s="5">
        <v>233</v>
      </c>
      <c r="C236" s="12">
        <f>VLOOKUP(A236,'[1]MASTER CP-1 history'!$C$3:$Q$353,15,0)</f>
        <v>0</v>
      </c>
      <c r="D236" s="12">
        <f>VLOOKUP($A236,'[1]MASTER CP-1 history'!$C$356:$Q$706,15,0)</f>
        <v>0</v>
      </c>
      <c r="E236" s="12">
        <f>VLOOKUP($A236,'[1]MASTER CP-1 history'!$C$709:$Q$1059,15,0)</f>
        <v>0</v>
      </c>
      <c r="F236" s="12">
        <f>VLOOKUP($A236,'[1]MASTER CP-1 history'!$C$1062:$Q$1412,15,0)</f>
        <v>0</v>
      </c>
      <c r="G236" s="12">
        <f>VLOOKUP($A236,'[1]MASTER CP-1 history'!$C$1415:$Q$1765,15,0)</f>
        <v>0</v>
      </c>
      <c r="H236" s="12">
        <f>VLOOKUP($A236,'[1]MASTER CP-1 history'!$C$1768:$Q$2118,15,0)</f>
        <v>0</v>
      </c>
      <c r="I236" s="12">
        <f>VLOOKUP($A236,'[1]MASTER CP-1 history'!$C$2121:$Q$2471,15,0)</f>
        <v>0</v>
      </c>
      <c r="J236" s="12">
        <f>VLOOKUP($A236,'[1]MASTER CP-1 history'!$C$2474:$Q$2824,15,0)</f>
        <v>0</v>
      </c>
      <c r="K236" s="12">
        <f>VLOOKUP($A236,'[1]MASTER CP-1 history'!$C$2827:$Q$3177,15,0)</f>
        <v>0</v>
      </c>
      <c r="L236" s="12">
        <f>VLOOKUP($A236,'[1]MASTER CP-1 history'!$C$3180:$Q$3530,15,0)</f>
        <v>0</v>
      </c>
      <c r="M236" s="12">
        <f>VLOOKUP($A236,'[1]MASTER CP-1 history'!$C$3533:$Q$3883,15,0)</f>
        <v>0</v>
      </c>
      <c r="N236" s="12">
        <f>VLOOKUP($A236,'[1]MASTER CP-1 history'!$C$3886:$Q$4236,15,0)</f>
        <v>0</v>
      </c>
      <c r="O236" s="12">
        <f>VLOOKUP($A236,'[1]MASTER CP-1 history'!$C$4239:$Q$4589,15,0)</f>
        <v>0</v>
      </c>
      <c r="P236" s="12">
        <f>VLOOKUP($A236,'[1]MASTER CP-1 history'!$C$4592:$Q$4942,15,0)</f>
        <v>0</v>
      </c>
      <c r="Q236" s="12">
        <f>VLOOKUP($A236,'[1]MASTER CP-1 history'!$C$4945:$Q$5295,15,0)</f>
        <v>0</v>
      </c>
      <c r="R236" s="12">
        <f>VLOOKUP($A236,'[1]MASTER CP-1 history'!$C$5298:$Q$5648,15,0)</f>
        <v>0</v>
      </c>
      <c r="S236" s="12">
        <f>VLOOKUP($A236,'[1]MASTER CP-1 history'!$C$5651:$Q$6001,15,0)</f>
        <v>0</v>
      </c>
      <c r="T236" s="12">
        <f>VLOOKUP($A236,'[1]MASTER CP-1 history'!$C$6004:$Q$6354,15,0)</f>
        <v>0</v>
      </c>
      <c r="U236" s="12">
        <f>VLOOKUP($A236,'[1]MASTER CP-1 history'!$C$6357:$Q$6707,15,0)</f>
        <v>0</v>
      </c>
      <c r="V236" s="12">
        <f>VLOOKUP($A236,'[1]MASTER CP-1 history'!$C$6710:$Q$7060,15,0)</f>
        <v>0</v>
      </c>
      <c r="W236" s="1"/>
      <c r="X236" s="23" t="str">
        <f t="shared" si="41"/>
        <v/>
      </c>
      <c r="Y236" s="23" t="str">
        <f t="shared" si="42"/>
        <v/>
      </c>
      <c r="Z236" s="23" t="str">
        <f t="shared" si="43"/>
        <v/>
      </c>
      <c r="AA236" s="23" t="str">
        <f t="shared" si="44"/>
        <v/>
      </c>
      <c r="AB236" s="23" t="str">
        <f t="shared" si="45"/>
        <v/>
      </c>
      <c r="AC236" s="23" t="str">
        <f t="shared" si="46"/>
        <v/>
      </c>
      <c r="AD236" s="23" t="str">
        <f t="shared" ref="AD236:AF250" si="52">IF(AND(I236&gt;0,J236&gt;0),((J236-I236)/I236),"")</f>
        <v/>
      </c>
      <c r="AE236" s="23" t="str">
        <f t="shared" si="52"/>
        <v/>
      </c>
      <c r="AF236" s="23" t="str">
        <f t="shared" si="52"/>
        <v/>
      </c>
      <c r="AG236" s="23" t="str">
        <f t="shared" si="51"/>
        <v/>
      </c>
      <c r="AH236" s="23" t="str">
        <f t="shared" si="51"/>
        <v/>
      </c>
      <c r="AI236" s="23" t="str">
        <f t="shared" si="50"/>
        <v/>
      </c>
      <c r="AJ236" s="23" t="str">
        <f t="shared" si="50"/>
        <v/>
      </c>
      <c r="AK236" s="23" t="str">
        <f t="shared" si="50"/>
        <v/>
      </c>
      <c r="AL236" s="23" t="str">
        <f t="shared" si="50"/>
        <v/>
      </c>
      <c r="AM236" s="23" t="str">
        <f t="shared" si="50"/>
        <v/>
      </c>
      <c r="AN236" s="23" t="str">
        <f t="shared" si="40"/>
        <v/>
      </c>
      <c r="AO236" s="23" t="str">
        <f t="shared" si="40"/>
        <v/>
      </c>
      <c r="AP236" s="23" t="str">
        <f t="shared" si="40"/>
        <v/>
      </c>
      <c r="AQ236" s="14"/>
      <c r="AR236" s="23">
        <f t="shared" si="48"/>
        <v>0</v>
      </c>
      <c r="AS236" s="1">
        <f t="shared" si="49"/>
        <v>0</v>
      </c>
    </row>
    <row r="237" spans="1:45" x14ac:dyDescent="0.25">
      <c r="A237" t="s">
        <v>232</v>
      </c>
      <c r="B237" s="5">
        <v>234</v>
      </c>
      <c r="C237" s="12">
        <f>VLOOKUP(A237,'[1]MASTER CP-1 history'!$C$3:$Q$353,15,0)</f>
        <v>0</v>
      </c>
      <c r="D237" s="12">
        <f>VLOOKUP($A237,'[1]MASTER CP-1 history'!$C$356:$Q$706,15,0)</f>
        <v>0</v>
      </c>
      <c r="E237" s="12">
        <f>VLOOKUP($A237,'[1]MASTER CP-1 history'!$C$709:$Q$1059,15,0)</f>
        <v>0</v>
      </c>
      <c r="F237" s="12">
        <f>VLOOKUP($A237,'[1]MASTER CP-1 history'!$C$1062:$Q$1412,15,0)</f>
        <v>0</v>
      </c>
      <c r="G237" s="12">
        <f>VLOOKUP($A237,'[1]MASTER CP-1 history'!$C$1415:$Q$1765,15,0)</f>
        <v>0</v>
      </c>
      <c r="H237" s="12">
        <f>VLOOKUP($A237,'[1]MASTER CP-1 history'!$C$1768:$Q$2118,15,0)</f>
        <v>0</v>
      </c>
      <c r="I237" s="12">
        <f>VLOOKUP($A237,'[1]MASTER CP-1 history'!$C$2121:$Q$2471,15,0)</f>
        <v>0</v>
      </c>
      <c r="J237" s="12">
        <f>VLOOKUP($A237,'[1]MASTER CP-1 history'!$C$2474:$Q$2824,15,0)</f>
        <v>0</v>
      </c>
      <c r="K237" s="12">
        <f>VLOOKUP($A237,'[1]MASTER CP-1 history'!$C$2827:$Q$3177,15,0)</f>
        <v>0</v>
      </c>
      <c r="L237" s="12">
        <f>VLOOKUP($A237,'[1]MASTER CP-1 history'!$C$3180:$Q$3530,15,0)</f>
        <v>0</v>
      </c>
      <c r="M237" s="12">
        <f>VLOOKUP($A237,'[1]MASTER CP-1 history'!$C$3533:$Q$3883,15,0)</f>
        <v>0</v>
      </c>
      <c r="N237" s="12">
        <f>VLOOKUP($A237,'[1]MASTER CP-1 history'!$C$3886:$Q$4236,15,0)</f>
        <v>0</v>
      </c>
      <c r="O237" s="12">
        <f>VLOOKUP($A237,'[1]MASTER CP-1 history'!$C$4239:$Q$4589,15,0)</f>
        <v>0</v>
      </c>
      <c r="P237" s="12">
        <f>VLOOKUP($A237,'[1]MASTER CP-1 history'!$C$4592:$Q$4942,15,0)</f>
        <v>0</v>
      </c>
      <c r="Q237" s="12">
        <f>VLOOKUP($A237,'[1]MASTER CP-1 history'!$C$4945:$Q$5295,15,0)</f>
        <v>0</v>
      </c>
      <c r="R237" s="12">
        <f>VLOOKUP($A237,'[1]MASTER CP-1 history'!$C$5298:$Q$5648,15,0)</f>
        <v>0</v>
      </c>
      <c r="S237" s="12">
        <f>VLOOKUP($A237,'[1]MASTER CP-1 history'!$C$5651:$Q$6001,15,0)</f>
        <v>0</v>
      </c>
      <c r="T237" s="12">
        <f>VLOOKUP($A237,'[1]MASTER CP-1 history'!$C$6004:$Q$6354,15,0)</f>
        <v>0</v>
      </c>
      <c r="U237" s="12">
        <f>VLOOKUP($A237,'[1]MASTER CP-1 history'!$C$6357:$Q$6707,15,0)</f>
        <v>0</v>
      </c>
      <c r="V237" s="12">
        <f>VLOOKUP($A237,'[1]MASTER CP-1 history'!$C$6710:$Q$7060,15,0)</f>
        <v>0</v>
      </c>
      <c r="W237" s="1"/>
      <c r="X237" s="23" t="str">
        <f t="shared" si="41"/>
        <v/>
      </c>
      <c r="Y237" s="23" t="str">
        <f t="shared" si="42"/>
        <v/>
      </c>
      <c r="Z237" s="23" t="str">
        <f t="shared" si="43"/>
        <v/>
      </c>
      <c r="AA237" s="23" t="str">
        <f t="shared" si="44"/>
        <v/>
      </c>
      <c r="AB237" s="23" t="str">
        <f t="shared" si="45"/>
        <v/>
      </c>
      <c r="AC237" s="23" t="str">
        <f t="shared" si="46"/>
        <v/>
      </c>
      <c r="AD237" s="23" t="str">
        <f t="shared" si="52"/>
        <v/>
      </c>
      <c r="AE237" s="23" t="str">
        <f t="shared" si="52"/>
        <v/>
      </c>
      <c r="AF237" s="23" t="str">
        <f t="shared" si="52"/>
        <v/>
      </c>
      <c r="AG237" s="23" t="str">
        <f t="shared" si="51"/>
        <v/>
      </c>
      <c r="AH237" s="23" t="str">
        <f t="shared" si="51"/>
        <v/>
      </c>
      <c r="AI237" s="23" t="str">
        <f t="shared" si="50"/>
        <v/>
      </c>
      <c r="AJ237" s="23" t="str">
        <f t="shared" si="50"/>
        <v/>
      </c>
      <c r="AK237" s="23" t="str">
        <f t="shared" si="50"/>
        <v/>
      </c>
      <c r="AL237" s="23" t="str">
        <f t="shared" si="50"/>
        <v/>
      </c>
      <c r="AM237" s="23" t="str">
        <f t="shared" si="50"/>
        <v/>
      </c>
      <c r="AN237" s="23" t="str">
        <f t="shared" si="40"/>
        <v/>
      </c>
      <c r="AO237" s="23" t="str">
        <f t="shared" si="40"/>
        <v/>
      </c>
      <c r="AP237" s="23" t="str">
        <f t="shared" si="40"/>
        <v/>
      </c>
      <c r="AQ237" s="14"/>
      <c r="AR237" s="23">
        <f t="shared" si="48"/>
        <v>0</v>
      </c>
      <c r="AS237" s="1">
        <f t="shared" si="49"/>
        <v>0</v>
      </c>
    </row>
    <row r="238" spans="1:45" x14ac:dyDescent="0.25">
      <c r="A238" t="s">
        <v>233</v>
      </c>
      <c r="B238" s="5">
        <v>235</v>
      </c>
      <c r="C238" s="12">
        <f>VLOOKUP(A238,'[1]MASTER CP-1 history'!$C$3:$Q$353,15,0)</f>
        <v>0</v>
      </c>
      <c r="D238" s="12">
        <f>VLOOKUP($A238,'[1]MASTER CP-1 history'!$C$356:$Q$706,15,0)</f>
        <v>0</v>
      </c>
      <c r="E238" s="12">
        <f>VLOOKUP($A238,'[1]MASTER CP-1 history'!$C$709:$Q$1059,15,0)</f>
        <v>0</v>
      </c>
      <c r="F238" s="12">
        <f>VLOOKUP($A238,'[1]MASTER CP-1 history'!$C$1062:$Q$1412,15,0)</f>
        <v>0</v>
      </c>
      <c r="G238" s="12">
        <f>VLOOKUP($A238,'[1]MASTER CP-1 history'!$C$1415:$Q$1765,15,0)</f>
        <v>37823.460000000006</v>
      </c>
      <c r="H238" s="12">
        <f>VLOOKUP($A238,'[1]MASTER CP-1 history'!$C$1768:$Q$2118,15,0)</f>
        <v>38412.910000000003</v>
      </c>
      <c r="I238" s="12">
        <f>VLOOKUP($A238,'[1]MASTER CP-1 history'!$C$2121:$Q$2471,15,0)</f>
        <v>38809.21</v>
      </c>
      <c r="J238" s="12">
        <f>VLOOKUP($A238,'[1]MASTER CP-1 history'!$C$2474:$Q$2824,15,0)</f>
        <v>59412.74</v>
      </c>
      <c r="K238" s="12">
        <f>VLOOKUP($A238,'[1]MASTER CP-1 history'!$C$2827:$Q$3177,15,0)</f>
        <v>37949.990000000005</v>
      </c>
      <c r="L238" s="12">
        <f>VLOOKUP($A238,'[1]MASTER CP-1 history'!$C$3180:$Q$3530,15,0)</f>
        <v>40758.400000000001</v>
      </c>
      <c r="M238" s="12">
        <f>VLOOKUP($A238,'[1]MASTER CP-1 history'!$C$3533:$Q$3883,15,0)</f>
        <v>41492.85</v>
      </c>
      <c r="N238" s="12">
        <f>VLOOKUP($A238,'[1]MASTER CP-1 history'!$C$3886:$Q$4236,15,0)</f>
        <v>40872.14</v>
      </c>
      <c r="O238" s="12">
        <f>VLOOKUP($A238,'[1]MASTER CP-1 history'!$C$4239:$Q$4589,15,0)</f>
        <v>43697.47</v>
      </c>
      <c r="P238" s="12">
        <f>VLOOKUP($A238,'[1]MASTER CP-1 history'!$C$4592:$Q$4942,15,0)</f>
        <v>44668.240000000005</v>
      </c>
      <c r="Q238" s="12">
        <f>VLOOKUP($A238,'[1]MASTER CP-1 history'!$C$4945:$Q$5295,15,0)</f>
        <v>46806.92</v>
      </c>
      <c r="R238" s="12">
        <f>VLOOKUP($A238,'[1]MASTER CP-1 history'!$C$5298:$Q$5648,15,0)</f>
        <v>52800.479999999996</v>
      </c>
      <c r="S238" s="12">
        <f>VLOOKUP($A238,'[1]MASTER CP-1 history'!$C$5651:$Q$6001,15,0)</f>
        <v>56369.06</v>
      </c>
      <c r="T238" s="12">
        <f>VLOOKUP($A238,'[1]MASTER CP-1 history'!$C$6004:$Q$6354,15,0)</f>
        <v>59962.5</v>
      </c>
      <c r="U238" s="12">
        <f>VLOOKUP($A238,'[1]MASTER CP-1 history'!$C$6357:$Q$6707,15,0)</f>
        <v>68067.59</v>
      </c>
      <c r="V238" s="12">
        <f>VLOOKUP($A238,'[1]MASTER CP-1 history'!$C$6710:$Q$7060,15,0)</f>
        <v>77522.89</v>
      </c>
      <c r="W238" s="1"/>
      <c r="X238" s="23" t="str">
        <f t="shared" si="41"/>
        <v/>
      </c>
      <c r="Y238" s="23" t="str">
        <f t="shared" si="42"/>
        <v/>
      </c>
      <c r="Z238" s="23" t="str">
        <f t="shared" si="43"/>
        <v/>
      </c>
      <c r="AA238" s="23" t="str">
        <f t="shared" si="44"/>
        <v/>
      </c>
      <c r="AB238" s="23">
        <f t="shared" si="45"/>
        <v>1.5584243218362281E-2</v>
      </c>
      <c r="AC238" s="23">
        <f t="shared" si="46"/>
        <v>1.0316843998541001E-2</v>
      </c>
      <c r="AD238" s="23">
        <f t="shared" si="52"/>
        <v>0.5308927958080053</v>
      </c>
      <c r="AE238" s="23">
        <f t="shared" si="52"/>
        <v>-0.36124827772629226</v>
      </c>
      <c r="AF238" s="23">
        <f t="shared" si="52"/>
        <v>7.4002918050834685E-2</v>
      </c>
      <c r="AG238" s="23">
        <f t="shared" si="51"/>
        <v>1.8019598414069176E-2</v>
      </c>
      <c r="AH238" s="23">
        <f t="shared" si="51"/>
        <v>-1.4959444820011138E-2</v>
      </c>
      <c r="AI238" s="23">
        <f t="shared" si="50"/>
        <v>6.9126059951840096E-2</v>
      </c>
      <c r="AJ238" s="23">
        <f t="shared" si="50"/>
        <v>2.2215702648231216E-2</v>
      </c>
      <c r="AK238" s="23">
        <f t="shared" si="50"/>
        <v>4.7879209030845915E-2</v>
      </c>
      <c r="AL238" s="23">
        <f t="shared" si="50"/>
        <v>0.12804858768746155</v>
      </c>
      <c r="AM238" s="23">
        <f t="shared" si="50"/>
        <v>6.7586128004896967E-2</v>
      </c>
      <c r="AN238" s="23">
        <f t="shared" si="40"/>
        <v>6.3748446399496506E-2</v>
      </c>
      <c r="AO238" s="23">
        <f t="shared" si="40"/>
        <v>0.13516931415467995</v>
      </c>
      <c r="AP238" s="23">
        <f t="shared" si="40"/>
        <v>0.13891045650360184</v>
      </c>
      <c r="AQ238" s="14"/>
      <c r="AR238" s="23">
        <f t="shared" si="48"/>
        <v>6.3019505421637534E-2</v>
      </c>
      <c r="AS238" s="1">
        <f t="shared" si="49"/>
        <v>82408</v>
      </c>
    </row>
    <row r="239" spans="1:45" x14ac:dyDescent="0.25">
      <c r="A239" t="s">
        <v>234</v>
      </c>
      <c r="B239" s="5">
        <v>236</v>
      </c>
      <c r="C239" s="12">
        <f>VLOOKUP(A239,'[1]MASTER CP-1 history'!$C$3:$Q$353,15,0)</f>
        <v>0</v>
      </c>
      <c r="D239" s="12">
        <f>VLOOKUP($A239,'[1]MASTER CP-1 history'!$C$356:$Q$706,15,0)</f>
        <v>0</v>
      </c>
      <c r="E239" s="12">
        <f>VLOOKUP($A239,'[1]MASTER CP-1 history'!$C$709:$Q$1059,15,0)</f>
        <v>0</v>
      </c>
      <c r="F239" s="12">
        <f>VLOOKUP($A239,'[1]MASTER CP-1 history'!$C$1062:$Q$1412,15,0)</f>
        <v>0</v>
      </c>
      <c r="G239" s="12">
        <f>VLOOKUP($A239,'[1]MASTER CP-1 history'!$C$1415:$Q$1765,15,0)</f>
        <v>0</v>
      </c>
      <c r="H239" s="12">
        <f>VLOOKUP($A239,'[1]MASTER CP-1 history'!$C$1768:$Q$2118,15,0)</f>
        <v>0</v>
      </c>
      <c r="I239" s="12">
        <f>VLOOKUP($A239,'[1]MASTER CP-1 history'!$C$2121:$Q$2471,15,0)</f>
        <v>0</v>
      </c>
      <c r="J239" s="12">
        <f>VLOOKUP($A239,'[1]MASTER CP-1 history'!$C$2474:$Q$2824,15,0)</f>
        <v>0</v>
      </c>
      <c r="K239" s="12">
        <f>VLOOKUP($A239,'[1]MASTER CP-1 history'!$C$2827:$Q$3177,15,0)</f>
        <v>0</v>
      </c>
      <c r="L239" s="12">
        <f>VLOOKUP($A239,'[1]MASTER CP-1 history'!$C$3180:$Q$3530,15,0)</f>
        <v>0</v>
      </c>
      <c r="M239" s="12">
        <f>VLOOKUP($A239,'[1]MASTER CP-1 history'!$C$3533:$Q$3883,15,0)</f>
        <v>0</v>
      </c>
      <c r="N239" s="12">
        <f>VLOOKUP($A239,'[1]MASTER CP-1 history'!$C$3886:$Q$4236,15,0)</f>
        <v>0</v>
      </c>
      <c r="O239" s="12">
        <f>VLOOKUP($A239,'[1]MASTER CP-1 history'!$C$4239:$Q$4589,15,0)</f>
        <v>0</v>
      </c>
      <c r="P239" s="12">
        <f>VLOOKUP($A239,'[1]MASTER CP-1 history'!$C$4592:$Q$4942,15,0)</f>
        <v>0</v>
      </c>
      <c r="Q239" s="12">
        <f>VLOOKUP($A239,'[1]MASTER CP-1 history'!$C$4945:$Q$5295,15,0)</f>
        <v>429259.63</v>
      </c>
      <c r="R239" s="12">
        <f>VLOOKUP($A239,'[1]MASTER CP-1 history'!$C$5298:$Q$5648,15,0)</f>
        <v>436997.57999999996</v>
      </c>
      <c r="S239" s="12">
        <f>VLOOKUP($A239,'[1]MASTER CP-1 history'!$C$5651:$Q$6001,15,0)</f>
        <v>461581.75</v>
      </c>
      <c r="T239" s="12">
        <f>VLOOKUP($A239,'[1]MASTER CP-1 history'!$C$6004:$Q$6354,15,0)</f>
        <v>481717.46</v>
      </c>
      <c r="U239" s="12">
        <f>VLOOKUP($A239,'[1]MASTER CP-1 history'!$C$6357:$Q$6707,15,0)</f>
        <v>504309.23000000004</v>
      </c>
      <c r="V239" s="12">
        <f>VLOOKUP($A239,'[1]MASTER CP-1 history'!$C$6710:$Q$7060,15,0)</f>
        <v>568438.46</v>
      </c>
      <c r="W239" s="1"/>
      <c r="X239" s="23" t="str">
        <f t="shared" si="41"/>
        <v/>
      </c>
      <c r="Y239" s="23" t="str">
        <f t="shared" si="42"/>
        <v/>
      </c>
      <c r="Z239" s="23" t="str">
        <f t="shared" si="43"/>
        <v/>
      </c>
      <c r="AA239" s="23" t="str">
        <f t="shared" si="44"/>
        <v/>
      </c>
      <c r="AB239" s="23" t="str">
        <f t="shared" si="45"/>
        <v/>
      </c>
      <c r="AC239" s="23" t="str">
        <f t="shared" si="46"/>
        <v/>
      </c>
      <c r="AD239" s="23" t="str">
        <f t="shared" si="52"/>
        <v/>
      </c>
      <c r="AE239" s="23" t="str">
        <f t="shared" si="52"/>
        <v/>
      </c>
      <c r="AF239" s="23" t="str">
        <f t="shared" si="52"/>
        <v/>
      </c>
      <c r="AG239" s="23" t="str">
        <f t="shared" si="51"/>
        <v/>
      </c>
      <c r="AH239" s="23" t="str">
        <f t="shared" si="51"/>
        <v/>
      </c>
      <c r="AI239" s="23" t="str">
        <f t="shared" si="50"/>
        <v/>
      </c>
      <c r="AJ239" s="23" t="str">
        <f t="shared" si="50"/>
        <v/>
      </c>
      <c r="AK239" s="23" t="str">
        <f t="shared" si="50"/>
        <v/>
      </c>
      <c r="AL239" s="23">
        <f t="shared" si="50"/>
        <v>1.8026270022177378E-2</v>
      </c>
      <c r="AM239" s="23">
        <f t="shared" si="50"/>
        <v>5.6256993459780816E-2</v>
      </c>
      <c r="AN239" s="23">
        <f t="shared" si="40"/>
        <v>4.3623280166514428E-2</v>
      </c>
      <c r="AO239" s="23">
        <f t="shared" si="40"/>
        <v>4.6898383131057812E-2</v>
      </c>
      <c r="AP239" s="23">
        <f t="shared" si="40"/>
        <v>0.12716251495139186</v>
      </c>
      <c r="AQ239" s="14"/>
      <c r="AR239" s="23">
        <f t="shared" si="48"/>
        <v>5.839348834618445E-2</v>
      </c>
      <c r="AS239" s="1">
        <f t="shared" si="49"/>
        <v>601632</v>
      </c>
    </row>
    <row r="240" spans="1:45" x14ac:dyDescent="0.25">
      <c r="A240" t="s">
        <v>235</v>
      </c>
      <c r="B240" s="5">
        <v>237</v>
      </c>
      <c r="C240" s="12">
        <f>VLOOKUP(A240,'[1]MASTER CP-1 history'!$C$3:$Q$353,15,0)</f>
        <v>0</v>
      </c>
      <c r="D240" s="12">
        <f>VLOOKUP($A240,'[1]MASTER CP-1 history'!$C$356:$Q$706,15,0)</f>
        <v>0</v>
      </c>
      <c r="E240" s="12">
        <f>VLOOKUP($A240,'[1]MASTER CP-1 history'!$C$709:$Q$1059,15,0)</f>
        <v>0</v>
      </c>
      <c r="F240" s="12">
        <f>VLOOKUP($A240,'[1]MASTER CP-1 history'!$C$1062:$Q$1412,15,0)</f>
        <v>0</v>
      </c>
      <c r="G240" s="12">
        <f>VLOOKUP($A240,'[1]MASTER CP-1 history'!$C$1415:$Q$1765,15,0)</f>
        <v>0</v>
      </c>
      <c r="H240" s="12">
        <f>VLOOKUP($A240,'[1]MASTER CP-1 history'!$C$1768:$Q$2118,15,0)</f>
        <v>0</v>
      </c>
      <c r="I240" s="12">
        <f>VLOOKUP($A240,'[1]MASTER CP-1 history'!$C$2121:$Q$2471,15,0)</f>
        <v>0</v>
      </c>
      <c r="J240" s="12">
        <f>VLOOKUP($A240,'[1]MASTER CP-1 history'!$C$2474:$Q$2824,15,0)</f>
        <v>0</v>
      </c>
      <c r="K240" s="12">
        <f>VLOOKUP($A240,'[1]MASTER CP-1 history'!$C$2827:$Q$3177,15,0)</f>
        <v>0</v>
      </c>
      <c r="L240" s="12">
        <f>VLOOKUP($A240,'[1]MASTER CP-1 history'!$C$3180:$Q$3530,15,0)</f>
        <v>0</v>
      </c>
      <c r="M240" s="12">
        <f>VLOOKUP($A240,'[1]MASTER CP-1 history'!$C$3533:$Q$3883,15,0)</f>
        <v>0</v>
      </c>
      <c r="N240" s="12">
        <f>VLOOKUP($A240,'[1]MASTER CP-1 history'!$C$3886:$Q$4236,15,0)</f>
        <v>0</v>
      </c>
      <c r="O240" s="12">
        <f>VLOOKUP($A240,'[1]MASTER CP-1 history'!$C$4239:$Q$4589,15,0)</f>
        <v>0</v>
      </c>
      <c r="P240" s="12">
        <f>VLOOKUP($A240,'[1]MASTER CP-1 history'!$C$4592:$Q$4942,15,0)</f>
        <v>0</v>
      </c>
      <c r="Q240" s="12">
        <f>VLOOKUP($A240,'[1]MASTER CP-1 history'!$C$4945:$Q$5295,15,0)</f>
        <v>0</v>
      </c>
      <c r="R240" s="12">
        <f>VLOOKUP($A240,'[1]MASTER CP-1 history'!$C$5298:$Q$5648,15,0)</f>
        <v>0</v>
      </c>
      <c r="S240" s="12">
        <f>VLOOKUP($A240,'[1]MASTER CP-1 history'!$C$5651:$Q$6001,15,0)</f>
        <v>0</v>
      </c>
      <c r="T240" s="12">
        <f>VLOOKUP($A240,'[1]MASTER CP-1 history'!$C$6004:$Q$6354,15,0)</f>
        <v>0</v>
      </c>
      <c r="U240" s="12">
        <f>VLOOKUP($A240,'[1]MASTER CP-1 history'!$C$6357:$Q$6707,15,0)</f>
        <v>0</v>
      </c>
      <c r="V240" s="12">
        <f>VLOOKUP($A240,'[1]MASTER CP-1 history'!$C$6710:$Q$7060,15,0)</f>
        <v>0</v>
      </c>
      <c r="W240" s="1"/>
      <c r="X240" s="23" t="str">
        <f t="shared" si="41"/>
        <v/>
      </c>
      <c r="Y240" s="23" t="str">
        <f t="shared" si="42"/>
        <v/>
      </c>
      <c r="Z240" s="23" t="str">
        <f t="shared" si="43"/>
        <v/>
      </c>
      <c r="AA240" s="23" t="str">
        <f t="shared" si="44"/>
        <v/>
      </c>
      <c r="AB240" s="23" t="str">
        <f t="shared" si="45"/>
        <v/>
      </c>
      <c r="AC240" s="23" t="str">
        <f t="shared" si="46"/>
        <v/>
      </c>
      <c r="AD240" s="23" t="str">
        <f t="shared" si="52"/>
        <v/>
      </c>
      <c r="AE240" s="23" t="str">
        <f t="shared" si="52"/>
        <v/>
      </c>
      <c r="AF240" s="23" t="str">
        <f t="shared" si="52"/>
        <v/>
      </c>
      <c r="AG240" s="23" t="str">
        <f t="shared" si="51"/>
        <v/>
      </c>
      <c r="AH240" s="23" t="str">
        <f t="shared" si="51"/>
        <v/>
      </c>
      <c r="AI240" s="23" t="str">
        <f t="shared" si="50"/>
        <v/>
      </c>
      <c r="AJ240" s="23" t="str">
        <f t="shared" si="50"/>
        <v/>
      </c>
      <c r="AK240" s="23" t="str">
        <f t="shared" si="50"/>
        <v/>
      </c>
      <c r="AL240" s="23" t="str">
        <f t="shared" si="50"/>
        <v/>
      </c>
      <c r="AM240" s="23" t="str">
        <f t="shared" si="50"/>
        <v/>
      </c>
      <c r="AN240" s="23" t="str">
        <f t="shared" si="40"/>
        <v/>
      </c>
      <c r="AO240" s="23" t="str">
        <f t="shared" si="40"/>
        <v/>
      </c>
      <c r="AP240" s="23" t="str">
        <f t="shared" si="40"/>
        <v/>
      </c>
      <c r="AQ240" s="14"/>
      <c r="AR240" s="23">
        <f t="shared" si="48"/>
        <v>0</v>
      </c>
      <c r="AS240" s="1">
        <f t="shared" si="49"/>
        <v>0</v>
      </c>
    </row>
    <row r="241" spans="1:45" x14ac:dyDescent="0.25">
      <c r="A241" t="s">
        <v>236</v>
      </c>
      <c r="B241" s="5">
        <v>238</v>
      </c>
      <c r="C241" s="12">
        <f>VLOOKUP(A241,'[1]MASTER CP-1 history'!$C$3:$Q$353,15,0)</f>
        <v>0</v>
      </c>
      <c r="D241" s="12">
        <f>VLOOKUP($A241,'[1]MASTER CP-1 history'!$C$356:$Q$706,15,0)</f>
        <v>0</v>
      </c>
      <c r="E241" s="12">
        <f>VLOOKUP($A241,'[1]MASTER CP-1 history'!$C$709:$Q$1059,15,0)</f>
        <v>0</v>
      </c>
      <c r="F241" s="12">
        <f>VLOOKUP($A241,'[1]MASTER CP-1 history'!$C$1062:$Q$1412,15,0)</f>
        <v>0</v>
      </c>
      <c r="G241" s="12">
        <f>VLOOKUP($A241,'[1]MASTER CP-1 history'!$C$1415:$Q$1765,15,0)</f>
        <v>0</v>
      </c>
      <c r="H241" s="12">
        <f>VLOOKUP($A241,'[1]MASTER CP-1 history'!$C$1768:$Q$2118,15,0)</f>
        <v>0</v>
      </c>
      <c r="I241" s="12">
        <f>VLOOKUP($A241,'[1]MASTER CP-1 history'!$C$2121:$Q$2471,15,0)</f>
        <v>0</v>
      </c>
      <c r="J241" s="12">
        <f>VLOOKUP($A241,'[1]MASTER CP-1 history'!$C$2474:$Q$2824,15,0)</f>
        <v>0</v>
      </c>
      <c r="K241" s="12">
        <f>VLOOKUP($A241,'[1]MASTER CP-1 history'!$C$2827:$Q$3177,15,0)</f>
        <v>0</v>
      </c>
      <c r="L241" s="12">
        <f>VLOOKUP($A241,'[1]MASTER CP-1 history'!$C$3180:$Q$3530,15,0)</f>
        <v>0</v>
      </c>
      <c r="M241" s="12">
        <f>VLOOKUP($A241,'[1]MASTER CP-1 history'!$C$3533:$Q$3883,15,0)</f>
        <v>0</v>
      </c>
      <c r="N241" s="12">
        <f>VLOOKUP($A241,'[1]MASTER CP-1 history'!$C$3886:$Q$4236,15,0)</f>
        <v>0</v>
      </c>
      <c r="O241" s="12">
        <f>VLOOKUP($A241,'[1]MASTER CP-1 history'!$C$4239:$Q$4589,15,0)</f>
        <v>0</v>
      </c>
      <c r="P241" s="12">
        <f>VLOOKUP($A241,'[1]MASTER CP-1 history'!$C$4592:$Q$4942,15,0)</f>
        <v>0</v>
      </c>
      <c r="Q241" s="12">
        <f>VLOOKUP($A241,'[1]MASTER CP-1 history'!$C$4945:$Q$5295,15,0)</f>
        <v>0</v>
      </c>
      <c r="R241" s="12">
        <f>VLOOKUP($A241,'[1]MASTER CP-1 history'!$C$5298:$Q$5648,15,0)</f>
        <v>0</v>
      </c>
      <c r="S241" s="12">
        <f>VLOOKUP($A241,'[1]MASTER CP-1 history'!$C$5651:$Q$6001,15,0)</f>
        <v>178934.05</v>
      </c>
      <c r="T241" s="12">
        <f>VLOOKUP($A241,'[1]MASTER CP-1 history'!$C$6004:$Q$6354,15,0)</f>
        <v>189243.38</v>
      </c>
      <c r="U241" s="12">
        <f>VLOOKUP($A241,'[1]MASTER CP-1 history'!$C$6357:$Q$6707,15,0)</f>
        <v>199034.77</v>
      </c>
      <c r="V241" s="12">
        <f>VLOOKUP($A241,'[1]MASTER CP-1 history'!$C$6710:$Q$7060,15,0)</f>
        <v>222132.11</v>
      </c>
      <c r="W241" s="1"/>
      <c r="X241" s="23" t="str">
        <f t="shared" si="41"/>
        <v/>
      </c>
      <c r="Y241" s="23" t="str">
        <f t="shared" si="42"/>
        <v/>
      </c>
      <c r="Z241" s="23" t="str">
        <f t="shared" si="43"/>
        <v/>
      </c>
      <c r="AA241" s="23" t="str">
        <f t="shared" si="44"/>
        <v/>
      </c>
      <c r="AB241" s="23" t="str">
        <f t="shared" si="45"/>
        <v/>
      </c>
      <c r="AC241" s="23" t="str">
        <f t="shared" si="46"/>
        <v/>
      </c>
      <c r="AD241" s="23" t="str">
        <f t="shared" si="52"/>
        <v/>
      </c>
      <c r="AE241" s="23" t="str">
        <f t="shared" si="52"/>
        <v/>
      </c>
      <c r="AF241" s="23" t="str">
        <f t="shared" si="52"/>
        <v/>
      </c>
      <c r="AG241" s="23" t="str">
        <f t="shared" si="51"/>
        <v/>
      </c>
      <c r="AH241" s="23" t="str">
        <f t="shared" si="51"/>
        <v/>
      </c>
      <c r="AI241" s="23" t="str">
        <f t="shared" si="50"/>
        <v/>
      </c>
      <c r="AJ241" s="23" t="str">
        <f t="shared" si="50"/>
        <v/>
      </c>
      <c r="AK241" s="23" t="str">
        <f t="shared" si="50"/>
        <v/>
      </c>
      <c r="AL241" s="23" t="str">
        <f t="shared" si="50"/>
        <v/>
      </c>
      <c r="AM241" s="23" t="str">
        <f t="shared" si="50"/>
        <v/>
      </c>
      <c r="AN241" s="23">
        <f t="shared" si="40"/>
        <v>5.7615249864405443E-2</v>
      </c>
      <c r="AO241" s="23">
        <f t="shared" si="40"/>
        <v>5.1739669836799493E-2</v>
      </c>
      <c r="AP241" s="23">
        <f t="shared" si="40"/>
        <v>0.11604675906626766</v>
      </c>
      <c r="AQ241" s="14"/>
      <c r="AR241" s="23">
        <f t="shared" si="48"/>
        <v>7.5133892922490855E-2</v>
      </c>
      <c r="AS241" s="1">
        <f t="shared" si="49"/>
        <v>238822</v>
      </c>
    </row>
    <row r="242" spans="1:45" x14ac:dyDescent="0.25">
      <c r="A242" t="s">
        <v>237</v>
      </c>
      <c r="B242" s="5">
        <v>239</v>
      </c>
      <c r="C242" s="12">
        <f>VLOOKUP(A242,'[1]MASTER CP-1 history'!$C$3:$Q$353,15,0)</f>
        <v>1081593.3</v>
      </c>
      <c r="D242" s="12">
        <f>VLOOKUP($A242,'[1]MASTER CP-1 history'!$C$356:$Q$706,15,0)</f>
        <v>1095674.19</v>
      </c>
      <c r="E242" s="12">
        <f>VLOOKUP($A242,'[1]MASTER CP-1 history'!$C$709:$Q$1059,15,0)</f>
        <v>1197325.28</v>
      </c>
      <c r="F242" s="12">
        <f>VLOOKUP($A242,'[1]MASTER CP-1 history'!$C$1062:$Q$1412,15,0)</f>
        <v>1258952.3</v>
      </c>
      <c r="G242" s="12">
        <f>VLOOKUP($A242,'[1]MASTER CP-1 history'!$C$1415:$Q$1765,15,0)</f>
        <v>1465618.77</v>
      </c>
      <c r="H242" s="12">
        <f>VLOOKUP($A242,'[1]MASTER CP-1 history'!$C$1768:$Q$2118,15,0)</f>
        <v>1544471.27</v>
      </c>
      <c r="I242" s="12">
        <f>VLOOKUP($A242,'[1]MASTER CP-1 history'!$C$2121:$Q$2471,15,0)</f>
        <v>1617709.13</v>
      </c>
      <c r="J242" s="12">
        <f>VLOOKUP($A242,'[1]MASTER CP-1 history'!$C$2474:$Q$2824,15,0)</f>
        <v>1663204.4000000001</v>
      </c>
      <c r="K242" s="12">
        <f>VLOOKUP($A242,'[1]MASTER CP-1 history'!$C$2827:$Q$3177,15,0)</f>
        <v>1766370.6900000002</v>
      </c>
      <c r="L242" s="12">
        <f>VLOOKUP($A242,'[1]MASTER CP-1 history'!$C$3180:$Q$3530,15,0)</f>
        <v>1807179.7</v>
      </c>
      <c r="M242" s="12">
        <f>VLOOKUP($A242,'[1]MASTER CP-1 history'!$C$3533:$Q$3883,15,0)</f>
        <v>1891799.4000000001</v>
      </c>
      <c r="N242" s="12">
        <f>VLOOKUP($A242,'[1]MASTER CP-1 history'!$C$3886:$Q$4236,15,0)</f>
        <v>2001964.58</v>
      </c>
      <c r="O242" s="12">
        <f>VLOOKUP($A242,'[1]MASTER CP-1 history'!$C$4239:$Q$4589,15,0)</f>
        <v>2142003.0300000003</v>
      </c>
      <c r="P242" s="12">
        <f>VLOOKUP($A242,'[1]MASTER CP-1 history'!$C$4592:$Q$4942,15,0)</f>
        <v>2264741.35</v>
      </c>
      <c r="Q242" s="12">
        <f>VLOOKUP($A242,'[1]MASTER CP-1 history'!$C$4945:$Q$5295,15,0)</f>
        <v>2395109.48</v>
      </c>
      <c r="R242" s="12">
        <f>VLOOKUP($A242,'[1]MASTER CP-1 history'!$C$5298:$Q$5648,15,0)</f>
        <v>2519250.19</v>
      </c>
      <c r="S242" s="12">
        <f>VLOOKUP($A242,'[1]MASTER CP-1 history'!$C$5651:$Q$6001,15,0)</f>
        <v>2645808.14</v>
      </c>
      <c r="T242" s="12">
        <f>VLOOKUP($A242,'[1]MASTER CP-1 history'!$C$6004:$Q$6354,15,0)</f>
        <v>2744009.65</v>
      </c>
      <c r="U242" s="12">
        <f>VLOOKUP($A242,'[1]MASTER CP-1 history'!$C$6357:$Q$6707,15,0)</f>
        <v>2784384.4699999997</v>
      </c>
      <c r="V242" s="12">
        <f>VLOOKUP($A242,'[1]MASTER CP-1 history'!$C$6710:$Q$7060,15,0)</f>
        <v>2950420.23</v>
      </c>
      <c r="W242" s="1"/>
      <c r="X242" s="23">
        <f t="shared" si="41"/>
        <v>1.3018654978724347E-2</v>
      </c>
      <c r="Y242" s="23">
        <f t="shared" si="42"/>
        <v>9.2774924268317474E-2</v>
      </c>
      <c r="Z242" s="23">
        <f t="shared" si="43"/>
        <v>5.1470574479142391E-2</v>
      </c>
      <c r="AA242" s="23">
        <f t="shared" si="44"/>
        <v>0.16415750620575534</v>
      </c>
      <c r="AB242" s="23">
        <f t="shared" si="45"/>
        <v>5.380150801425667E-2</v>
      </c>
      <c r="AC242" s="23">
        <f t="shared" si="46"/>
        <v>4.7419373492133571E-2</v>
      </c>
      <c r="AD242" s="23">
        <f t="shared" si="52"/>
        <v>2.8123269601625017E-2</v>
      </c>
      <c r="AE242" s="23">
        <f t="shared" si="52"/>
        <v>6.2028629794389688E-2</v>
      </c>
      <c r="AF242" s="23">
        <f t="shared" si="52"/>
        <v>2.3103310211742573E-2</v>
      </c>
      <c r="AG242" s="23">
        <f t="shared" si="51"/>
        <v>4.6824175813838652E-2</v>
      </c>
      <c r="AH242" s="23">
        <f t="shared" si="51"/>
        <v>5.8233013500268542E-2</v>
      </c>
      <c r="AI242" s="23">
        <f t="shared" si="50"/>
        <v>6.9950513310280529E-2</v>
      </c>
      <c r="AJ242" s="23">
        <f t="shared" si="50"/>
        <v>5.7300721932218655E-2</v>
      </c>
      <c r="AK242" s="23">
        <f t="shared" si="50"/>
        <v>5.756424679577643E-2</v>
      </c>
      <c r="AL242" s="23">
        <f t="shared" si="50"/>
        <v>5.1830912547680269E-2</v>
      </c>
      <c r="AM242" s="23">
        <f t="shared" si="50"/>
        <v>5.0236356238996728E-2</v>
      </c>
      <c r="AN242" s="23">
        <f t="shared" si="40"/>
        <v>3.7115884751945681E-2</v>
      </c>
      <c r="AO242" s="23">
        <f t="shared" si="40"/>
        <v>1.4713803940157366E-2</v>
      </c>
      <c r="AP242" s="23">
        <f t="shared" si="40"/>
        <v>5.9631046570231827E-2</v>
      </c>
      <c r="AQ242" s="14"/>
      <c r="AR242" s="23">
        <f t="shared" si="48"/>
        <v>5.4699917181446421E-2</v>
      </c>
      <c r="AS242" s="1">
        <f t="shared" si="49"/>
        <v>3111808</v>
      </c>
    </row>
    <row r="243" spans="1:45" x14ac:dyDescent="0.25">
      <c r="A243" t="s">
        <v>238</v>
      </c>
      <c r="B243" s="5">
        <v>240</v>
      </c>
      <c r="C243" s="12">
        <f>VLOOKUP(A243,'[1]MASTER CP-1 history'!$C$3:$Q$353,15,0)</f>
        <v>0</v>
      </c>
      <c r="D243" s="12">
        <f>VLOOKUP($A243,'[1]MASTER CP-1 history'!$C$356:$Q$706,15,0)</f>
        <v>0</v>
      </c>
      <c r="E243" s="12">
        <f>VLOOKUP($A243,'[1]MASTER CP-1 history'!$C$709:$Q$1059,15,0)</f>
        <v>0</v>
      </c>
      <c r="F243" s="12">
        <f>VLOOKUP($A243,'[1]MASTER CP-1 history'!$C$1062:$Q$1412,15,0)</f>
        <v>0</v>
      </c>
      <c r="G243" s="12">
        <f>VLOOKUP($A243,'[1]MASTER CP-1 history'!$C$1415:$Q$1765,15,0)</f>
        <v>0</v>
      </c>
      <c r="H243" s="12">
        <f>VLOOKUP($A243,'[1]MASTER CP-1 history'!$C$1768:$Q$2118,15,0)</f>
        <v>58535.29</v>
      </c>
      <c r="I243" s="12">
        <f>VLOOKUP($A243,'[1]MASTER CP-1 history'!$C$2121:$Q$2471,15,0)</f>
        <v>57207.630000000005</v>
      </c>
      <c r="J243" s="12">
        <f>VLOOKUP($A243,'[1]MASTER CP-1 history'!$C$2474:$Q$2824,15,0)</f>
        <v>57888.28</v>
      </c>
      <c r="K243" s="12">
        <f>VLOOKUP($A243,'[1]MASTER CP-1 history'!$C$2827:$Q$3177,15,0)</f>
        <v>58723.97</v>
      </c>
      <c r="L243" s="12">
        <f>VLOOKUP($A243,'[1]MASTER CP-1 history'!$C$3180:$Q$3530,15,0)</f>
        <v>67838.52</v>
      </c>
      <c r="M243" s="12">
        <f>VLOOKUP($A243,'[1]MASTER CP-1 history'!$C$3533:$Q$3883,15,0)</f>
        <v>80060.36</v>
      </c>
      <c r="N243" s="12">
        <f>VLOOKUP($A243,'[1]MASTER CP-1 history'!$C$3886:$Q$4236,15,0)</f>
        <v>79932.66</v>
      </c>
      <c r="O243" s="12">
        <f>VLOOKUP($A243,'[1]MASTER CP-1 history'!$C$4239:$Q$4589,15,0)</f>
        <v>86668.53</v>
      </c>
      <c r="P243" s="12">
        <f>VLOOKUP($A243,'[1]MASTER CP-1 history'!$C$4592:$Q$4942,15,0)</f>
        <v>87981.88</v>
      </c>
      <c r="Q243" s="12">
        <f>VLOOKUP($A243,'[1]MASTER CP-1 history'!$C$4945:$Q$5295,15,0)</f>
        <v>90877.5</v>
      </c>
      <c r="R243" s="12">
        <f>VLOOKUP($A243,'[1]MASTER CP-1 history'!$C$5298:$Q$5648,15,0)</f>
        <v>96951.5</v>
      </c>
      <c r="S243" s="12">
        <f>VLOOKUP($A243,'[1]MASTER CP-1 history'!$C$5651:$Q$6001,15,0)</f>
        <v>100046.63</v>
      </c>
      <c r="T243" s="12">
        <f>VLOOKUP($A243,'[1]MASTER CP-1 history'!$C$6004:$Q$6354,15,0)</f>
        <v>102144.64</v>
      </c>
      <c r="U243" s="12">
        <f>VLOOKUP($A243,'[1]MASTER CP-1 history'!$C$6357:$Q$6707,15,0)</f>
        <v>112305.61</v>
      </c>
      <c r="V243" s="12">
        <f>VLOOKUP($A243,'[1]MASTER CP-1 history'!$C$6710:$Q$7060,15,0)</f>
        <v>112656.64</v>
      </c>
      <c r="W243" s="1"/>
      <c r="X243" s="23" t="str">
        <f t="shared" si="41"/>
        <v/>
      </c>
      <c r="Y243" s="23" t="str">
        <f t="shared" si="42"/>
        <v/>
      </c>
      <c r="Z243" s="23" t="str">
        <f t="shared" si="43"/>
        <v/>
      </c>
      <c r="AA243" s="23" t="str">
        <f t="shared" si="44"/>
        <v/>
      </c>
      <c r="AB243" s="23" t="str">
        <f t="shared" si="45"/>
        <v/>
      </c>
      <c r="AC243" s="23">
        <f t="shared" si="46"/>
        <v>-2.2681360252934532E-2</v>
      </c>
      <c r="AD243" s="23">
        <f t="shared" si="52"/>
        <v>1.1897888445999146E-2</v>
      </c>
      <c r="AE243" s="23">
        <f t="shared" si="52"/>
        <v>1.4436255490748772E-2</v>
      </c>
      <c r="AF243" s="23">
        <f t="shared" si="52"/>
        <v>0.15521004455250562</v>
      </c>
      <c r="AG243" s="23">
        <f t="shared" si="51"/>
        <v>0.18016077001679864</v>
      </c>
      <c r="AH243" s="23">
        <f t="shared" si="51"/>
        <v>-1.5950465373875046E-3</v>
      </c>
      <c r="AI243" s="23">
        <f t="shared" si="50"/>
        <v>8.4269308690590239E-2</v>
      </c>
      <c r="AJ243" s="23">
        <f t="shared" si="50"/>
        <v>1.515371265671641E-2</v>
      </c>
      <c r="AK243" s="23">
        <f t="shared" si="50"/>
        <v>3.2911549514513617E-2</v>
      </c>
      <c r="AL243" s="23">
        <f t="shared" si="50"/>
        <v>6.6837225936012767E-2</v>
      </c>
      <c r="AM243" s="23">
        <f t="shared" si="50"/>
        <v>3.1924518960511232E-2</v>
      </c>
      <c r="AN243" s="23">
        <f t="shared" si="40"/>
        <v>2.0970321539066281E-2</v>
      </c>
      <c r="AO243" s="23">
        <f t="shared" si="40"/>
        <v>9.9476291658573579E-2</v>
      </c>
      <c r="AP243" s="23">
        <f t="shared" si="40"/>
        <v>3.1256675423427097E-3</v>
      </c>
      <c r="AQ243" s="14"/>
      <c r="AR243" s="23">
        <f t="shared" si="48"/>
        <v>4.9435510586718349E-2</v>
      </c>
      <c r="AS243" s="1">
        <f t="shared" si="49"/>
        <v>118226</v>
      </c>
    </row>
    <row r="244" spans="1:45" x14ac:dyDescent="0.25">
      <c r="A244" t="s">
        <v>239</v>
      </c>
      <c r="B244" s="5">
        <v>241</v>
      </c>
      <c r="C244" s="12">
        <f>VLOOKUP(A244,'[1]MASTER CP-1 history'!$C$3:$Q$353,15,0)</f>
        <v>0</v>
      </c>
      <c r="D244" s="12">
        <f>VLOOKUP($A244,'[1]MASTER CP-1 history'!$C$356:$Q$706,15,0)</f>
        <v>0</v>
      </c>
      <c r="E244" s="12">
        <f>VLOOKUP($A244,'[1]MASTER CP-1 history'!$C$709:$Q$1059,15,0)</f>
        <v>0</v>
      </c>
      <c r="F244" s="12">
        <f>VLOOKUP($A244,'[1]MASTER CP-1 history'!$C$1062:$Q$1412,15,0)</f>
        <v>0</v>
      </c>
      <c r="G244" s="12">
        <f>VLOOKUP($A244,'[1]MASTER CP-1 history'!$C$1415:$Q$1765,15,0)</f>
        <v>0</v>
      </c>
      <c r="H244" s="12">
        <f>VLOOKUP($A244,'[1]MASTER CP-1 history'!$C$1768:$Q$2118,15,0)</f>
        <v>0</v>
      </c>
      <c r="I244" s="12">
        <f>VLOOKUP($A244,'[1]MASTER CP-1 history'!$C$2121:$Q$2471,15,0)</f>
        <v>0</v>
      </c>
      <c r="J244" s="12">
        <f>VLOOKUP($A244,'[1]MASTER CP-1 history'!$C$2474:$Q$2824,15,0)</f>
        <v>0</v>
      </c>
      <c r="K244" s="12">
        <f>VLOOKUP($A244,'[1]MASTER CP-1 history'!$C$2827:$Q$3177,15,0)</f>
        <v>0</v>
      </c>
      <c r="L244" s="12">
        <f>VLOOKUP($A244,'[1]MASTER CP-1 history'!$C$3180:$Q$3530,15,0)</f>
        <v>0</v>
      </c>
      <c r="M244" s="12">
        <f>VLOOKUP($A244,'[1]MASTER CP-1 history'!$C$3533:$Q$3883,15,0)</f>
        <v>0</v>
      </c>
      <c r="N244" s="12">
        <f>VLOOKUP($A244,'[1]MASTER CP-1 history'!$C$3886:$Q$4236,15,0)</f>
        <v>0</v>
      </c>
      <c r="O244" s="12">
        <f>VLOOKUP($A244,'[1]MASTER CP-1 history'!$C$4239:$Q$4589,15,0)</f>
        <v>0</v>
      </c>
      <c r="P244" s="12">
        <f>VLOOKUP($A244,'[1]MASTER CP-1 history'!$C$4592:$Q$4942,15,0)</f>
        <v>0</v>
      </c>
      <c r="Q244" s="12">
        <f>VLOOKUP($A244,'[1]MASTER CP-1 history'!$C$4945:$Q$5295,15,0)</f>
        <v>0</v>
      </c>
      <c r="R244" s="12">
        <f>VLOOKUP($A244,'[1]MASTER CP-1 history'!$C$5298:$Q$5648,15,0)</f>
        <v>0</v>
      </c>
      <c r="S244" s="12">
        <f>VLOOKUP($A244,'[1]MASTER CP-1 history'!$C$5651:$Q$6001,15,0)</f>
        <v>0</v>
      </c>
      <c r="T244" s="12">
        <f>VLOOKUP($A244,'[1]MASTER CP-1 history'!$C$6004:$Q$6354,15,0)</f>
        <v>0</v>
      </c>
      <c r="U244" s="12">
        <f>VLOOKUP($A244,'[1]MASTER CP-1 history'!$C$6357:$Q$6707,15,0)</f>
        <v>0</v>
      </c>
      <c r="V244" s="12">
        <f>VLOOKUP($A244,'[1]MASTER CP-1 history'!$C$6710:$Q$7060,15,0)</f>
        <v>0</v>
      </c>
      <c r="W244" s="1"/>
      <c r="X244" s="23" t="str">
        <f t="shared" si="41"/>
        <v/>
      </c>
      <c r="Y244" s="23" t="str">
        <f t="shared" si="42"/>
        <v/>
      </c>
      <c r="Z244" s="23" t="str">
        <f t="shared" si="43"/>
        <v/>
      </c>
      <c r="AA244" s="23" t="str">
        <f t="shared" si="44"/>
        <v/>
      </c>
      <c r="AB244" s="23" t="str">
        <f t="shared" si="45"/>
        <v/>
      </c>
      <c r="AC244" s="23" t="str">
        <f t="shared" si="46"/>
        <v/>
      </c>
      <c r="AD244" s="23" t="str">
        <f t="shared" si="52"/>
        <v/>
      </c>
      <c r="AE244" s="23" t="str">
        <f t="shared" si="52"/>
        <v/>
      </c>
      <c r="AF244" s="23" t="str">
        <f t="shared" si="52"/>
        <v/>
      </c>
      <c r="AG244" s="23" t="str">
        <f t="shared" si="51"/>
        <v/>
      </c>
      <c r="AH244" s="23" t="str">
        <f t="shared" si="51"/>
        <v/>
      </c>
      <c r="AI244" s="23" t="str">
        <f t="shared" si="50"/>
        <v/>
      </c>
      <c r="AJ244" s="23" t="str">
        <f t="shared" si="50"/>
        <v/>
      </c>
      <c r="AK244" s="23" t="str">
        <f t="shared" si="50"/>
        <v/>
      </c>
      <c r="AL244" s="23" t="str">
        <f t="shared" si="50"/>
        <v/>
      </c>
      <c r="AM244" s="23" t="str">
        <f t="shared" si="50"/>
        <v/>
      </c>
      <c r="AN244" s="23" t="str">
        <f t="shared" si="40"/>
        <v/>
      </c>
      <c r="AO244" s="23" t="str">
        <f t="shared" si="40"/>
        <v/>
      </c>
      <c r="AP244" s="23" t="str">
        <f t="shared" si="40"/>
        <v/>
      </c>
      <c r="AQ244" s="14"/>
      <c r="AR244" s="23">
        <f t="shared" si="48"/>
        <v>0</v>
      </c>
      <c r="AS244" s="1">
        <f t="shared" si="49"/>
        <v>0</v>
      </c>
    </row>
    <row r="245" spans="1:45" x14ac:dyDescent="0.25">
      <c r="A245" t="s">
        <v>240</v>
      </c>
      <c r="B245" s="5">
        <v>242</v>
      </c>
      <c r="C245" s="12">
        <f>VLOOKUP(A245,'[1]MASTER CP-1 history'!$C$3:$Q$353,15,0)</f>
        <v>0</v>
      </c>
      <c r="D245" s="12">
        <f>VLOOKUP($A245,'[1]MASTER CP-1 history'!$C$356:$Q$706,15,0)</f>
        <v>281308.54000000004</v>
      </c>
      <c r="E245" s="12">
        <f>VLOOKUP($A245,'[1]MASTER CP-1 history'!$C$709:$Q$1059,15,0)</f>
        <v>312081.12</v>
      </c>
      <c r="F245" s="12">
        <f>VLOOKUP($A245,'[1]MASTER CP-1 history'!$C$1062:$Q$1412,15,0)</f>
        <v>326012.85000000003</v>
      </c>
      <c r="G245" s="12">
        <f>VLOOKUP($A245,'[1]MASTER CP-1 history'!$C$1415:$Q$1765,15,0)</f>
        <v>332446.08999999997</v>
      </c>
      <c r="H245" s="12">
        <f>VLOOKUP($A245,'[1]MASTER CP-1 history'!$C$1768:$Q$2118,15,0)</f>
        <v>349410.19999999995</v>
      </c>
      <c r="I245" s="12">
        <f>VLOOKUP($A245,'[1]MASTER CP-1 history'!$C$2121:$Q$2471,15,0)</f>
        <v>365261.59</v>
      </c>
      <c r="J245" s="12">
        <f>VLOOKUP($A245,'[1]MASTER CP-1 history'!$C$2474:$Q$2824,15,0)</f>
        <v>377075.78</v>
      </c>
      <c r="K245" s="12">
        <f>VLOOKUP($A245,'[1]MASTER CP-1 history'!$C$2827:$Q$3177,15,0)</f>
        <v>399448.03</v>
      </c>
      <c r="L245" s="12">
        <f>VLOOKUP($A245,'[1]MASTER CP-1 history'!$C$3180:$Q$3530,15,0)</f>
        <v>412200.78</v>
      </c>
      <c r="M245" s="12">
        <f>VLOOKUP($A245,'[1]MASTER CP-1 history'!$C$3533:$Q$3883,15,0)</f>
        <v>432657.01</v>
      </c>
      <c r="N245" s="12">
        <f>VLOOKUP($A245,'[1]MASTER CP-1 history'!$C$3886:$Q$4236,15,0)</f>
        <v>449810.72000000003</v>
      </c>
      <c r="O245" s="12">
        <f>VLOOKUP($A245,'[1]MASTER CP-1 history'!$C$4239:$Q$4589,15,0)</f>
        <v>482666.97</v>
      </c>
      <c r="P245" s="12">
        <f>VLOOKUP($A245,'[1]MASTER CP-1 history'!$C$4592:$Q$4942,15,0)</f>
        <v>505422.13999999996</v>
      </c>
      <c r="Q245" s="12">
        <f>VLOOKUP($A245,'[1]MASTER CP-1 history'!$C$4945:$Q$5295,15,0)</f>
        <v>515994.46</v>
      </c>
      <c r="R245" s="12">
        <f>VLOOKUP($A245,'[1]MASTER CP-1 history'!$C$5298:$Q$5648,15,0)</f>
        <v>547693.57000000007</v>
      </c>
      <c r="S245" s="12">
        <f>VLOOKUP($A245,'[1]MASTER CP-1 history'!$C$5651:$Q$6001,15,0)</f>
        <v>553292.56000000006</v>
      </c>
      <c r="T245" s="12">
        <f>VLOOKUP($A245,'[1]MASTER CP-1 history'!$C$6004:$Q$6354,15,0)</f>
        <v>611263.94999999995</v>
      </c>
      <c r="U245" s="12">
        <f>VLOOKUP($A245,'[1]MASTER CP-1 history'!$C$6357:$Q$6707,15,0)</f>
        <v>635048.64</v>
      </c>
      <c r="V245" s="12">
        <f>VLOOKUP($A245,'[1]MASTER CP-1 history'!$C$6710:$Q$7060,15,0)</f>
        <v>676219.81</v>
      </c>
      <c r="W245" s="1"/>
      <c r="X245" s="23" t="str">
        <f t="shared" si="41"/>
        <v/>
      </c>
      <c r="Y245" s="23">
        <f t="shared" si="42"/>
        <v>0.10939084892339192</v>
      </c>
      <c r="Z245" s="23">
        <f t="shared" si="43"/>
        <v>4.4641374011987783E-2</v>
      </c>
      <c r="AA245" s="23">
        <f t="shared" si="44"/>
        <v>1.9733087208065363E-2</v>
      </c>
      <c r="AB245" s="23">
        <f t="shared" si="45"/>
        <v>5.1028153166126841E-2</v>
      </c>
      <c r="AC245" s="23">
        <f t="shared" si="46"/>
        <v>4.5366134131173255E-2</v>
      </c>
      <c r="AD245" s="23">
        <f t="shared" si="52"/>
        <v>3.2344463046333455E-2</v>
      </c>
      <c r="AE245" s="23">
        <f t="shared" si="52"/>
        <v>5.9330912210802819E-2</v>
      </c>
      <c r="AF245" s="23">
        <f t="shared" si="52"/>
        <v>3.1925930389492721E-2</v>
      </c>
      <c r="AG245" s="23">
        <f t="shared" si="51"/>
        <v>4.9626859027292428E-2</v>
      </c>
      <c r="AH245" s="23">
        <f t="shared" si="51"/>
        <v>3.964736408639264E-2</v>
      </c>
      <c r="AI245" s="23">
        <f t="shared" si="50"/>
        <v>7.30446130763623E-2</v>
      </c>
      <c r="AJ245" s="23">
        <f t="shared" si="50"/>
        <v>4.7144659598314723E-2</v>
      </c>
      <c r="AK245" s="23">
        <f t="shared" si="50"/>
        <v>2.0917801503511631E-2</v>
      </c>
      <c r="AL245" s="23">
        <f t="shared" si="50"/>
        <v>6.1433043292751711E-2</v>
      </c>
      <c r="AM245" s="23">
        <f t="shared" si="50"/>
        <v>1.0222851438624685E-2</v>
      </c>
      <c r="AN245" s="23">
        <f t="shared" si="40"/>
        <v>0.10477529283965049</v>
      </c>
      <c r="AO245" s="23">
        <f t="shared" si="40"/>
        <v>3.8910670259550008E-2</v>
      </c>
      <c r="AP245" s="23">
        <f t="shared" si="40"/>
        <v>6.4831522196473076E-2</v>
      </c>
      <c r="AQ245" s="14"/>
      <c r="AR245" s="23">
        <f t="shared" si="48"/>
        <v>5.0239754467016534E-2</v>
      </c>
      <c r="AS245" s="1">
        <f t="shared" si="49"/>
        <v>710193</v>
      </c>
    </row>
    <row r="246" spans="1:45" x14ac:dyDescent="0.25">
      <c r="A246" t="s">
        <v>241</v>
      </c>
      <c r="B246" s="5">
        <v>243</v>
      </c>
      <c r="C246" s="12">
        <f>VLOOKUP(A246,'[1]MASTER CP-1 history'!$C$3:$Q$353,15,0)</f>
        <v>0</v>
      </c>
      <c r="D246" s="12">
        <f>VLOOKUP($A246,'[1]MASTER CP-1 history'!$C$356:$Q$706,15,0)</f>
        <v>0</v>
      </c>
      <c r="E246" s="12">
        <f>VLOOKUP($A246,'[1]MASTER CP-1 history'!$C$709:$Q$1059,15,0)</f>
        <v>0</v>
      </c>
      <c r="F246" s="12">
        <f>VLOOKUP($A246,'[1]MASTER CP-1 history'!$C$1062:$Q$1412,15,0)</f>
        <v>1122760.68</v>
      </c>
      <c r="G246" s="12">
        <f>VLOOKUP($A246,'[1]MASTER CP-1 history'!$C$1415:$Q$1765,15,0)</f>
        <v>1126015.76</v>
      </c>
      <c r="H246" s="12">
        <f>VLOOKUP($A246,'[1]MASTER CP-1 history'!$C$1768:$Q$2118,15,0)</f>
        <v>1264908.1000000001</v>
      </c>
      <c r="I246" s="12">
        <f>VLOOKUP($A246,'[1]MASTER CP-1 history'!$C$2121:$Q$2471,15,0)</f>
        <v>1255829.3</v>
      </c>
      <c r="J246" s="12">
        <f>VLOOKUP($A246,'[1]MASTER CP-1 history'!$C$2474:$Q$2824,15,0)</f>
        <v>1240667.56</v>
      </c>
      <c r="K246" s="12">
        <f>VLOOKUP($A246,'[1]MASTER CP-1 history'!$C$2827:$Q$3177,15,0)</f>
        <v>1277060.24</v>
      </c>
      <c r="L246" s="12">
        <f>VLOOKUP($A246,'[1]MASTER CP-1 history'!$C$3180:$Q$3530,15,0)</f>
        <v>1378068.9800000002</v>
      </c>
      <c r="M246" s="12">
        <f>VLOOKUP($A246,'[1]MASTER CP-1 history'!$C$3533:$Q$3883,15,0)</f>
        <v>1428455.07</v>
      </c>
      <c r="N246" s="12">
        <f>VLOOKUP($A246,'[1]MASTER CP-1 history'!$C$3886:$Q$4236,15,0)</f>
        <v>1518391.87</v>
      </c>
      <c r="O246" s="12">
        <f>VLOOKUP($A246,'[1]MASTER CP-1 history'!$C$4239:$Q$4589,15,0)</f>
        <v>1565694.78</v>
      </c>
      <c r="P246" s="12">
        <f>VLOOKUP($A246,'[1]MASTER CP-1 history'!$C$4592:$Q$4942,15,0)</f>
        <v>1685142.41</v>
      </c>
      <c r="Q246" s="12">
        <f>VLOOKUP($A246,'[1]MASTER CP-1 history'!$C$4945:$Q$5295,15,0)</f>
        <v>1809063.22</v>
      </c>
      <c r="R246" s="12">
        <f>VLOOKUP($A246,'[1]MASTER CP-1 history'!$C$5298:$Q$5648,15,0)</f>
        <v>1863162.4300000002</v>
      </c>
      <c r="S246" s="12">
        <f>VLOOKUP($A246,'[1]MASTER CP-1 history'!$C$5651:$Q$6001,15,0)</f>
        <v>1993809.58</v>
      </c>
      <c r="T246" s="12">
        <f>VLOOKUP($A246,'[1]MASTER CP-1 history'!$C$6004:$Q$6354,15,0)</f>
        <v>2060928.5799999998</v>
      </c>
      <c r="U246" s="12">
        <f>VLOOKUP($A246,'[1]MASTER CP-1 history'!$C$6357:$Q$6707,15,0)</f>
        <v>2156878.8199999998</v>
      </c>
      <c r="V246" s="12">
        <f>VLOOKUP($A246,'[1]MASTER CP-1 history'!$C$6710:$Q$7060,15,0)</f>
        <v>2238963.4500000002</v>
      </c>
      <c r="W246" s="1"/>
      <c r="X246" s="23" t="str">
        <f t="shared" si="41"/>
        <v/>
      </c>
      <c r="Y246" s="23" t="str">
        <f t="shared" si="42"/>
        <v/>
      </c>
      <c r="Z246" s="23" t="str">
        <f t="shared" si="43"/>
        <v/>
      </c>
      <c r="AA246" s="23">
        <f t="shared" si="44"/>
        <v>2.8991752721515638E-3</v>
      </c>
      <c r="AB246" s="23">
        <f t="shared" si="45"/>
        <v>0.12334848670324124</v>
      </c>
      <c r="AC246" s="23">
        <f t="shared" si="46"/>
        <v>-7.1774384241827891E-3</v>
      </c>
      <c r="AD246" s="23">
        <f t="shared" si="52"/>
        <v>-1.2073089869777676E-2</v>
      </c>
      <c r="AE246" s="23">
        <f t="shared" si="52"/>
        <v>2.9333143843947959E-2</v>
      </c>
      <c r="AF246" s="23">
        <f t="shared" si="52"/>
        <v>7.9094734011921186E-2</v>
      </c>
      <c r="AG246" s="23">
        <f t="shared" si="51"/>
        <v>3.6562821405355078E-2</v>
      </c>
      <c r="AH246" s="23">
        <f t="shared" si="51"/>
        <v>6.2960888227307027E-2</v>
      </c>
      <c r="AI246" s="23">
        <f t="shared" si="50"/>
        <v>3.115329509766139E-2</v>
      </c>
      <c r="AJ246" s="23">
        <f t="shared" si="50"/>
        <v>7.6290495137245007E-2</v>
      </c>
      <c r="AK246" s="23">
        <f t="shared" si="50"/>
        <v>7.3537292317033348E-2</v>
      </c>
      <c r="AL246" s="23">
        <f t="shared" si="50"/>
        <v>2.9904543634467453E-2</v>
      </c>
      <c r="AM246" s="23">
        <f t="shared" si="50"/>
        <v>7.0121181007283345E-2</v>
      </c>
      <c r="AN246" s="23">
        <f t="shared" si="40"/>
        <v>3.3663696209143383E-2</v>
      </c>
      <c r="AO246" s="23">
        <f t="shared" si="40"/>
        <v>4.65568001390907E-2</v>
      </c>
      <c r="AP246" s="23">
        <f t="shared" si="40"/>
        <v>3.8057135727263693E-2</v>
      </c>
      <c r="AQ246" s="14"/>
      <c r="AR246" s="23">
        <f t="shared" si="48"/>
        <v>4.4639572527446998E-2</v>
      </c>
      <c r="AS246" s="1">
        <f t="shared" si="49"/>
        <v>2338910</v>
      </c>
    </row>
    <row r="247" spans="1:45" x14ac:dyDescent="0.25">
      <c r="A247" t="s">
        <v>242</v>
      </c>
      <c r="B247" s="5">
        <v>244</v>
      </c>
      <c r="C247" s="12">
        <f>VLOOKUP(A247,'[1]MASTER CP-1 history'!$C$3:$Q$353,15,0)</f>
        <v>0</v>
      </c>
      <c r="D247" s="12">
        <f>VLOOKUP($A247,'[1]MASTER CP-1 history'!$C$356:$Q$706,15,0)</f>
        <v>0</v>
      </c>
      <c r="E247" s="12">
        <f>VLOOKUP($A247,'[1]MASTER CP-1 history'!$C$709:$Q$1059,15,0)</f>
        <v>486042.98</v>
      </c>
      <c r="F247" s="12">
        <f>VLOOKUP($A247,'[1]MASTER CP-1 history'!$C$1062:$Q$1412,15,0)</f>
        <v>522236.46</v>
      </c>
      <c r="G247" s="12">
        <f>VLOOKUP($A247,'[1]MASTER CP-1 history'!$C$1415:$Q$1765,15,0)</f>
        <v>542354.14</v>
      </c>
      <c r="H247" s="12">
        <f>VLOOKUP($A247,'[1]MASTER CP-1 history'!$C$1768:$Q$2118,15,0)</f>
        <v>625682.37</v>
      </c>
      <c r="I247" s="12">
        <f>VLOOKUP($A247,'[1]MASTER CP-1 history'!$C$2121:$Q$2471,15,0)</f>
        <v>629662.96</v>
      </c>
      <c r="J247" s="12">
        <f>VLOOKUP($A247,'[1]MASTER CP-1 history'!$C$2474:$Q$2824,15,0)</f>
        <v>627626.05999999994</v>
      </c>
      <c r="K247" s="12">
        <f>VLOOKUP($A247,'[1]MASTER CP-1 history'!$C$2827:$Q$3177,15,0)</f>
        <v>641732.57000000007</v>
      </c>
      <c r="L247" s="12">
        <f>VLOOKUP($A247,'[1]MASTER CP-1 history'!$C$3180:$Q$3530,15,0)</f>
        <v>646729.22</v>
      </c>
      <c r="M247" s="12">
        <f>VLOOKUP($A247,'[1]MASTER CP-1 history'!$C$3533:$Q$3883,15,0)</f>
        <v>666115.6</v>
      </c>
      <c r="N247" s="12">
        <f>VLOOKUP($A247,'[1]MASTER CP-1 history'!$C$3886:$Q$4236,15,0)</f>
        <v>700324.59</v>
      </c>
      <c r="O247" s="12">
        <f>VLOOKUP($A247,'[1]MASTER CP-1 history'!$C$4239:$Q$4589,15,0)</f>
        <v>743510.49</v>
      </c>
      <c r="P247" s="12">
        <f>VLOOKUP($A247,'[1]MASTER CP-1 history'!$C$4592:$Q$4942,15,0)</f>
        <v>795438.55999999994</v>
      </c>
      <c r="Q247" s="12">
        <f>VLOOKUP($A247,'[1]MASTER CP-1 history'!$C$4945:$Q$5295,15,0)</f>
        <v>841016.19</v>
      </c>
      <c r="R247" s="12">
        <f>VLOOKUP($A247,'[1]MASTER CP-1 history'!$C$5298:$Q$5648,15,0)</f>
        <v>899790.14999999991</v>
      </c>
      <c r="S247" s="12">
        <f>VLOOKUP($A247,'[1]MASTER CP-1 history'!$C$5651:$Q$6001,15,0)</f>
        <v>963395.67</v>
      </c>
      <c r="T247" s="12">
        <f>VLOOKUP($A247,'[1]MASTER CP-1 history'!$C$6004:$Q$6354,15,0)</f>
        <v>992037.93</v>
      </c>
      <c r="U247" s="12">
        <f>VLOOKUP($A247,'[1]MASTER CP-1 history'!$C$6357:$Q$6707,15,0)</f>
        <v>1042303.1900000001</v>
      </c>
      <c r="V247" s="12">
        <f>VLOOKUP($A247,'[1]MASTER CP-1 history'!$C$6710:$Q$7060,15,0)</f>
        <v>1126370.2100000002</v>
      </c>
      <c r="W247" s="1"/>
      <c r="X247" s="23" t="str">
        <f t="shared" si="41"/>
        <v/>
      </c>
      <c r="Y247" s="23" t="str">
        <f t="shared" si="42"/>
        <v/>
      </c>
      <c r="Z247" s="23">
        <f t="shared" si="43"/>
        <v>7.4465595614610136E-2</v>
      </c>
      <c r="AA247" s="23">
        <f t="shared" si="44"/>
        <v>3.8522166759479018E-2</v>
      </c>
      <c r="AB247" s="23">
        <f t="shared" si="45"/>
        <v>0.15364173305655965</v>
      </c>
      <c r="AC247" s="23">
        <f t="shared" si="46"/>
        <v>6.3619980214561066E-3</v>
      </c>
      <c r="AD247" s="23">
        <f t="shared" si="52"/>
        <v>-3.234905226122914E-3</v>
      </c>
      <c r="AE247" s="23">
        <f t="shared" si="52"/>
        <v>2.2475978769906601E-2</v>
      </c>
      <c r="AF247" s="23">
        <f t="shared" si="52"/>
        <v>7.7861873209893436E-3</v>
      </c>
      <c r="AG247" s="23">
        <f t="shared" si="51"/>
        <v>2.9976038503409519E-2</v>
      </c>
      <c r="AH247" s="23">
        <f t="shared" si="51"/>
        <v>5.1355935816545947E-2</v>
      </c>
      <c r="AI247" s="23">
        <f t="shared" si="50"/>
        <v>6.1665548542283836E-2</v>
      </c>
      <c r="AJ247" s="23">
        <f t="shared" si="50"/>
        <v>6.9841744936241512E-2</v>
      </c>
      <c r="AK247" s="23">
        <f t="shared" si="50"/>
        <v>5.7298743475548898E-2</v>
      </c>
      <c r="AL247" s="23">
        <f t="shared" si="50"/>
        <v>6.9884457277808135E-2</v>
      </c>
      <c r="AM247" s="23">
        <f t="shared" si="50"/>
        <v>7.0689282384342772E-2</v>
      </c>
      <c r="AN247" s="23">
        <f t="shared" si="40"/>
        <v>2.9730525984199212E-2</v>
      </c>
      <c r="AO247" s="23">
        <f t="shared" si="40"/>
        <v>5.0668687637780145E-2</v>
      </c>
      <c r="AP247" s="23">
        <f t="shared" si="40"/>
        <v>8.0655053929174034E-2</v>
      </c>
      <c r="AQ247" s="14"/>
      <c r="AR247" s="23">
        <f t="shared" si="48"/>
        <v>5.1281457223777166E-2</v>
      </c>
      <c r="AS247" s="1">
        <f t="shared" si="49"/>
        <v>1184132</v>
      </c>
    </row>
    <row r="248" spans="1:45" x14ac:dyDescent="0.25">
      <c r="A248" t="s">
        <v>243</v>
      </c>
      <c r="B248" s="5">
        <v>245</v>
      </c>
      <c r="C248" s="12">
        <f>VLOOKUP(A248,'[1]MASTER CP-1 history'!$C$3:$Q$353,15,0)</f>
        <v>0</v>
      </c>
      <c r="D248" s="12">
        <f>VLOOKUP($A248,'[1]MASTER CP-1 history'!$C$356:$Q$706,15,0)</f>
        <v>0</v>
      </c>
      <c r="E248" s="12">
        <f>VLOOKUP($A248,'[1]MASTER CP-1 history'!$C$709:$Q$1059,15,0)</f>
        <v>0</v>
      </c>
      <c r="F248" s="12">
        <f>VLOOKUP($A248,'[1]MASTER CP-1 history'!$C$1062:$Q$1412,15,0)</f>
        <v>0</v>
      </c>
      <c r="G248" s="12">
        <f>VLOOKUP($A248,'[1]MASTER CP-1 history'!$C$1415:$Q$1765,15,0)</f>
        <v>0</v>
      </c>
      <c r="H248" s="12">
        <f>VLOOKUP($A248,'[1]MASTER CP-1 history'!$C$1768:$Q$2118,15,0)</f>
        <v>0</v>
      </c>
      <c r="I248" s="12">
        <f>VLOOKUP($A248,'[1]MASTER CP-1 history'!$C$2121:$Q$2471,15,0)</f>
        <v>0</v>
      </c>
      <c r="J248" s="12">
        <f>VLOOKUP($A248,'[1]MASTER CP-1 history'!$C$2474:$Q$2824,15,0)</f>
        <v>0</v>
      </c>
      <c r="K248" s="12">
        <f>VLOOKUP($A248,'[1]MASTER CP-1 history'!$C$2827:$Q$3177,15,0)</f>
        <v>0</v>
      </c>
      <c r="L248" s="12">
        <f>VLOOKUP($A248,'[1]MASTER CP-1 history'!$C$3180:$Q$3530,15,0)</f>
        <v>0</v>
      </c>
      <c r="M248" s="12">
        <f>VLOOKUP($A248,'[1]MASTER CP-1 history'!$C$3533:$Q$3883,15,0)</f>
        <v>0</v>
      </c>
      <c r="N248" s="12">
        <f>VLOOKUP($A248,'[1]MASTER CP-1 history'!$C$3886:$Q$4236,15,0)</f>
        <v>0</v>
      </c>
      <c r="O248" s="12">
        <f>VLOOKUP($A248,'[1]MASTER CP-1 history'!$C$4239:$Q$4589,15,0)</f>
        <v>0</v>
      </c>
      <c r="P248" s="12">
        <f>VLOOKUP($A248,'[1]MASTER CP-1 history'!$C$4592:$Q$4942,15,0)</f>
        <v>0</v>
      </c>
      <c r="Q248" s="12">
        <f>VLOOKUP($A248,'[1]MASTER CP-1 history'!$C$4945:$Q$5295,15,0)</f>
        <v>0</v>
      </c>
      <c r="R248" s="12">
        <f>VLOOKUP($A248,'[1]MASTER CP-1 history'!$C$5298:$Q$5648,15,0)</f>
        <v>0</v>
      </c>
      <c r="S248" s="12">
        <f>VLOOKUP($A248,'[1]MASTER CP-1 history'!$C$5651:$Q$6001,15,0)</f>
        <v>0</v>
      </c>
      <c r="T248" s="12">
        <f>VLOOKUP($A248,'[1]MASTER CP-1 history'!$C$6004:$Q$6354,15,0)</f>
        <v>0</v>
      </c>
      <c r="U248" s="12">
        <f>VLOOKUP($A248,'[1]MASTER CP-1 history'!$C$6357:$Q$6707,15,0)</f>
        <v>0</v>
      </c>
      <c r="V248" s="12">
        <f>VLOOKUP($A248,'[1]MASTER CP-1 history'!$C$6710:$Q$7060,15,0)</f>
        <v>0</v>
      </c>
      <c r="W248" s="1"/>
      <c r="X248" s="23" t="str">
        <f t="shared" si="41"/>
        <v/>
      </c>
      <c r="Y248" s="23" t="str">
        <f t="shared" si="42"/>
        <v/>
      </c>
      <c r="Z248" s="23" t="str">
        <f t="shared" si="43"/>
        <v/>
      </c>
      <c r="AA248" s="23" t="str">
        <f t="shared" si="44"/>
        <v/>
      </c>
      <c r="AB248" s="23" t="str">
        <f t="shared" si="45"/>
        <v/>
      </c>
      <c r="AC248" s="23" t="str">
        <f t="shared" si="46"/>
        <v/>
      </c>
      <c r="AD248" s="23" t="str">
        <f t="shared" si="52"/>
        <v/>
      </c>
      <c r="AE248" s="23" t="str">
        <f t="shared" si="52"/>
        <v/>
      </c>
      <c r="AF248" s="23" t="str">
        <f t="shared" si="52"/>
        <v/>
      </c>
      <c r="AG248" s="23" t="str">
        <f t="shared" si="51"/>
        <v/>
      </c>
      <c r="AH248" s="23" t="str">
        <f t="shared" si="51"/>
        <v/>
      </c>
      <c r="AI248" s="23" t="str">
        <f t="shared" si="50"/>
        <v/>
      </c>
      <c r="AJ248" s="23" t="str">
        <f t="shared" si="50"/>
        <v/>
      </c>
      <c r="AK248" s="23" t="str">
        <f t="shared" si="50"/>
        <v/>
      </c>
      <c r="AL248" s="23" t="str">
        <f t="shared" si="50"/>
        <v/>
      </c>
      <c r="AM248" s="23" t="str">
        <f t="shared" si="50"/>
        <v/>
      </c>
      <c r="AN248" s="23" t="str">
        <f t="shared" si="40"/>
        <v/>
      </c>
      <c r="AO248" s="23" t="str">
        <f t="shared" si="40"/>
        <v/>
      </c>
      <c r="AP248" s="23" t="str">
        <f t="shared" si="40"/>
        <v/>
      </c>
      <c r="AQ248" s="14"/>
      <c r="AR248" s="23">
        <f t="shared" si="48"/>
        <v>0</v>
      </c>
      <c r="AS248" s="1">
        <f t="shared" si="49"/>
        <v>0</v>
      </c>
    </row>
    <row r="249" spans="1:45" x14ac:dyDescent="0.25">
      <c r="A249" t="s">
        <v>244</v>
      </c>
      <c r="B249" s="5">
        <v>246</v>
      </c>
      <c r="C249" s="12">
        <f>VLOOKUP(A249,'[1]MASTER CP-1 history'!$C$3:$Q$353,15,0)</f>
        <v>0</v>
      </c>
      <c r="D249" s="12">
        <f>VLOOKUP($A249,'[1]MASTER CP-1 history'!$C$356:$Q$706,15,0)</f>
        <v>0</v>
      </c>
      <c r="E249" s="12">
        <f>VLOOKUP($A249,'[1]MASTER CP-1 history'!$C$709:$Q$1059,15,0)</f>
        <v>0</v>
      </c>
      <c r="F249" s="12">
        <f>VLOOKUP($A249,'[1]MASTER CP-1 history'!$C$1062:$Q$1412,15,0)</f>
        <v>0</v>
      </c>
      <c r="G249" s="12">
        <f>VLOOKUP($A249,'[1]MASTER CP-1 history'!$C$1415:$Q$1765,15,0)</f>
        <v>0</v>
      </c>
      <c r="H249" s="12">
        <f>VLOOKUP($A249,'[1]MASTER CP-1 history'!$C$1768:$Q$2118,15,0)</f>
        <v>0</v>
      </c>
      <c r="I249" s="12">
        <f>VLOOKUP($A249,'[1]MASTER CP-1 history'!$C$2121:$Q$2471,15,0)</f>
        <v>0</v>
      </c>
      <c r="J249" s="12">
        <f>VLOOKUP($A249,'[1]MASTER CP-1 history'!$C$2474:$Q$2824,15,0)</f>
        <v>0</v>
      </c>
      <c r="K249" s="12">
        <f>VLOOKUP($A249,'[1]MASTER CP-1 history'!$C$2827:$Q$3177,15,0)</f>
        <v>0</v>
      </c>
      <c r="L249" s="12">
        <f>VLOOKUP($A249,'[1]MASTER CP-1 history'!$C$3180:$Q$3530,15,0)</f>
        <v>0</v>
      </c>
      <c r="M249" s="12">
        <f>VLOOKUP($A249,'[1]MASTER CP-1 history'!$C$3533:$Q$3883,15,0)</f>
        <v>0</v>
      </c>
      <c r="N249" s="12">
        <f>VLOOKUP($A249,'[1]MASTER CP-1 history'!$C$3886:$Q$4236,15,0)</f>
        <v>0</v>
      </c>
      <c r="O249" s="12">
        <f>VLOOKUP($A249,'[1]MASTER CP-1 history'!$C$4239:$Q$4589,15,0)</f>
        <v>0</v>
      </c>
      <c r="P249" s="12">
        <f>VLOOKUP($A249,'[1]MASTER CP-1 history'!$C$4592:$Q$4942,15,0)</f>
        <v>0</v>
      </c>
      <c r="Q249" s="12">
        <f>VLOOKUP($A249,'[1]MASTER CP-1 history'!$C$4945:$Q$5295,15,0)</f>
        <v>0</v>
      </c>
      <c r="R249" s="12">
        <f>VLOOKUP($A249,'[1]MASTER CP-1 history'!$C$5298:$Q$5648,15,0)</f>
        <v>0</v>
      </c>
      <c r="S249" s="12">
        <f>VLOOKUP($A249,'[1]MASTER CP-1 history'!$C$5651:$Q$6001,15,0)</f>
        <v>0</v>
      </c>
      <c r="T249" s="12">
        <f>VLOOKUP($A249,'[1]MASTER CP-1 history'!$C$6004:$Q$6354,15,0)</f>
        <v>0</v>
      </c>
      <c r="U249" s="12">
        <f>VLOOKUP($A249,'[1]MASTER CP-1 history'!$C$6357:$Q$6707,15,0)</f>
        <v>0</v>
      </c>
      <c r="V249" s="12">
        <f>VLOOKUP($A249,'[1]MASTER CP-1 history'!$C$6710:$Q$7060,15,0)</f>
        <v>0</v>
      </c>
      <c r="W249" s="1"/>
      <c r="X249" s="23" t="str">
        <f t="shared" si="41"/>
        <v/>
      </c>
      <c r="Y249" s="23" t="str">
        <f t="shared" si="42"/>
        <v/>
      </c>
      <c r="Z249" s="23" t="str">
        <f t="shared" si="43"/>
        <v/>
      </c>
      <c r="AA249" s="23" t="str">
        <f t="shared" si="44"/>
        <v/>
      </c>
      <c r="AB249" s="23" t="str">
        <f t="shared" si="45"/>
        <v/>
      </c>
      <c r="AC249" s="23" t="str">
        <f t="shared" si="46"/>
        <v/>
      </c>
      <c r="AD249" s="23" t="str">
        <f t="shared" si="52"/>
        <v/>
      </c>
      <c r="AE249" s="23" t="str">
        <f t="shared" si="52"/>
        <v/>
      </c>
      <c r="AF249" s="23" t="str">
        <f t="shared" si="52"/>
        <v/>
      </c>
      <c r="AG249" s="23" t="str">
        <f t="shared" si="51"/>
        <v/>
      </c>
      <c r="AH249" s="23" t="str">
        <f t="shared" si="51"/>
        <v/>
      </c>
      <c r="AI249" s="23" t="str">
        <f t="shared" si="50"/>
        <v/>
      </c>
      <c r="AJ249" s="23" t="str">
        <f t="shared" si="50"/>
        <v/>
      </c>
      <c r="AK249" s="23" t="str">
        <f t="shared" si="50"/>
        <v/>
      </c>
      <c r="AL249" s="23" t="str">
        <f t="shared" si="50"/>
        <v/>
      </c>
      <c r="AM249" s="23" t="str">
        <f t="shared" si="50"/>
        <v/>
      </c>
      <c r="AN249" s="23" t="str">
        <f t="shared" si="40"/>
        <v/>
      </c>
      <c r="AO249" s="23" t="str">
        <f t="shared" si="40"/>
        <v/>
      </c>
      <c r="AP249" s="23" t="str">
        <f t="shared" si="40"/>
        <v/>
      </c>
      <c r="AQ249" s="14"/>
      <c r="AR249" s="23">
        <f t="shared" si="48"/>
        <v>0</v>
      </c>
      <c r="AS249" s="1">
        <f t="shared" si="49"/>
        <v>0</v>
      </c>
    </row>
    <row r="250" spans="1:45" x14ac:dyDescent="0.25">
      <c r="A250" t="s">
        <v>245</v>
      </c>
      <c r="B250" s="5">
        <v>247</v>
      </c>
      <c r="C250" s="12">
        <f>VLOOKUP(A250,'[1]MASTER CP-1 history'!$C$3:$Q$353,15,0)</f>
        <v>0</v>
      </c>
      <c r="D250" s="12">
        <f>VLOOKUP($A250,'[1]MASTER CP-1 history'!$C$356:$Q$706,15,0)</f>
        <v>0</v>
      </c>
      <c r="E250" s="12">
        <f>VLOOKUP($A250,'[1]MASTER CP-1 history'!$C$709:$Q$1059,15,0)</f>
        <v>0</v>
      </c>
      <c r="F250" s="12">
        <f>VLOOKUP($A250,'[1]MASTER CP-1 history'!$C$1062:$Q$1412,15,0)</f>
        <v>0</v>
      </c>
      <c r="G250" s="12">
        <f>VLOOKUP($A250,'[1]MASTER CP-1 history'!$C$1415:$Q$1765,15,0)</f>
        <v>0</v>
      </c>
      <c r="H250" s="12">
        <f>VLOOKUP($A250,'[1]MASTER CP-1 history'!$C$1768:$Q$2118,15,0)</f>
        <v>0</v>
      </c>
      <c r="I250" s="12">
        <f>VLOOKUP($A250,'[1]MASTER CP-1 history'!$C$2121:$Q$2471,15,0)</f>
        <v>158528.09000000003</v>
      </c>
      <c r="J250" s="12">
        <f>VLOOKUP($A250,'[1]MASTER CP-1 history'!$C$2474:$Q$2824,15,0)</f>
        <v>165109.23000000001</v>
      </c>
      <c r="K250" s="12">
        <f>VLOOKUP($A250,'[1]MASTER CP-1 history'!$C$2827:$Q$3177,15,0)</f>
        <v>169241.74</v>
      </c>
      <c r="L250" s="12">
        <f>VLOOKUP($A250,'[1]MASTER CP-1 history'!$C$3180:$Q$3530,15,0)</f>
        <v>173566.28999999998</v>
      </c>
      <c r="M250" s="12">
        <f>VLOOKUP($A250,'[1]MASTER CP-1 history'!$C$3533:$Q$3883,15,0)</f>
        <v>179400.8</v>
      </c>
      <c r="N250" s="12">
        <f>VLOOKUP($A250,'[1]MASTER CP-1 history'!$C$3886:$Q$4236,15,0)</f>
        <v>185698.11</v>
      </c>
      <c r="O250" s="12">
        <f>VLOOKUP($A250,'[1]MASTER CP-1 history'!$C$4239:$Q$4589,15,0)</f>
        <v>192725.69999999998</v>
      </c>
      <c r="P250" s="12">
        <f>VLOOKUP($A250,'[1]MASTER CP-1 history'!$C$4592:$Q$4942,15,0)</f>
        <v>200257.83</v>
      </c>
      <c r="Q250" s="12">
        <f>VLOOKUP($A250,'[1]MASTER CP-1 history'!$C$4945:$Q$5295,15,0)</f>
        <v>206275.41</v>
      </c>
      <c r="R250" s="12">
        <f>VLOOKUP($A250,'[1]MASTER CP-1 history'!$C$5298:$Q$5648,15,0)</f>
        <v>233719.98</v>
      </c>
      <c r="S250" s="12">
        <f>VLOOKUP($A250,'[1]MASTER CP-1 history'!$C$5651:$Q$6001,15,0)</f>
        <v>247772.09</v>
      </c>
      <c r="T250" s="12">
        <f>VLOOKUP($A250,'[1]MASTER CP-1 history'!$C$6004:$Q$6354,15,0)</f>
        <v>249608.06999999998</v>
      </c>
      <c r="U250" s="12">
        <f>VLOOKUP($A250,'[1]MASTER CP-1 history'!$C$6357:$Q$6707,15,0)</f>
        <v>266798.39</v>
      </c>
      <c r="V250" s="12">
        <f>VLOOKUP($A250,'[1]MASTER CP-1 history'!$C$6710:$Q$7060,15,0)</f>
        <v>283108.5</v>
      </c>
      <c r="W250" s="1"/>
      <c r="X250" s="23" t="str">
        <f t="shared" si="41"/>
        <v/>
      </c>
      <c r="Y250" s="23" t="str">
        <f t="shared" si="42"/>
        <v/>
      </c>
      <c r="Z250" s="23" t="str">
        <f t="shared" si="43"/>
        <v/>
      </c>
      <c r="AA250" s="23" t="str">
        <f t="shared" si="44"/>
        <v/>
      </c>
      <c r="AB250" s="23" t="str">
        <f t="shared" si="45"/>
        <v/>
      </c>
      <c r="AC250" s="23" t="str">
        <f t="shared" si="46"/>
        <v/>
      </c>
      <c r="AD250" s="23">
        <f t="shared" si="52"/>
        <v>4.1514030731083583E-2</v>
      </c>
      <c r="AE250" s="23">
        <f t="shared" si="52"/>
        <v>2.5028945989270131E-2</v>
      </c>
      <c r="AF250" s="23">
        <f t="shared" si="52"/>
        <v>2.5552502591854636E-2</v>
      </c>
      <c r="AG250" s="23">
        <f t="shared" si="51"/>
        <v>3.3615456088852337E-2</v>
      </c>
      <c r="AH250" s="23">
        <f t="shared" si="51"/>
        <v>3.5101905900085162E-2</v>
      </c>
      <c r="AI250" s="23">
        <f t="shared" si="50"/>
        <v>3.784416545758057E-2</v>
      </c>
      <c r="AJ250" s="23">
        <f t="shared" si="50"/>
        <v>3.9082125528665898E-2</v>
      </c>
      <c r="AK250" s="23">
        <f t="shared" si="50"/>
        <v>3.0049162122649669E-2</v>
      </c>
      <c r="AL250" s="23">
        <f t="shared" si="50"/>
        <v>0.13304819028113921</v>
      </c>
      <c r="AM250" s="23">
        <f t="shared" si="50"/>
        <v>6.0123700164615733E-2</v>
      </c>
      <c r="AN250" s="23">
        <f t="shared" si="40"/>
        <v>7.4099548500397338E-3</v>
      </c>
      <c r="AO250" s="23">
        <f t="shared" si="40"/>
        <v>6.8869247696999689E-2</v>
      </c>
      <c r="AP250" s="23">
        <f t="shared" si="40"/>
        <v>6.1132715231152573E-2</v>
      </c>
      <c r="AQ250" s="14"/>
      <c r="AR250" s="23">
        <f t="shared" si="48"/>
        <v>4.6028623279537606E-2</v>
      </c>
      <c r="AS250" s="1">
        <f t="shared" si="49"/>
        <v>296140</v>
      </c>
    </row>
    <row r="251" spans="1:45" x14ac:dyDescent="0.25">
      <c r="A251" t="s">
        <v>246</v>
      </c>
      <c r="B251" s="5">
        <v>248</v>
      </c>
      <c r="C251" s="12">
        <f>VLOOKUP(A251,'[1]MASTER CP-1 history'!$C$3:$Q$353,15,0)</f>
        <v>0</v>
      </c>
      <c r="D251" s="12">
        <f>VLOOKUP($A251,'[1]MASTER CP-1 history'!$C$356:$Q$706,15,0)</f>
        <v>0</v>
      </c>
      <c r="E251" s="12">
        <f>VLOOKUP($A251,'[1]MASTER CP-1 history'!$C$709:$Q$1059,15,0)</f>
        <v>0</v>
      </c>
      <c r="F251" s="12">
        <f>VLOOKUP($A251,'[1]MASTER CP-1 history'!$C$1062:$Q$1412,15,0)</f>
        <v>0</v>
      </c>
      <c r="G251" s="12">
        <f>VLOOKUP($A251,'[1]MASTER CP-1 history'!$C$1415:$Q$1765,15,0)</f>
        <v>0</v>
      </c>
      <c r="H251" s="12">
        <f>VLOOKUP($A251,'[1]MASTER CP-1 history'!$C$1768:$Q$2118,15,0)</f>
        <v>0</v>
      </c>
      <c r="I251" s="12">
        <f>VLOOKUP($A251,'[1]MASTER CP-1 history'!$C$2121:$Q$2471,15,0)</f>
        <v>0</v>
      </c>
      <c r="J251" s="12">
        <f>VLOOKUP($A251,'[1]MASTER CP-1 history'!$C$2474:$Q$2824,15,0)</f>
        <v>0</v>
      </c>
      <c r="K251" s="12">
        <f>VLOOKUP($A251,'[1]MASTER CP-1 history'!$C$2827:$Q$3177,15,0)</f>
        <v>0</v>
      </c>
      <c r="L251" s="12">
        <f>VLOOKUP($A251,'[1]MASTER CP-1 history'!$C$3180:$Q$3530,15,0)</f>
        <v>0</v>
      </c>
      <c r="M251" s="12">
        <f>VLOOKUP($A251,'[1]MASTER CP-1 history'!$C$3533:$Q$3883,15,0)</f>
        <v>0</v>
      </c>
      <c r="N251" s="12">
        <f>VLOOKUP($A251,'[1]MASTER CP-1 history'!$C$3886:$Q$4236,15,0)</f>
        <v>0</v>
      </c>
      <c r="O251" s="12">
        <f>VLOOKUP($A251,'[1]MASTER CP-1 history'!$C$4239:$Q$4589,15,0)</f>
        <v>0</v>
      </c>
      <c r="P251" s="12">
        <f>VLOOKUP($A251,'[1]MASTER CP-1 history'!$C$4592:$Q$4942,15,0)</f>
        <v>0</v>
      </c>
      <c r="Q251" s="12">
        <f>VLOOKUP($A251,'[1]MASTER CP-1 history'!$C$4945:$Q$5295,15,0)</f>
        <v>0</v>
      </c>
      <c r="R251" s="12">
        <f>VLOOKUP($A251,'[1]MASTER CP-1 history'!$C$5298:$Q$5648,15,0)</f>
        <v>0</v>
      </c>
      <c r="S251" s="12">
        <f>VLOOKUP($A251,'[1]MASTER CP-1 history'!$C$5651:$Q$6001,15,0)</f>
        <v>0</v>
      </c>
      <c r="T251" s="12">
        <f>VLOOKUP($A251,'[1]MASTER CP-1 history'!$C$6004:$Q$6354,15,0)</f>
        <v>0</v>
      </c>
      <c r="U251" s="12">
        <f>VLOOKUP($A251,'[1]MASTER CP-1 history'!$C$6357:$Q$6707,15,0)</f>
        <v>0</v>
      </c>
      <c r="V251" s="12">
        <f>VLOOKUP($A251,'[1]MASTER CP-1 history'!$C$6710:$Q$7060,15,0)</f>
        <v>0</v>
      </c>
      <c r="W251" s="1"/>
      <c r="X251" s="23" t="str">
        <f t="shared" si="41"/>
        <v/>
      </c>
      <c r="Y251" s="23" t="str">
        <f t="shared" si="42"/>
        <v/>
      </c>
      <c r="Z251" s="23" t="str">
        <f t="shared" si="43"/>
        <v/>
      </c>
      <c r="AA251" s="23" t="str">
        <f t="shared" si="44"/>
        <v/>
      </c>
      <c r="AB251" s="23" t="str">
        <f t="shared" si="45"/>
        <v/>
      </c>
      <c r="AC251" s="23" t="str">
        <f t="shared" si="46"/>
        <v/>
      </c>
      <c r="AD251" s="23" t="str">
        <f t="shared" ref="AD251:AF292" si="53">IF(AND(I251&gt;0,J251&gt;0),((J251-I251)/I251),"")</f>
        <v/>
      </c>
      <c r="AE251" s="23" t="str">
        <f t="shared" si="53"/>
        <v/>
      </c>
      <c r="AF251" s="23" t="str">
        <f t="shared" si="53"/>
        <v/>
      </c>
      <c r="AG251" s="23" t="str">
        <f t="shared" si="51"/>
        <v/>
      </c>
      <c r="AH251" s="23" t="str">
        <f t="shared" si="51"/>
        <v/>
      </c>
      <c r="AI251" s="23" t="str">
        <f t="shared" si="50"/>
        <v/>
      </c>
      <c r="AJ251" s="23" t="str">
        <f t="shared" si="50"/>
        <v/>
      </c>
      <c r="AK251" s="23" t="str">
        <f t="shared" si="50"/>
        <v/>
      </c>
      <c r="AL251" s="23" t="str">
        <f t="shared" si="50"/>
        <v/>
      </c>
      <c r="AM251" s="23" t="str">
        <f t="shared" si="50"/>
        <v/>
      </c>
      <c r="AN251" s="23" t="str">
        <f t="shared" si="40"/>
        <v/>
      </c>
      <c r="AO251" s="23" t="str">
        <f t="shared" si="40"/>
        <v/>
      </c>
      <c r="AP251" s="23" t="str">
        <f t="shared" si="40"/>
        <v/>
      </c>
      <c r="AQ251" s="14"/>
      <c r="AR251" s="23">
        <f t="shared" si="48"/>
        <v>0</v>
      </c>
      <c r="AS251" s="1">
        <f t="shared" si="49"/>
        <v>0</v>
      </c>
    </row>
    <row r="252" spans="1:45" x14ac:dyDescent="0.25">
      <c r="A252" t="s">
        <v>247</v>
      </c>
      <c r="B252" s="5">
        <v>249</v>
      </c>
      <c r="C252" s="12">
        <f>VLOOKUP(A252,'[1]MASTER CP-1 history'!$C$3:$Q$353,15,0)</f>
        <v>0</v>
      </c>
      <c r="D252" s="12">
        <f>VLOOKUP($A252,'[1]MASTER CP-1 history'!$C$356:$Q$706,15,0)</f>
        <v>0</v>
      </c>
      <c r="E252" s="12">
        <f>VLOOKUP($A252,'[1]MASTER CP-1 history'!$C$709:$Q$1059,15,0)</f>
        <v>0</v>
      </c>
      <c r="F252" s="12">
        <f>VLOOKUP($A252,'[1]MASTER CP-1 history'!$C$1062:$Q$1412,15,0)</f>
        <v>0</v>
      </c>
      <c r="G252" s="12">
        <f>VLOOKUP($A252,'[1]MASTER CP-1 history'!$C$1415:$Q$1765,15,0)</f>
        <v>0</v>
      </c>
      <c r="H252" s="12">
        <f>VLOOKUP($A252,'[1]MASTER CP-1 history'!$C$1768:$Q$2118,15,0)</f>
        <v>0</v>
      </c>
      <c r="I252" s="12">
        <f>VLOOKUP($A252,'[1]MASTER CP-1 history'!$C$2121:$Q$2471,15,0)</f>
        <v>0</v>
      </c>
      <c r="J252" s="12">
        <f>VLOOKUP($A252,'[1]MASTER CP-1 history'!$C$2474:$Q$2824,15,0)</f>
        <v>0</v>
      </c>
      <c r="K252" s="12">
        <f>VLOOKUP($A252,'[1]MASTER CP-1 history'!$C$2827:$Q$3177,15,0)</f>
        <v>0</v>
      </c>
      <c r="L252" s="12">
        <f>VLOOKUP($A252,'[1]MASTER CP-1 history'!$C$3180:$Q$3530,15,0)</f>
        <v>0</v>
      </c>
      <c r="M252" s="12">
        <f>VLOOKUP($A252,'[1]MASTER CP-1 history'!$C$3533:$Q$3883,15,0)</f>
        <v>0</v>
      </c>
      <c r="N252" s="12">
        <f>VLOOKUP($A252,'[1]MASTER CP-1 history'!$C$3886:$Q$4236,15,0)</f>
        <v>0</v>
      </c>
      <c r="O252" s="12">
        <f>VLOOKUP($A252,'[1]MASTER CP-1 history'!$C$4239:$Q$4589,15,0)</f>
        <v>0</v>
      </c>
      <c r="P252" s="12">
        <f>VLOOKUP($A252,'[1]MASTER CP-1 history'!$C$4592:$Q$4942,15,0)</f>
        <v>0</v>
      </c>
      <c r="Q252" s="12">
        <f>VLOOKUP($A252,'[1]MASTER CP-1 history'!$C$4945:$Q$5295,15,0)</f>
        <v>0</v>
      </c>
      <c r="R252" s="12">
        <f>VLOOKUP($A252,'[1]MASTER CP-1 history'!$C$5298:$Q$5648,15,0)</f>
        <v>0</v>
      </c>
      <c r="S252" s="12">
        <f>VLOOKUP($A252,'[1]MASTER CP-1 history'!$C$5651:$Q$6001,15,0)</f>
        <v>0</v>
      </c>
      <c r="T252" s="12">
        <f>VLOOKUP($A252,'[1]MASTER CP-1 history'!$C$6004:$Q$6354,15,0)</f>
        <v>0</v>
      </c>
      <c r="U252" s="12">
        <f>VLOOKUP($A252,'[1]MASTER CP-1 history'!$C$6357:$Q$6707,15,0)</f>
        <v>0</v>
      </c>
      <c r="V252" s="12">
        <f>VLOOKUP($A252,'[1]MASTER CP-1 history'!$C$6710:$Q$7060,15,0)</f>
        <v>0</v>
      </c>
      <c r="W252" s="1"/>
      <c r="X252" s="23" t="str">
        <f t="shared" si="41"/>
        <v/>
      </c>
      <c r="Y252" s="23" t="str">
        <f t="shared" si="42"/>
        <v/>
      </c>
      <c r="Z252" s="23" t="str">
        <f t="shared" si="43"/>
        <v/>
      </c>
      <c r="AA252" s="23" t="str">
        <f t="shared" si="44"/>
        <v/>
      </c>
      <c r="AB252" s="23" t="str">
        <f t="shared" si="45"/>
        <v/>
      </c>
      <c r="AC252" s="23" t="str">
        <f t="shared" si="46"/>
        <v/>
      </c>
      <c r="AD252" s="23" t="str">
        <f t="shared" si="53"/>
        <v/>
      </c>
      <c r="AE252" s="23" t="str">
        <f t="shared" si="53"/>
        <v/>
      </c>
      <c r="AF252" s="23" t="str">
        <f t="shared" si="53"/>
        <v/>
      </c>
      <c r="AG252" s="23" t="str">
        <f t="shared" si="51"/>
        <v/>
      </c>
      <c r="AH252" s="23" t="str">
        <f t="shared" si="51"/>
        <v/>
      </c>
      <c r="AI252" s="23" t="str">
        <f t="shared" si="50"/>
        <v/>
      </c>
      <c r="AJ252" s="23" t="str">
        <f t="shared" si="50"/>
        <v/>
      </c>
      <c r="AK252" s="23" t="str">
        <f t="shared" si="50"/>
        <v/>
      </c>
      <c r="AL252" s="23" t="str">
        <f t="shared" si="50"/>
        <v/>
      </c>
      <c r="AM252" s="23" t="str">
        <f t="shared" si="50"/>
        <v/>
      </c>
      <c r="AN252" s="23" t="str">
        <f t="shared" si="40"/>
        <v/>
      </c>
      <c r="AO252" s="23" t="str">
        <f t="shared" si="40"/>
        <v/>
      </c>
      <c r="AP252" s="23" t="str">
        <f t="shared" si="40"/>
        <v/>
      </c>
      <c r="AQ252" s="14"/>
      <c r="AR252" s="23">
        <f t="shared" si="48"/>
        <v>0</v>
      </c>
      <c r="AS252" s="1">
        <f t="shared" si="49"/>
        <v>0</v>
      </c>
    </row>
    <row r="253" spans="1:45" x14ac:dyDescent="0.25">
      <c r="A253" t="s">
        <v>248</v>
      </c>
      <c r="B253" s="5">
        <v>250</v>
      </c>
      <c r="C253" s="12">
        <f>VLOOKUP(A253,'[1]MASTER CP-1 history'!$C$3:$Q$353,15,0)</f>
        <v>0</v>
      </c>
      <c r="D253" s="12">
        <f>VLOOKUP($A253,'[1]MASTER CP-1 history'!$C$356:$Q$706,15,0)</f>
        <v>0</v>
      </c>
      <c r="E253" s="12">
        <f>VLOOKUP($A253,'[1]MASTER CP-1 history'!$C$709:$Q$1059,15,0)</f>
        <v>0</v>
      </c>
      <c r="F253" s="12">
        <f>VLOOKUP($A253,'[1]MASTER CP-1 history'!$C$1062:$Q$1412,15,0)</f>
        <v>0</v>
      </c>
      <c r="G253" s="12">
        <f>VLOOKUP($A253,'[1]MASTER CP-1 history'!$C$1415:$Q$1765,15,0)</f>
        <v>0</v>
      </c>
      <c r="H253" s="12">
        <f>VLOOKUP($A253,'[1]MASTER CP-1 history'!$C$1768:$Q$2118,15,0)</f>
        <v>0</v>
      </c>
      <c r="I253" s="12">
        <f>VLOOKUP($A253,'[1]MASTER CP-1 history'!$C$2121:$Q$2471,15,0)</f>
        <v>0</v>
      </c>
      <c r="J253" s="12">
        <f>VLOOKUP($A253,'[1]MASTER CP-1 history'!$C$2474:$Q$2824,15,0)</f>
        <v>0</v>
      </c>
      <c r="K253" s="12">
        <f>VLOOKUP($A253,'[1]MASTER CP-1 history'!$C$2827:$Q$3177,15,0)</f>
        <v>0</v>
      </c>
      <c r="L253" s="12">
        <f>VLOOKUP($A253,'[1]MASTER CP-1 history'!$C$3180:$Q$3530,15,0)</f>
        <v>0</v>
      </c>
      <c r="M253" s="12">
        <f>VLOOKUP($A253,'[1]MASTER CP-1 history'!$C$3533:$Q$3883,15,0)</f>
        <v>0</v>
      </c>
      <c r="N253" s="12">
        <f>VLOOKUP($A253,'[1]MASTER CP-1 history'!$C$3886:$Q$4236,15,0)</f>
        <v>0</v>
      </c>
      <c r="O253" s="12">
        <f>VLOOKUP($A253,'[1]MASTER CP-1 history'!$C$4239:$Q$4589,15,0)</f>
        <v>0</v>
      </c>
      <c r="P253" s="12">
        <f>VLOOKUP($A253,'[1]MASTER CP-1 history'!$C$4592:$Q$4942,15,0)</f>
        <v>0</v>
      </c>
      <c r="Q253" s="12">
        <f>VLOOKUP($A253,'[1]MASTER CP-1 history'!$C$4945:$Q$5295,15,0)</f>
        <v>0</v>
      </c>
      <c r="R253" s="12">
        <f>VLOOKUP($A253,'[1]MASTER CP-1 history'!$C$5298:$Q$5648,15,0)</f>
        <v>0</v>
      </c>
      <c r="S253" s="12">
        <f>VLOOKUP($A253,'[1]MASTER CP-1 history'!$C$5651:$Q$6001,15,0)</f>
        <v>0</v>
      </c>
      <c r="T253" s="12">
        <f>VLOOKUP($A253,'[1]MASTER CP-1 history'!$C$6004:$Q$6354,15,0)</f>
        <v>0</v>
      </c>
      <c r="U253" s="12">
        <f>VLOOKUP($A253,'[1]MASTER CP-1 history'!$C$6357:$Q$6707,15,0)</f>
        <v>0</v>
      </c>
      <c r="V253" s="12">
        <f>VLOOKUP($A253,'[1]MASTER CP-1 history'!$C$6710:$Q$7060,15,0)</f>
        <v>0</v>
      </c>
      <c r="W253" s="1"/>
      <c r="X253" s="23" t="str">
        <f t="shared" si="41"/>
        <v/>
      </c>
      <c r="Y253" s="23" t="str">
        <f t="shared" si="42"/>
        <v/>
      </c>
      <c r="Z253" s="23" t="str">
        <f t="shared" si="43"/>
        <v/>
      </c>
      <c r="AA253" s="23" t="str">
        <f t="shared" si="44"/>
        <v/>
      </c>
      <c r="AB253" s="23" t="str">
        <f t="shared" si="45"/>
        <v/>
      </c>
      <c r="AC253" s="23" t="str">
        <f t="shared" si="46"/>
        <v/>
      </c>
      <c r="AD253" s="23" t="str">
        <f t="shared" si="53"/>
        <v/>
      </c>
      <c r="AE253" s="23" t="str">
        <f t="shared" si="53"/>
        <v/>
      </c>
      <c r="AF253" s="23" t="str">
        <f t="shared" si="53"/>
        <v/>
      </c>
      <c r="AG253" s="23" t="str">
        <f t="shared" si="51"/>
        <v/>
      </c>
      <c r="AH253" s="23" t="str">
        <f t="shared" si="51"/>
        <v/>
      </c>
      <c r="AI253" s="23" t="str">
        <f t="shared" si="50"/>
        <v/>
      </c>
      <c r="AJ253" s="23" t="str">
        <f t="shared" si="50"/>
        <v/>
      </c>
      <c r="AK253" s="23" t="str">
        <f t="shared" si="50"/>
        <v/>
      </c>
      <c r="AL253" s="23" t="str">
        <f t="shared" si="50"/>
        <v/>
      </c>
      <c r="AM253" s="23" t="str">
        <f t="shared" si="50"/>
        <v/>
      </c>
      <c r="AN253" s="23" t="str">
        <f t="shared" si="40"/>
        <v/>
      </c>
      <c r="AO253" s="23" t="str">
        <f t="shared" si="40"/>
        <v/>
      </c>
      <c r="AP253" s="23" t="str">
        <f t="shared" si="40"/>
        <v/>
      </c>
      <c r="AQ253" s="14"/>
      <c r="AR253" s="23">
        <f t="shared" si="48"/>
        <v>0</v>
      </c>
      <c r="AS253" s="1">
        <f t="shared" si="49"/>
        <v>0</v>
      </c>
    </row>
    <row r="254" spans="1:45" x14ac:dyDescent="0.25">
      <c r="A254" t="s">
        <v>249</v>
      </c>
      <c r="B254" s="5">
        <v>251</v>
      </c>
      <c r="C254" s="12">
        <f>VLOOKUP(A254,'[1]MASTER CP-1 history'!$C$3:$Q$353,15,0)</f>
        <v>0</v>
      </c>
      <c r="D254" s="12">
        <f>VLOOKUP($A254,'[1]MASTER CP-1 history'!$C$356:$Q$706,15,0)</f>
        <v>0</v>
      </c>
      <c r="E254" s="12">
        <f>VLOOKUP($A254,'[1]MASTER CP-1 history'!$C$709:$Q$1059,15,0)</f>
        <v>0</v>
      </c>
      <c r="F254" s="12">
        <f>VLOOKUP($A254,'[1]MASTER CP-1 history'!$C$1062:$Q$1412,15,0)</f>
        <v>0</v>
      </c>
      <c r="G254" s="12">
        <f>VLOOKUP($A254,'[1]MASTER CP-1 history'!$C$1415:$Q$1765,15,0)</f>
        <v>0</v>
      </c>
      <c r="H254" s="12">
        <f>VLOOKUP($A254,'[1]MASTER CP-1 history'!$C$1768:$Q$2118,15,0)</f>
        <v>0</v>
      </c>
      <c r="I254" s="12">
        <f>VLOOKUP($A254,'[1]MASTER CP-1 history'!$C$2121:$Q$2471,15,0)</f>
        <v>0</v>
      </c>
      <c r="J254" s="12">
        <f>VLOOKUP($A254,'[1]MASTER CP-1 history'!$C$2474:$Q$2824,15,0)</f>
        <v>0</v>
      </c>
      <c r="K254" s="12">
        <f>VLOOKUP($A254,'[1]MASTER CP-1 history'!$C$2827:$Q$3177,15,0)</f>
        <v>0</v>
      </c>
      <c r="L254" s="12">
        <f>VLOOKUP($A254,'[1]MASTER CP-1 history'!$C$3180:$Q$3530,15,0)</f>
        <v>0</v>
      </c>
      <c r="M254" s="12">
        <f>VLOOKUP($A254,'[1]MASTER CP-1 history'!$C$3533:$Q$3883,15,0)</f>
        <v>0</v>
      </c>
      <c r="N254" s="12">
        <f>VLOOKUP($A254,'[1]MASTER CP-1 history'!$C$3886:$Q$4236,15,0)</f>
        <v>0</v>
      </c>
      <c r="O254" s="12">
        <f>VLOOKUP($A254,'[1]MASTER CP-1 history'!$C$4239:$Q$4589,15,0)</f>
        <v>0</v>
      </c>
      <c r="P254" s="12">
        <f>VLOOKUP($A254,'[1]MASTER CP-1 history'!$C$4592:$Q$4942,15,0)</f>
        <v>0</v>
      </c>
      <c r="Q254" s="12">
        <f>VLOOKUP($A254,'[1]MASTER CP-1 history'!$C$4945:$Q$5295,15,0)</f>
        <v>376392.57</v>
      </c>
      <c r="R254" s="12">
        <f>VLOOKUP($A254,'[1]MASTER CP-1 history'!$C$5298:$Q$5648,15,0)</f>
        <v>403815.74</v>
      </c>
      <c r="S254" s="12">
        <f>VLOOKUP($A254,'[1]MASTER CP-1 history'!$C$5651:$Q$6001,15,0)</f>
        <v>429138.89</v>
      </c>
      <c r="T254" s="12">
        <f>VLOOKUP($A254,'[1]MASTER CP-1 history'!$C$6004:$Q$6354,15,0)</f>
        <v>448238</v>
      </c>
      <c r="U254" s="12">
        <f>VLOOKUP($A254,'[1]MASTER CP-1 history'!$C$6357:$Q$6707,15,0)</f>
        <v>486703.73</v>
      </c>
      <c r="V254" s="12">
        <f>VLOOKUP($A254,'[1]MASTER CP-1 history'!$C$6710:$Q$7060,15,0)</f>
        <v>528462.24</v>
      </c>
      <c r="W254" s="1"/>
      <c r="X254" s="23" t="str">
        <f t="shared" si="41"/>
        <v/>
      </c>
      <c r="Y254" s="23" t="str">
        <f t="shared" si="42"/>
        <v/>
      </c>
      <c r="Z254" s="23" t="str">
        <f t="shared" si="43"/>
        <v/>
      </c>
      <c r="AA254" s="23" t="str">
        <f t="shared" si="44"/>
        <v/>
      </c>
      <c r="AB254" s="23" t="str">
        <f t="shared" si="45"/>
        <v/>
      </c>
      <c r="AC254" s="23" t="str">
        <f t="shared" si="46"/>
        <v/>
      </c>
      <c r="AD254" s="23" t="str">
        <f t="shared" si="53"/>
        <v/>
      </c>
      <c r="AE254" s="23" t="str">
        <f t="shared" si="53"/>
        <v/>
      </c>
      <c r="AF254" s="23" t="str">
        <f t="shared" si="53"/>
        <v/>
      </c>
      <c r="AG254" s="23" t="str">
        <f t="shared" si="51"/>
        <v/>
      </c>
      <c r="AH254" s="23" t="str">
        <f t="shared" si="51"/>
        <v/>
      </c>
      <c r="AI254" s="23" t="str">
        <f t="shared" si="50"/>
        <v/>
      </c>
      <c r="AJ254" s="23" t="str">
        <f t="shared" si="50"/>
        <v/>
      </c>
      <c r="AK254" s="23" t="str">
        <f t="shared" si="50"/>
        <v/>
      </c>
      <c r="AL254" s="23">
        <f t="shared" si="50"/>
        <v>7.2857894086485242E-2</v>
      </c>
      <c r="AM254" s="23">
        <f t="shared" si="50"/>
        <v>6.2709665551917371E-2</v>
      </c>
      <c r="AN254" s="23">
        <f t="shared" si="40"/>
        <v>4.4505661092612663E-2</v>
      </c>
      <c r="AO254" s="23">
        <f t="shared" si="40"/>
        <v>8.5815415025053618E-2</v>
      </c>
      <c r="AP254" s="23">
        <f t="shared" si="40"/>
        <v>8.579862332265259E-2</v>
      </c>
      <c r="AQ254" s="14"/>
      <c r="AR254" s="23">
        <f t="shared" si="48"/>
        <v>7.0337451815744301E-2</v>
      </c>
      <c r="AS254" s="1">
        <f t="shared" si="49"/>
        <v>565633</v>
      </c>
    </row>
    <row r="255" spans="1:45" x14ac:dyDescent="0.25">
      <c r="A255" t="s">
        <v>250</v>
      </c>
      <c r="B255" s="5">
        <v>252</v>
      </c>
      <c r="C255" s="12">
        <f>VLOOKUP(A255,'[1]MASTER CP-1 history'!$C$3:$Q$353,15,0)</f>
        <v>299694.62000000005</v>
      </c>
      <c r="D255" s="12">
        <f>VLOOKUP($A255,'[1]MASTER CP-1 history'!$C$356:$Q$706,15,0)</f>
        <v>330387.52999999997</v>
      </c>
      <c r="E255" s="12">
        <f>VLOOKUP($A255,'[1]MASTER CP-1 history'!$C$709:$Q$1059,15,0)</f>
        <v>342760.18</v>
      </c>
      <c r="F255" s="12">
        <f>VLOOKUP($A255,'[1]MASTER CP-1 history'!$C$1062:$Q$1412,15,0)</f>
        <v>319086.48</v>
      </c>
      <c r="G255" s="12">
        <f>VLOOKUP($A255,'[1]MASTER CP-1 history'!$C$1415:$Q$1765,15,0)</f>
        <v>378897.24</v>
      </c>
      <c r="H255" s="12">
        <f>VLOOKUP($A255,'[1]MASTER CP-1 history'!$C$1768:$Q$2118,15,0)</f>
        <v>384935</v>
      </c>
      <c r="I255" s="12">
        <f>VLOOKUP($A255,'[1]MASTER CP-1 history'!$C$2121:$Q$2471,15,0)</f>
        <v>390314.32999999996</v>
      </c>
      <c r="J255" s="12">
        <f>VLOOKUP($A255,'[1]MASTER CP-1 history'!$C$2474:$Q$2824,15,0)</f>
        <v>422893.01</v>
      </c>
      <c r="K255" s="12">
        <f>VLOOKUP($A255,'[1]MASTER CP-1 history'!$C$2827:$Q$3177,15,0)</f>
        <v>420535.24</v>
      </c>
      <c r="L255" s="12">
        <f>VLOOKUP($A255,'[1]MASTER CP-1 history'!$C$3180:$Q$3530,15,0)</f>
        <v>434834.37</v>
      </c>
      <c r="M255" s="12">
        <f>VLOOKUP($A255,'[1]MASTER CP-1 history'!$C$3533:$Q$3883,15,0)</f>
        <v>442871.14999999997</v>
      </c>
      <c r="N255" s="12">
        <f>VLOOKUP($A255,'[1]MASTER CP-1 history'!$C$3886:$Q$4236,15,0)</f>
        <v>460349.93000000005</v>
      </c>
      <c r="O255" s="12">
        <f>VLOOKUP($A255,'[1]MASTER CP-1 history'!$C$4239:$Q$4589,15,0)</f>
        <v>480184.89999999997</v>
      </c>
      <c r="P255" s="12">
        <f>VLOOKUP($A255,'[1]MASTER CP-1 history'!$C$4592:$Q$4942,15,0)</f>
        <v>499423.16</v>
      </c>
      <c r="Q255" s="12">
        <f>VLOOKUP($A255,'[1]MASTER CP-1 history'!$C$4945:$Q$5295,15,0)</f>
        <v>527863.82999999996</v>
      </c>
      <c r="R255" s="12">
        <f>VLOOKUP($A255,'[1]MASTER CP-1 history'!$C$5298:$Q$5648,15,0)</f>
        <v>543122.78</v>
      </c>
      <c r="S255" s="12">
        <f>VLOOKUP($A255,'[1]MASTER CP-1 history'!$C$5651:$Q$6001,15,0)</f>
        <v>573903.8899999999</v>
      </c>
      <c r="T255" s="12">
        <f>VLOOKUP($A255,'[1]MASTER CP-1 history'!$C$6004:$Q$6354,15,0)</f>
        <v>598198.39</v>
      </c>
      <c r="U255" s="12">
        <f>VLOOKUP($A255,'[1]MASTER CP-1 history'!$C$6357:$Q$6707,15,0)</f>
        <v>643015.40999999992</v>
      </c>
      <c r="V255" s="12">
        <f>VLOOKUP($A255,'[1]MASTER CP-1 history'!$C$6710:$Q$7060,15,0)</f>
        <v>672333.88</v>
      </c>
      <c r="W255" s="1"/>
      <c r="X255" s="23">
        <f t="shared" si="41"/>
        <v>0.10241395057408742</v>
      </c>
      <c r="Y255" s="23">
        <f t="shared" si="42"/>
        <v>3.7448901294791677E-2</v>
      </c>
      <c r="Z255" s="23">
        <f t="shared" si="43"/>
        <v>-6.9067824623035304E-2</v>
      </c>
      <c r="AA255" s="23">
        <f t="shared" si="44"/>
        <v>0.18744372998818382</v>
      </c>
      <c r="AB255" s="23">
        <f t="shared" si="45"/>
        <v>1.5935085724034331E-2</v>
      </c>
      <c r="AC255" s="23">
        <f t="shared" si="46"/>
        <v>1.3974645069946764E-2</v>
      </c>
      <c r="AD255" s="23">
        <f t="shared" si="53"/>
        <v>8.3467804013242497E-2</v>
      </c>
      <c r="AE255" s="23">
        <f t="shared" si="53"/>
        <v>-5.575334527283907E-3</v>
      </c>
      <c r="AF255" s="23">
        <f t="shared" si="53"/>
        <v>3.4002215842838773E-2</v>
      </c>
      <c r="AG255" s="23">
        <f t="shared" si="51"/>
        <v>1.8482393652553202E-2</v>
      </c>
      <c r="AH255" s="23">
        <f t="shared" si="51"/>
        <v>3.94669646013295E-2</v>
      </c>
      <c r="AI255" s="23">
        <f t="shared" si="50"/>
        <v>4.3086723180342207E-2</v>
      </c>
      <c r="AJ255" s="23">
        <f t="shared" si="50"/>
        <v>4.0064275240641697E-2</v>
      </c>
      <c r="AK255" s="23">
        <f t="shared" si="50"/>
        <v>5.6947038659560731E-2</v>
      </c>
      <c r="AL255" s="23">
        <f t="shared" si="50"/>
        <v>2.8906981559998289E-2</v>
      </c>
      <c r="AM255" s="23">
        <f t="shared" si="50"/>
        <v>5.6674312206164264E-2</v>
      </c>
      <c r="AN255" s="23">
        <f t="shared" si="40"/>
        <v>4.2332000920920959E-2</v>
      </c>
      <c r="AO255" s="23">
        <f t="shared" si="40"/>
        <v>7.4919994351706459E-2</v>
      </c>
      <c r="AP255" s="23">
        <f t="shared" si="40"/>
        <v>4.5595283634026894E-2</v>
      </c>
      <c r="AQ255" s="14"/>
      <c r="AR255" s="23">
        <f t="shared" si="48"/>
        <v>4.455363901916054E-2</v>
      </c>
      <c r="AS255" s="1">
        <f t="shared" si="49"/>
        <v>702289</v>
      </c>
    </row>
    <row r="256" spans="1:45" x14ac:dyDescent="0.25">
      <c r="A256" t="s">
        <v>251</v>
      </c>
      <c r="B256" s="5">
        <v>253</v>
      </c>
      <c r="C256" s="12">
        <f>VLOOKUP(A256,'[1]MASTER CP-1 history'!$C$3:$Q$353,15,0)</f>
        <v>0</v>
      </c>
      <c r="D256" s="12">
        <f>VLOOKUP($A256,'[1]MASTER CP-1 history'!$C$356:$Q$706,15,0)</f>
        <v>0</v>
      </c>
      <c r="E256" s="12">
        <f>VLOOKUP($A256,'[1]MASTER CP-1 history'!$C$709:$Q$1059,15,0)</f>
        <v>0</v>
      </c>
      <c r="F256" s="12">
        <f>VLOOKUP($A256,'[1]MASTER CP-1 history'!$C$1062:$Q$1412,15,0)</f>
        <v>0</v>
      </c>
      <c r="G256" s="12">
        <f>VLOOKUP($A256,'[1]MASTER CP-1 history'!$C$1415:$Q$1765,15,0)</f>
        <v>0</v>
      </c>
      <c r="H256" s="12">
        <f>VLOOKUP($A256,'[1]MASTER CP-1 history'!$C$1768:$Q$2118,15,0)</f>
        <v>0</v>
      </c>
      <c r="I256" s="12">
        <f>VLOOKUP($A256,'[1]MASTER CP-1 history'!$C$2121:$Q$2471,15,0)</f>
        <v>0</v>
      </c>
      <c r="J256" s="12">
        <f>VLOOKUP($A256,'[1]MASTER CP-1 history'!$C$2474:$Q$2824,15,0)</f>
        <v>0</v>
      </c>
      <c r="K256" s="12">
        <f>VLOOKUP($A256,'[1]MASTER CP-1 history'!$C$2827:$Q$3177,15,0)</f>
        <v>0</v>
      </c>
      <c r="L256" s="12">
        <f>VLOOKUP($A256,'[1]MASTER CP-1 history'!$C$3180:$Q$3530,15,0)</f>
        <v>0</v>
      </c>
      <c r="M256" s="12">
        <f>VLOOKUP($A256,'[1]MASTER CP-1 history'!$C$3533:$Q$3883,15,0)</f>
        <v>0</v>
      </c>
      <c r="N256" s="12">
        <f>VLOOKUP($A256,'[1]MASTER CP-1 history'!$C$3886:$Q$4236,15,0)</f>
        <v>0</v>
      </c>
      <c r="O256" s="12">
        <f>VLOOKUP($A256,'[1]MASTER CP-1 history'!$C$4239:$Q$4589,15,0)</f>
        <v>0</v>
      </c>
      <c r="P256" s="12">
        <f>VLOOKUP($A256,'[1]MASTER CP-1 history'!$C$4592:$Q$4942,15,0)</f>
        <v>0</v>
      </c>
      <c r="Q256" s="12">
        <f>VLOOKUP($A256,'[1]MASTER CP-1 history'!$C$4945:$Q$5295,15,0)</f>
        <v>0</v>
      </c>
      <c r="R256" s="12">
        <f>VLOOKUP($A256,'[1]MASTER CP-1 history'!$C$5298:$Q$5648,15,0)</f>
        <v>0</v>
      </c>
      <c r="S256" s="12">
        <f>VLOOKUP($A256,'[1]MASTER CP-1 history'!$C$5651:$Q$6001,15,0)</f>
        <v>0</v>
      </c>
      <c r="T256" s="12">
        <f>VLOOKUP($A256,'[1]MASTER CP-1 history'!$C$6004:$Q$6354,15,0)</f>
        <v>0</v>
      </c>
      <c r="U256" s="12">
        <f>VLOOKUP($A256,'[1]MASTER CP-1 history'!$C$6357:$Q$6707,15,0)</f>
        <v>0</v>
      </c>
      <c r="V256" s="12">
        <f>VLOOKUP($A256,'[1]MASTER CP-1 history'!$C$6710:$Q$7060,15,0)</f>
        <v>0</v>
      </c>
      <c r="W256" s="1"/>
      <c r="X256" s="23" t="str">
        <f t="shared" si="41"/>
        <v/>
      </c>
      <c r="Y256" s="23" t="str">
        <f t="shared" si="42"/>
        <v/>
      </c>
      <c r="Z256" s="23" t="str">
        <f t="shared" si="43"/>
        <v/>
      </c>
      <c r="AA256" s="23" t="str">
        <f t="shared" si="44"/>
        <v/>
      </c>
      <c r="AB256" s="23" t="str">
        <f t="shared" si="45"/>
        <v/>
      </c>
      <c r="AC256" s="23" t="str">
        <f t="shared" si="46"/>
        <v/>
      </c>
      <c r="AD256" s="23" t="str">
        <f t="shared" si="53"/>
        <v/>
      </c>
      <c r="AE256" s="23" t="str">
        <f t="shared" si="53"/>
        <v/>
      </c>
      <c r="AF256" s="23" t="str">
        <f t="shared" si="53"/>
        <v/>
      </c>
      <c r="AG256" s="23" t="str">
        <f t="shared" si="51"/>
        <v/>
      </c>
      <c r="AH256" s="23" t="str">
        <f t="shared" si="51"/>
        <v/>
      </c>
      <c r="AI256" s="23" t="str">
        <f t="shared" si="50"/>
        <v/>
      </c>
      <c r="AJ256" s="23" t="str">
        <f t="shared" si="50"/>
        <v/>
      </c>
      <c r="AK256" s="23" t="str">
        <f t="shared" si="50"/>
        <v/>
      </c>
      <c r="AL256" s="23" t="str">
        <f t="shared" si="50"/>
        <v/>
      </c>
      <c r="AM256" s="23" t="str">
        <f t="shared" si="50"/>
        <v/>
      </c>
      <c r="AN256" s="23" t="str">
        <f t="shared" si="40"/>
        <v/>
      </c>
      <c r="AO256" s="23" t="str">
        <f t="shared" si="40"/>
        <v/>
      </c>
      <c r="AP256" s="23" t="str">
        <f t="shared" si="40"/>
        <v/>
      </c>
      <c r="AQ256" s="14"/>
      <c r="AR256" s="23">
        <f t="shared" si="48"/>
        <v>0</v>
      </c>
      <c r="AS256" s="1">
        <f t="shared" si="49"/>
        <v>0</v>
      </c>
    </row>
    <row r="257" spans="1:45" x14ac:dyDescent="0.25">
      <c r="A257" t="s">
        <v>252</v>
      </c>
      <c r="B257" s="5">
        <v>254</v>
      </c>
      <c r="C257" s="12">
        <f>VLOOKUP(A257,'[1]MASTER CP-1 history'!$C$3:$Q$353,15,0)</f>
        <v>226855.23</v>
      </c>
      <c r="D257" s="12">
        <f>VLOOKUP($A257,'[1]MASTER CP-1 history'!$C$356:$Q$706,15,0)</f>
        <v>238894.9</v>
      </c>
      <c r="E257" s="12">
        <f>VLOOKUP($A257,'[1]MASTER CP-1 history'!$C$709:$Q$1059,15,0)</f>
        <v>256381.68</v>
      </c>
      <c r="F257" s="12">
        <f>VLOOKUP($A257,'[1]MASTER CP-1 history'!$C$1062:$Q$1412,15,0)</f>
        <v>264974.27</v>
      </c>
      <c r="G257" s="12">
        <f>VLOOKUP($A257,'[1]MASTER CP-1 history'!$C$1415:$Q$1765,15,0)</f>
        <v>289340.99</v>
      </c>
      <c r="H257" s="12">
        <f>VLOOKUP($A257,'[1]MASTER CP-1 history'!$C$1768:$Q$2118,15,0)</f>
        <v>302704.12</v>
      </c>
      <c r="I257" s="12">
        <f>VLOOKUP($A257,'[1]MASTER CP-1 history'!$C$2121:$Q$2471,15,0)</f>
        <v>316542.33</v>
      </c>
      <c r="J257" s="12">
        <f>VLOOKUP($A257,'[1]MASTER CP-1 history'!$C$2474:$Q$2824,15,0)</f>
        <v>326298.8</v>
      </c>
      <c r="K257" s="12">
        <f>VLOOKUP($A257,'[1]MASTER CP-1 history'!$C$2827:$Q$3177,15,0)</f>
        <v>336552.3</v>
      </c>
      <c r="L257" s="12">
        <f>VLOOKUP($A257,'[1]MASTER CP-1 history'!$C$3180:$Q$3530,15,0)</f>
        <v>343394.08999999997</v>
      </c>
      <c r="M257" s="12">
        <f>VLOOKUP($A257,'[1]MASTER CP-1 history'!$C$3533:$Q$3883,15,0)</f>
        <v>357894.82999999996</v>
      </c>
      <c r="N257" s="12">
        <f>VLOOKUP($A257,'[1]MASTER CP-1 history'!$C$3886:$Q$4236,15,0)</f>
        <v>377756.25</v>
      </c>
      <c r="O257" s="12">
        <f>VLOOKUP($A257,'[1]MASTER CP-1 history'!$C$4239:$Q$4589,15,0)</f>
        <v>395256.07</v>
      </c>
      <c r="P257" s="12">
        <f>VLOOKUP($A257,'[1]MASTER CP-1 history'!$C$4592:$Q$4942,15,0)</f>
        <v>409135.54</v>
      </c>
      <c r="Q257" s="12">
        <f>VLOOKUP($A257,'[1]MASTER CP-1 history'!$C$4945:$Q$5295,15,0)</f>
        <v>426475.91</v>
      </c>
      <c r="R257" s="12">
        <f>VLOOKUP($A257,'[1]MASTER CP-1 history'!$C$5298:$Q$5648,15,0)</f>
        <v>455136.86</v>
      </c>
      <c r="S257" s="12">
        <f>VLOOKUP($A257,'[1]MASTER CP-1 history'!$C$5651:$Q$6001,15,0)</f>
        <v>511658.59</v>
      </c>
      <c r="T257" s="12">
        <f>VLOOKUP($A257,'[1]MASTER CP-1 history'!$C$6004:$Q$6354,15,0)</f>
        <v>520952.92000000004</v>
      </c>
      <c r="U257" s="12">
        <f>VLOOKUP($A257,'[1]MASTER CP-1 history'!$C$6357:$Q$6707,15,0)</f>
        <v>541461.48</v>
      </c>
      <c r="V257" s="12">
        <f>VLOOKUP($A257,'[1]MASTER CP-1 history'!$C$6710:$Q$7060,15,0)</f>
        <v>568213.39</v>
      </c>
      <c r="W257" s="1"/>
      <c r="X257" s="23">
        <f t="shared" si="41"/>
        <v>5.3072040701904834E-2</v>
      </c>
      <c r="Y257" s="23">
        <f t="shared" si="42"/>
        <v>7.3198632536734767E-2</v>
      </c>
      <c r="Z257" s="23">
        <f t="shared" si="43"/>
        <v>3.3514836161460622E-2</v>
      </c>
      <c r="AA257" s="23">
        <f t="shared" si="44"/>
        <v>9.1958815472913541E-2</v>
      </c>
      <c r="AB257" s="23">
        <f t="shared" si="45"/>
        <v>4.6184710987544508E-2</v>
      </c>
      <c r="AC257" s="23">
        <f t="shared" si="46"/>
        <v>4.5715301133000839E-2</v>
      </c>
      <c r="AD257" s="23">
        <f t="shared" si="53"/>
        <v>3.0822007280985046E-2</v>
      </c>
      <c r="AE257" s="23">
        <f t="shared" si="53"/>
        <v>3.1423652186278343E-2</v>
      </c>
      <c r="AF257" s="23">
        <f t="shared" si="53"/>
        <v>2.0329054354999147E-2</v>
      </c>
      <c r="AG257" s="23">
        <f t="shared" si="51"/>
        <v>4.2227692386901571E-2</v>
      </c>
      <c r="AH257" s="23">
        <f t="shared" si="51"/>
        <v>5.5495129672591369E-2</v>
      </c>
      <c r="AI257" s="23">
        <f t="shared" si="50"/>
        <v>4.6325692824407294E-2</v>
      </c>
      <c r="AJ257" s="23">
        <f t="shared" si="50"/>
        <v>3.5115134348221326E-2</v>
      </c>
      <c r="AK257" s="23">
        <f t="shared" si="50"/>
        <v>4.2382947225753101E-2</v>
      </c>
      <c r="AL257" s="23">
        <f t="shared" si="50"/>
        <v>6.7204147591830007E-2</v>
      </c>
      <c r="AM257" s="23">
        <f t="shared" si="50"/>
        <v>0.12418622829185938</v>
      </c>
      <c r="AN257" s="23">
        <f t="shared" si="40"/>
        <v>1.8165101068663807E-2</v>
      </c>
      <c r="AO257" s="23">
        <f t="shared" si="40"/>
        <v>3.936739619388243E-2</v>
      </c>
      <c r="AP257" s="23">
        <f t="shared" si="40"/>
        <v>4.9406857159996008E-2</v>
      </c>
      <c r="AQ257" s="14"/>
      <c r="AR257" s="23">
        <f t="shared" si="48"/>
        <v>4.9794493556838307E-2</v>
      </c>
      <c r="AS257" s="1">
        <f t="shared" si="49"/>
        <v>596507</v>
      </c>
    </row>
    <row r="258" spans="1:45" x14ac:dyDescent="0.25">
      <c r="A258" t="s">
        <v>253</v>
      </c>
      <c r="B258" s="5">
        <v>255</v>
      </c>
      <c r="C258" s="12">
        <f>VLOOKUP(A258,'[1]MASTER CP-1 history'!$C$3:$Q$353,15,0)</f>
        <v>0</v>
      </c>
      <c r="D258" s="12">
        <f>VLOOKUP($A258,'[1]MASTER CP-1 history'!$C$356:$Q$706,15,0)</f>
        <v>0</v>
      </c>
      <c r="E258" s="12">
        <f>VLOOKUP($A258,'[1]MASTER CP-1 history'!$C$709:$Q$1059,15,0)</f>
        <v>0</v>
      </c>
      <c r="F258" s="12">
        <f>VLOOKUP($A258,'[1]MASTER CP-1 history'!$C$1062:$Q$1412,15,0)</f>
        <v>0</v>
      </c>
      <c r="G258" s="12">
        <f>VLOOKUP($A258,'[1]MASTER CP-1 history'!$C$1415:$Q$1765,15,0)</f>
        <v>0</v>
      </c>
      <c r="H258" s="12">
        <f>VLOOKUP($A258,'[1]MASTER CP-1 history'!$C$1768:$Q$2118,15,0)</f>
        <v>0</v>
      </c>
      <c r="I258" s="12">
        <f>VLOOKUP($A258,'[1]MASTER CP-1 history'!$C$2121:$Q$2471,15,0)</f>
        <v>18586.100000000002</v>
      </c>
      <c r="J258" s="12">
        <f>VLOOKUP($A258,'[1]MASTER CP-1 history'!$C$2474:$Q$2824,15,0)</f>
        <v>18709.080000000002</v>
      </c>
      <c r="K258" s="12">
        <f>VLOOKUP($A258,'[1]MASTER CP-1 history'!$C$2827:$Q$3177,15,0)</f>
        <v>18871.84</v>
      </c>
      <c r="L258" s="12">
        <f>VLOOKUP($A258,'[1]MASTER CP-1 history'!$C$3180:$Q$3530,15,0)</f>
        <v>18817.61</v>
      </c>
      <c r="M258" s="12">
        <f>VLOOKUP($A258,'[1]MASTER CP-1 history'!$C$3533:$Q$3883,15,0)</f>
        <v>16159</v>
      </c>
      <c r="N258" s="12">
        <f>VLOOKUP($A258,'[1]MASTER CP-1 history'!$C$3886:$Q$4236,15,0)</f>
        <v>16890.41</v>
      </c>
      <c r="O258" s="12">
        <f>VLOOKUP($A258,'[1]MASTER CP-1 history'!$C$4239:$Q$4589,15,0)</f>
        <v>17958.95</v>
      </c>
      <c r="P258" s="12">
        <f>VLOOKUP($A258,'[1]MASTER CP-1 history'!$C$4592:$Q$4942,15,0)</f>
        <v>18466.82</v>
      </c>
      <c r="Q258" s="12">
        <f>VLOOKUP($A258,'[1]MASTER CP-1 history'!$C$4945:$Q$5295,15,0)</f>
        <v>18867.890000000003</v>
      </c>
      <c r="R258" s="12">
        <f>VLOOKUP($A258,'[1]MASTER CP-1 history'!$C$5298:$Q$5648,15,0)</f>
        <v>23804.09</v>
      </c>
      <c r="S258" s="12">
        <f>VLOOKUP($A258,'[1]MASTER CP-1 history'!$C$5651:$Q$6001,15,0)</f>
        <v>24873.97</v>
      </c>
      <c r="T258" s="12">
        <f>VLOOKUP($A258,'[1]MASTER CP-1 history'!$C$6004:$Q$6354,15,0)</f>
        <v>27864</v>
      </c>
      <c r="U258" s="12">
        <f>VLOOKUP($A258,'[1]MASTER CP-1 history'!$C$6357:$Q$6707,15,0)</f>
        <v>29376.7</v>
      </c>
      <c r="V258" s="12">
        <f>VLOOKUP($A258,'[1]MASTER CP-1 history'!$C$6710:$Q$7060,15,0)</f>
        <v>35607.230000000003</v>
      </c>
      <c r="W258" s="1"/>
      <c r="X258" s="23" t="str">
        <f t="shared" si="41"/>
        <v/>
      </c>
      <c r="Y258" s="23" t="str">
        <f t="shared" si="42"/>
        <v/>
      </c>
      <c r="Z258" s="23" t="str">
        <f t="shared" si="43"/>
        <v/>
      </c>
      <c r="AA258" s="23" t="str">
        <f t="shared" si="44"/>
        <v/>
      </c>
      <c r="AB258" s="23" t="str">
        <f t="shared" si="45"/>
        <v/>
      </c>
      <c r="AC258" s="23" t="str">
        <f t="shared" si="46"/>
        <v/>
      </c>
      <c r="AD258" s="23">
        <f t="shared" si="53"/>
        <v>6.6167727495278486E-3</v>
      </c>
      <c r="AE258" s="23">
        <f t="shared" si="53"/>
        <v>8.699519163956667E-3</v>
      </c>
      <c r="AF258" s="23">
        <f t="shared" si="53"/>
        <v>-2.8735936718411962E-3</v>
      </c>
      <c r="AG258" s="23">
        <f t="shared" si="51"/>
        <v>-0.14128308536525097</v>
      </c>
      <c r="AH258" s="23">
        <f t="shared" si="51"/>
        <v>4.5263320750046403E-2</v>
      </c>
      <c r="AI258" s="23">
        <f t="shared" si="50"/>
        <v>6.326311794681129E-2</v>
      </c>
      <c r="AJ258" s="23">
        <f t="shared" si="50"/>
        <v>2.8279492954766228E-2</v>
      </c>
      <c r="AK258" s="23">
        <f t="shared" si="50"/>
        <v>2.1718411724379365E-2</v>
      </c>
      <c r="AL258" s="23">
        <f t="shared" si="50"/>
        <v>0.26161907876291396</v>
      </c>
      <c r="AM258" s="23">
        <f t="shared" si="50"/>
        <v>4.4945217397514503E-2</v>
      </c>
      <c r="AN258" s="23">
        <f t="shared" si="50"/>
        <v>0.12020718847855806</v>
      </c>
      <c r="AO258" s="23">
        <f t="shared" si="50"/>
        <v>5.4288687912718944E-2</v>
      </c>
      <c r="AP258" s="23">
        <f t="shared" si="50"/>
        <v>0.21209087474086613</v>
      </c>
      <c r="AQ258" s="14"/>
      <c r="AR258" s="23">
        <f t="shared" si="48"/>
        <v>5.5602692580382085E-2</v>
      </c>
      <c r="AS258" s="1">
        <f t="shared" si="49"/>
        <v>37587</v>
      </c>
    </row>
    <row r="259" spans="1:45" x14ac:dyDescent="0.25">
      <c r="A259" t="s">
        <v>254</v>
      </c>
      <c r="B259" s="5">
        <v>256</v>
      </c>
      <c r="C259" s="12">
        <f>VLOOKUP(A259,'[1]MASTER CP-1 history'!$C$3:$Q$353,15,0)</f>
        <v>0</v>
      </c>
      <c r="D259" s="12">
        <f>VLOOKUP($A259,'[1]MASTER CP-1 history'!$C$356:$Q$706,15,0)</f>
        <v>0</v>
      </c>
      <c r="E259" s="12">
        <f>VLOOKUP($A259,'[1]MASTER CP-1 history'!$C$709:$Q$1059,15,0)</f>
        <v>0</v>
      </c>
      <c r="F259" s="12">
        <f>VLOOKUP($A259,'[1]MASTER CP-1 history'!$C$1062:$Q$1412,15,0)</f>
        <v>0</v>
      </c>
      <c r="G259" s="12">
        <f>VLOOKUP($A259,'[1]MASTER CP-1 history'!$C$1415:$Q$1765,15,0)</f>
        <v>0</v>
      </c>
      <c r="H259" s="12">
        <f>VLOOKUP($A259,'[1]MASTER CP-1 history'!$C$1768:$Q$2118,15,0)</f>
        <v>0</v>
      </c>
      <c r="I259" s="12">
        <f>VLOOKUP($A259,'[1]MASTER CP-1 history'!$C$2121:$Q$2471,15,0)</f>
        <v>0</v>
      </c>
      <c r="J259" s="12">
        <f>VLOOKUP($A259,'[1]MASTER CP-1 history'!$C$2474:$Q$2824,15,0)</f>
        <v>0</v>
      </c>
      <c r="K259" s="12">
        <f>VLOOKUP($A259,'[1]MASTER CP-1 history'!$C$2827:$Q$3177,15,0)</f>
        <v>0</v>
      </c>
      <c r="L259" s="12">
        <f>VLOOKUP($A259,'[1]MASTER CP-1 history'!$C$3180:$Q$3530,15,0)</f>
        <v>0</v>
      </c>
      <c r="M259" s="12">
        <f>VLOOKUP($A259,'[1]MASTER CP-1 history'!$C$3533:$Q$3883,15,0)</f>
        <v>0</v>
      </c>
      <c r="N259" s="12">
        <f>VLOOKUP($A259,'[1]MASTER CP-1 history'!$C$3886:$Q$4236,15,0)</f>
        <v>0</v>
      </c>
      <c r="O259" s="12">
        <f>VLOOKUP($A259,'[1]MASTER CP-1 history'!$C$4239:$Q$4589,15,0)</f>
        <v>0</v>
      </c>
      <c r="P259" s="12">
        <f>VLOOKUP($A259,'[1]MASTER CP-1 history'!$C$4592:$Q$4942,15,0)</f>
        <v>0</v>
      </c>
      <c r="Q259" s="12">
        <f>VLOOKUP($A259,'[1]MASTER CP-1 history'!$C$4945:$Q$5295,15,0)</f>
        <v>0</v>
      </c>
      <c r="R259" s="12">
        <f>VLOOKUP($A259,'[1]MASTER CP-1 history'!$C$5298:$Q$5648,15,0)</f>
        <v>0</v>
      </c>
      <c r="S259" s="12">
        <f>VLOOKUP($A259,'[1]MASTER CP-1 history'!$C$5651:$Q$6001,15,0)</f>
        <v>0</v>
      </c>
      <c r="T259" s="12">
        <f>VLOOKUP($A259,'[1]MASTER CP-1 history'!$C$6004:$Q$6354,15,0)</f>
        <v>0</v>
      </c>
      <c r="U259" s="12">
        <f>VLOOKUP($A259,'[1]MASTER CP-1 history'!$C$6357:$Q$6707,15,0)</f>
        <v>0</v>
      </c>
      <c r="V259" s="12">
        <f>VLOOKUP($A259,'[1]MASTER CP-1 history'!$C$6710:$Q$7060,15,0)</f>
        <v>0</v>
      </c>
      <c r="W259" s="1"/>
      <c r="X259" s="23" t="str">
        <f t="shared" si="41"/>
        <v/>
      </c>
      <c r="Y259" s="23" t="str">
        <f t="shared" si="42"/>
        <v/>
      </c>
      <c r="Z259" s="23" t="str">
        <f t="shared" si="43"/>
        <v/>
      </c>
      <c r="AA259" s="23" t="str">
        <f t="shared" si="44"/>
        <v/>
      </c>
      <c r="AB259" s="23" t="str">
        <f t="shared" si="45"/>
        <v/>
      </c>
      <c r="AC259" s="23" t="str">
        <f t="shared" si="46"/>
        <v/>
      </c>
      <c r="AD259" s="23" t="str">
        <f t="shared" si="53"/>
        <v/>
      </c>
      <c r="AE259" s="23" t="str">
        <f t="shared" si="53"/>
        <v/>
      </c>
      <c r="AF259" s="23" t="str">
        <f t="shared" si="53"/>
        <v/>
      </c>
      <c r="AG259" s="23" t="str">
        <f t="shared" si="51"/>
        <v/>
      </c>
      <c r="AH259" s="23" t="str">
        <f t="shared" si="51"/>
        <v/>
      </c>
      <c r="AI259" s="23" t="str">
        <f t="shared" si="50"/>
        <v/>
      </c>
      <c r="AJ259" s="23" t="str">
        <f t="shared" si="50"/>
        <v/>
      </c>
      <c r="AK259" s="23" t="str">
        <f t="shared" si="50"/>
        <v/>
      </c>
      <c r="AL259" s="23" t="str">
        <f t="shared" si="50"/>
        <v/>
      </c>
      <c r="AM259" s="23" t="str">
        <f t="shared" si="50"/>
        <v/>
      </c>
      <c r="AN259" s="23" t="str">
        <f t="shared" si="50"/>
        <v/>
      </c>
      <c r="AO259" s="23" t="str">
        <f t="shared" si="50"/>
        <v/>
      </c>
      <c r="AP259" s="23" t="str">
        <f t="shared" si="50"/>
        <v/>
      </c>
      <c r="AQ259" s="14"/>
      <c r="AR259" s="23">
        <f t="shared" si="48"/>
        <v>0</v>
      </c>
      <c r="AS259" s="1">
        <f t="shared" si="49"/>
        <v>0</v>
      </c>
    </row>
    <row r="260" spans="1:45" x14ac:dyDescent="0.25">
      <c r="A260" t="s">
        <v>255</v>
      </c>
      <c r="B260" s="5">
        <v>257</v>
      </c>
      <c r="C260" s="12">
        <f>VLOOKUP(A260,'[1]MASTER CP-1 history'!$C$3:$Q$353,15,0)</f>
        <v>0</v>
      </c>
      <c r="D260" s="12">
        <f>VLOOKUP($A260,'[1]MASTER CP-1 history'!$C$356:$Q$706,15,0)</f>
        <v>0</v>
      </c>
      <c r="E260" s="12">
        <f>VLOOKUP($A260,'[1]MASTER CP-1 history'!$C$709:$Q$1059,15,0)</f>
        <v>0</v>
      </c>
      <c r="F260" s="12">
        <f>VLOOKUP($A260,'[1]MASTER CP-1 history'!$C$1062:$Q$1412,15,0)</f>
        <v>0</v>
      </c>
      <c r="G260" s="12">
        <f>VLOOKUP($A260,'[1]MASTER CP-1 history'!$C$1415:$Q$1765,15,0)</f>
        <v>0</v>
      </c>
      <c r="H260" s="12">
        <f>VLOOKUP($A260,'[1]MASTER CP-1 history'!$C$1768:$Q$2118,15,0)</f>
        <v>0</v>
      </c>
      <c r="I260" s="12">
        <f>VLOOKUP($A260,'[1]MASTER CP-1 history'!$C$2121:$Q$2471,15,0)</f>
        <v>0</v>
      </c>
      <c r="J260" s="12">
        <f>VLOOKUP($A260,'[1]MASTER CP-1 history'!$C$2474:$Q$2824,15,0)</f>
        <v>0</v>
      </c>
      <c r="K260" s="12">
        <f>VLOOKUP($A260,'[1]MASTER CP-1 history'!$C$2827:$Q$3177,15,0)</f>
        <v>0</v>
      </c>
      <c r="L260" s="12">
        <f>VLOOKUP($A260,'[1]MASTER CP-1 history'!$C$3180:$Q$3530,15,0)</f>
        <v>0</v>
      </c>
      <c r="M260" s="12">
        <f>VLOOKUP($A260,'[1]MASTER CP-1 history'!$C$3533:$Q$3883,15,0)</f>
        <v>0</v>
      </c>
      <c r="N260" s="12">
        <f>VLOOKUP($A260,'[1]MASTER CP-1 history'!$C$3886:$Q$4236,15,0)</f>
        <v>0</v>
      </c>
      <c r="O260" s="12">
        <f>VLOOKUP($A260,'[1]MASTER CP-1 history'!$C$4239:$Q$4589,15,0)</f>
        <v>0</v>
      </c>
      <c r="P260" s="12">
        <f>VLOOKUP($A260,'[1]MASTER CP-1 history'!$C$4592:$Q$4942,15,0)</f>
        <v>0</v>
      </c>
      <c r="Q260" s="12">
        <f>VLOOKUP($A260,'[1]MASTER CP-1 history'!$C$4945:$Q$5295,15,0)</f>
        <v>0</v>
      </c>
      <c r="R260" s="12">
        <f>VLOOKUP($A260,'[1]MASTER CP-1 history'!$C$5298:$Q$5648,15,0)</f>
        <v>0</v>
      </c>
      <c r="S260" s="12">
        <f>VLOOKUP($A260,'[1]MASTER CP-1 history'!$C$5651:$Q$6001,15,0)</f>
        <v>0</v>
      </c>
      <c r="T260" s="12">
        <f>VLOOKUP($A260,'[1]MASTER CP-1 history'!$C$6004:$Q$6354,15,0)</f>
        <v>0</v>
      </c>
      <c r="U260" s="12">
        <f>VLOOKUP($A260,'[1]MASTER CP-1 history'!$C$6357:$Q$6707,15,0)</f>
        <v>0</v>
      </c>
      <c r="V260" s="12">
        <f>VLOOKUP($A260,'[1]MASTER CP-1 history'!$C$6710:$Q$7060,15,0)</f>
        <v>0</v>
      </c>
      <c r="W260" s="1"/>
      <c r="X260" s="23" t="str">
        <f t="shared" ref="X260:X323" si="54">IF(AND(C260&gt;0,D260&gt;0),((D260-C260)/C260),"")</f>
        <v/>
      </c>
      <c r="Y260" s="23" t="str">
        <f t="shared" ref="Y260:Y323" si="55">IF(AND(D260&gt;0,E260&gt;0),((E260-D260)/D260),"")</f>
        <v/>
      </c>
      <c r="Z260" s="23" t="str">
        <f t="shared" ref="Z260:Z323" si="56">IF(AND(E260&gt;0,F260&gt;0),((F260-E260)/E260),"")</f>
        <v/>
      </c>
      <c r="AA260" s="23" t="str">
        <f t="shared" ref="AA260:AA323" si="57">IF(AND(F260&gt;0,G260&gt;0),((G260-F260)/F260),"")</f>
        <v/>
      </c>
      <c r="AB260" s="23" t="str">
        <f t="shared" ref="AB260:AB323" si="58">IF(AND(G260&gt;0,H260&gt;0),((H260-G260)/G260),"")</f>
        <v/>
      </c>
      <c r="AC260" s="23" t="str">
        <f t="shared" ref="AC260:AC323" si="59">IF(AND(H260&gt;0,I260&gt;0),((I260-H260)/H260),"")</f>
        <v/>
      </c>
      <c r="AD260" s="23" t="str">
        <f t="shared" si="53"/>
        <v/>
      </c>
      <c r="AE260" s="23" t="str">
        <f t="shared" si="53"/>
        <v/>
      </c>
      <c r="AF260" s="23" t="str">
        <f t="shared" si="53"/>
        <v/>
      </c>
      <c r="AG260" s="23" t="str">
        <f t="shared" si="51"/>
        <v/>
      </c>
      <c r="AH260" s="23" t="str">
        <f t="shared" si="51"/>
        <v/>
      </c>
      <c r="AI260" s="23" t="str">
        <f t="shared" si="50"/>
        <v/>
      </c>
      <c r="AJ260" s="23" t="str">
        <f t="shared" si="50"/>
        <v/>
      </c>
      <c r="AK260" s="23" t="str">
        <f t="shared" si="50"/>
        <v/>
      </c>
      <c r="AL260" s="23" t="str">
        <f t="shared" si="50"/>
        <v/>
      </c>
      <c r="AM260" s="23" t="str">
        <f t="shared" si="50"/>
        <v/>
      </c>
      <c r="AN260" s="23" t="str">
        <f t="shared" si="50"/>
        <v/>
      </c>
      <c r="AO260" s="23" t="str">
        <f t="shared" si="50"/>
        <v/>
      </c>
      <c r="AP260" s="23" t="str">
        <f t="shared" si="50"/>
        <v/>
      </c>
      <c r="AQ260" s="14"/>
      <c r="AR260" s="23">
        <f t="shared" ref="AR260:AR323" si="60">IFERROR(AVERAGE(X260:AQ260),0)</f>
        <v>0</v>
      </c>
      <c r="AS260" s="1">
        <f t="shared" ref="AS260:AS323" si="61">ROUND((V260*AR260)+V260,0)</f>
        <v>0</v>
      </c>
    </row>
    <row r="261" spans="1:45" x14ac:dyDescent="0.25">
      <c r="A261" t="s">
        <v>256</v>
      </c>
      <c r="B261" s="5">
        <v>258</v>
      </c>
      <c r="C261" s="12">
        <f>VLOOKUP(A261,'[1]MASTER CP-1 history'!$C$3:$Q$353,15,0)</f>
        <v>0</v>
      </c>
      <c r="D261" s="12">
        <f>VLOOKUP($A261,'[1]MASTER CP-1 history'!$C$356:$Q$706,15,0)</f>
        <v>0</v>
      </c>
      <c r="E261" s="12">
        <f>VLOOKUP($A261,'[1]MASTER CP-1 history'!$C$709:$Q$1059,15,0)</f>
        <v>0</v>
      </c>
      <c r="F261" s="12">
        <f>VLOOKUP($A261,'[1]MASTER CP-1 history'!$C$1062:$Q$1412,15,0)</f>
        <v>0</v>
      </c>
      <c r="G261" s="12">
        <f>VLOOKUP($A261,'[1]MASTER CP-1 history'!$C$1415:$Q$1765,15,0)</f>
        <v>0</v>
      </c>
      <c r="H261" s="12">
        <f>VLOOKUP($A261,'[1]MASTER CP-1 history'!$C$1768:$Q$2118,15,0)</f>
        <v>0</v>
      </c>
      <c r="I261" s="12">
        <f>VLOOKUP($A261,'[1]MASTER CP-1 history'!$C$2121:$Q$2471,15,0)</f>
        <v>0</v>
      </c>
      <c r="J261" s="12">
        <f>VLOOKUP($A261,'[1]MASTER CP-1 history'!$C$2474:$Q$2824,15,0)</f>
        <v>0</v>
      </c>
      <c r="K261" s="12">
        <f>VLOOKUP($A261,'[1]MASTER CP-1 history'!$C$2827:$Q$3177,15,0)</f>
        <v>0</v>
      </c>
      <c r="L261" s="12">
        <f>VLOOKUP($A261,'[1]MASTER CP-1 history'!$C$3180:$Q$3530,15,0)</f>
        <v>0</v>
      </c>
      <c r="M261" s="12">
        <f>VLOOKUP($A261,'[1]MASTER CP-1 history'!$C$3533:$Q$3883,15,0)</f>
        <v>489349.85</v>
      </c>
      <c r="N261" s="12">
        <f>VLOOKUP($A261,'[1]MASTER CP-1 history'!$C$3886:$Q$4236,15,0)</f>
        <v>524163.82999999996</v>
      </c>
      <c r="O261" s="12">
        <f>VLOOKUP($A261,'[1]MASTER CP-1 history'!$C$4239:$Q$4589,15,0)</f>
        <v>556358.11</v>
      </c>
      <c r="P261" s="12">
        <f>VLOOKUP($A261,'[1]MASTER CP-1 history'!$C$4592:$Q$4942,15,0)</f>
        <v>583837.87</v>
      </c>
      <c r="Q261" s="12">
        <f>VLOOKUP($A261,'[1]MASTER CP-1 history'!$C$4945:$Q$5295,15,0)</f>
        <v>617350.80000000005</v>
      </c>
      <c r="R261" s="12">
        <f>VLOOKUP($A261,'[1]MASTER CP-1 history'!$C$5298:$Q$5648,15,0)</f>
        <v>665874.4</v>
      </c>
      <c r="S261" s="12">
        <f>VLOOKUP($A261,'[1]MASTER CP-1 history'!$C$5651:$Q$6001,15,0)</f>
        <v>718142</v>
      </c>
      <c r="T261" s="12">
        <f>VLOOKUP($A261,'[1]MASTER CP-1 history'!$C$6004:$Q$6354,15,0)</f>
        <v>750636.37</v>
      </c>
      <c r="U261" s="12">
        <f>VLOOKUP($A261,'[1]MASTER CP-1 history'!$C$6357:$Q$6707,15,0)</f>
        <v>783042.83</v>
      </c>
      <c r="V261" s="12">
        <f>VLOOKUP($A261,'[1]MASTER CP-1 history'!$C$6710:$Q$7060,15,0)</f>
        <v>835878.01</v>
      </c>
      <c r="W261" s="1"/>
      <c r="X261" s="23" t="str">
        <f t="shared" si="54"/>
        <v/>
      </c>
      <c r="Y261" s="23" t="str">
        <f t="shared" si="55"/>
        <v/>
      </c>
      <c r="Z261" s="23" t="str">
        <f t="shared" si="56"/>
        <v/>
      </c>
      <c r="AA261" s="23" t="str">
        <f t="shared" si="57"/>
        <v/>
      </c>
      <c r="AB261" s="23" t="str">
        <f t="shared" si="58"/>
        <v/>
      </c>
      <c r="AC261" s="23" t="str">
        <f t="shared" si="59"/>
        <v/>
      </c>
      <c r="AD261" s="23" t="str">
        <f t="shared" si="53"/>
        <v/>
      </c>
      <c r="AE261" s="23" t="str">
        <f t="shared" si="53"/>
        <v/>
      </c>
      <c r="AF261" s="23" t="str">
        <f t="shared" si="53"/>
        <v/>
      </c>
      <c r="AG261" s="23" t="str">
        <f t="shared" si="51"/>
        <v/>
      </c>
      <c r="AH261" s="23">
        <f t="shared" si="51"/>
        <v>7.114333436497422E-2</v>
      </c>
      <c r="AI261" s="23">
        <f t="shared" si="50"/>
        <v>6.1420262439703312E-2</v>
      </c>
      <c r="AJ261" s="23">
        <f t="shared" si="50"/>
        <v>4.9392216103401478E-2</v>
      </c>
      <c r="AK261" s="23">
        <f t="shared" si="50"/>
        <v>5.7401089792274096E-2</v>
      </c>
      <c r="AL261" s="23">
        <f t="shared" si="50"/>
        <v>7.8599719964726658E-2</v>
      </c>
      <c r="AM261" s="23">
        <f t="shared" si="50"/>
        <v>7.8494683081373862E-2</v>
      </c>
      <c r="AN261" s="23">
        <f t="shared" si="50"/>
        <v>4.5247833993834079E-2</v>
      </c>
      <c r="AO261" s="23">
        <f t="shared" si="50"/>
        <v>4.3171982194254672E-2</v>
      </c>
      <c r="AP261" s="23">
        <f t="shared" si="50"/>
        <v>6.747418911938706E-2</v>
      </c>
      <c r="AQ261" s="14"/>
      <c r="AR261" s="23">
        <f t="shared" si="60"/>
        <v>6.1371701228214372E-2</v>
      </c>
      <c r="AS261" s="1">
        <f t="shared" si="61"/>
        <v>887177</v>
      </c>
    </row>
    <row r="262" spans="1:45" x14ac:dyDescent="0.25">
      <c r="A262" t="s">
        <v>257</v>
      </c>
      <c r="B262" s="5">
        <v>259</v>
      </c>
      <c r="C262" s="12">
        <f>VLOOKUP(A262,'[1]MASTER CP-1 history'!$C$3:$Q$353,15,0)</f>
        <v>0</v>
      </c>
      <c r="D262" s="12">
        <f>VLOOKUP($A262,'[1]MASTER CP-1 history'!$C$356:$Q$706,15,0)</f>
        <v>0</v>
      </c>
      <c r="E262" s="12">
        <f>VLOOKUP($A262,'[1]MASTER CP-1 history'!$C$709:$Q$1059,15,0)</f>
        <v>0</v>
      </c>
      <c r="F262" s="12">
        <f>VLOOKUP($A262,'[1]MASTER CP-1 history'!$C$1062:$Q$1412,15,0)</f>
        <v>0</v>
      </c>
      <c r="G262" s="12">
        <f>VLOOKUP($A262,'[1]MASTER CP-1 history'!$C$1415:$Q$1765,15,0)</f>
        <v>0</v>
      </c>
      <c r="H262" s="12">
        <f>VLOOKUP($A262,'[1]MASTER CP-1 history'!$C$1768:$Q$2118,15,0)</f>
        <v>0</v>
      </c>
      <c r="I262" s="12">
        <f>VLOOKUP($A262,'[1]MASTER CP-1 history'!$C$2121:$Q$2471,15,0)</f>
        <v>0</v>
      </c>
      <c r="J262" s="12">
        <f>VLOOKUP($A262,'[1]MASTER CP-1 history'!$C$2474:$Q$2824,15,0)</f>
        <v>0</v>
      </c>
      <c r="K262" s="12">
        <f>VLOOKUP($A262,'[1]MASTER CP-1 history'!$C$2827:$Q$3177,15,0)</f>
        <v>0</v>
      </c>
      <c r="L262" s="12">
        <f>VLOOKUP($A262,'[1]MASTER CP-1 history'!$C$3180:$Q$3530,15,0)</f>
        <v>0</v>
      </c>
      <c r="M262" s="12">
        <f>VLOOKUP($A262,'[1]MASTER CP-1 history'!$C$3533:$Q$3883,15,0)</f>
        <v>0</v>
      </c>
      <c r="N262" s="12">
        <f>VLOOKUP($A262,'[1]MASTER CP-1 history'!$C$3886:$Q$4236,15,0)</f>
        <v>0</v>
      </c>
      <c r="O262" s="12">
        <f>VLOOKUP($A262,'[1]MASTER CP-1 history'!$C$4239:$Q$4589,15,0)</f>
        <v>0</v>
      </c>
      <c r="P262" s="12">
        <f>VLOOKUP($A262,'[1]MASTER CP-1 history'!$C$4592:$Q$4942,15,0)</f>
        <v>0</v>
      </c>
      <c r="Q262" s="12">
        <f>VLOOKUP($A262,'[1]MASTER CP-1 history'!$C$4945:$Q$5295,15,0)</f>
        <v>0</v>
      </c>
      <c r="R262" s="12">
        <f>VLOOKUP($A262,'[1]MASTER CP-1 history'!$C$5298:$Q$5648,15,0)</f>
        <v>0</v>
      </c>
      <c r="S262" s="12">
        <f>VLOOKUP($A262,'[1]MASTER CP-1 history'!$C$5651:$Q$6001,15,0)</f>
        <v>0</v>
      </c>
      <c r="T262" s="12">
        <f>VLOOKUP($A262,'[1]MASTER CP-1 history'!$C$6004:$Q$6354,15,0)</f>
        <v>0</v>
      </c>
      <c r="U262" s="12">
        <f>VLOOKUP($A262,'[1]MASTER CP-1 history'!$C$6357:$Q$6707,15,0)</f>
        <v>0</v>
      </c>
      <c r="V262" s="12">
        <f>VLOOKUP($A262,'[1]MASTER CP-1 history'!$C$6710:$Q$7060,15,0)</f>
        <v>0</v>
      </c>
      <c r="W262" s="1"/>
      <c r="X262" s="23" t="str">
        <f t="shared" si="54"/>
        <v/>
      </c>
      <c r="Y262" s="23" t="str">
        <f t="shared" si="55"/>
        <v/>
      </c>
      <c r="Z262" s="23" t="str">
        <f t="shared" si="56"/>
        <v/>
      </c>
      <c r="AA262" s="23" t="str">
        <f t="shared" si="57"/>
        <v/>
      </c>
      <c r="AB262" s="23" t="str">
        <f t="shared" si="58"/>
        <v/>
      </c>
      <c r="AC262" s="23" t="str">
        <f t="shared" si="59"/>
        <v/>
      </c>
      <c r="AD262" s="23" t="str">
        <f t="shared" si="53"/>
        <v/>
      </c>
      <c r="AE262" s="23" t="str">
        <f t="shared" si="53"/>
        <v/>
      </c>
      <c r="AF262" s="23" t="str">
        <f t="shared" si="53"/>
        <v/>
      </c>
      <c r="AG262" s="23" t="str">
        <f t="shared" si="51"/>
        <v/>
      </c>
      <c r="AH262" s="23" t="str">
        <f t="shared" si="51"/>
        <v/>
      </c>
      <c r="AI262" s="23" t="str">
        <f t="shared" si="50"/>
        <v/>
      </c>
      <c r="AJ262" s="23" t="str">
        <f t="shared" si="50"/>
        <v/>
      </c>
      <c r="AK262" s="23" t="str">
        <f t="shared" si="50"/>
        <v/>
      </c>
      <c r="AL262" s="23" t="str">
        <f t="shared" si="50"/>
        <v/>
      </c>
      <c r="AM262" s="23" t="str">
        <f t="shared" si="50"/>
        <v/>
      </c>
      <c r="AN262" s="23" t="str">
        <f t="shared" si="50"/>
        <v/>
      </c>
      <c r="AO262" s="23" t="str">
        <f t="shared" si="50"/>
        <v/>
      </c>
      <c r="AP262" s="23" t="str">
        <f t="shared" si="50"/>
        <v/>
      </c>
      <c r="AQ262" s="14"/>
      <c r="AR262" s="23">
        <f t="shared" si="60"/>
        <v>0</v>
      </c>
      <c r="AS262" s="1">
        <f t="shared" si="61"/>
        <v>0</v>
      </c>
    </row>
    <row r="263" spans="1:45" x14ac:dyDescent="0.25">
      <c r="A263" t="s">
        <v>258</v>
      </c>
      <c r="B263" s="5">
        <v>260</v>
      </c>
      <c r="C263" s="12">
        <f>VLOOKUP(A263,'[1]MASTER CP-1 history'!$C$3:$Q$353,15,0)</f>
        <v>0</v>
      </c>
      <c r="D263" s="12">
        <f>VLOOKUP($A263,'[1]MASTER CP-1 history'!$C$356:$Q$706,15,0)</f>
        <v>0</v>
      </c>
      <c r="E263" s="12">
        <f>VLOOKUP($A263,'[1]MASTER CP-1 history'!$C$709:$Q$1059,15,0)</f>
        <v>0</v>
      </c>
      <c r="F263" s="12">
        <f>VLOOKUP($A263,'[1]MASTER CP-1 history'!$C$1062:$Q$1412,15,0)</f>
        <v>0</v>
      </c>
      <c r="G263" s="12">
        <f>VLOOKUP($A263,'[1]MASTER CP-1 history'!$C$1415:$Q$1765,15,0)</f>
        <v>0</v>
      </c>
      <c r="H263" s="12">
        <f>VLOOKUP($A263,'[1]MASTER CP-1 history'!$C$1768:$Q$2118,15,0)</f>
        <v>0</v>
      </c>
      <c r="I263" s="12">
        <f>VLOOKUP($A263,'[1]MASTER CP-1 history'!$C$2121:$Q$2471,15,0)</f>
        <v>0</v>
      </c>
      <c r="J263" s="12">
        <f>VLOOKUP($A263,'[1]MASTER CP-1 history'!$C$2474:$Q$2824,15,0)</f>
        <v>0</v>
      </c>
      <c r="K263" s="12">
        <f>VLOOKUP($A263,'[1]MASTER CP-1 history'!$C$2827:$Q$3177,15,0)</f>
        <v>0</v>
      </c>
      <c r="L263" s="12">
        <f>VLOOKUP($A263,'[1]MASTER CP-1 history'!$C$3180:$Q$3530,15,0)</f>
        <v>0</v>
      </c>
      <c r="M263" s="12">
        <f>VLOOKUP($A263,'[1]MASTER CP-1 history'!$C$3533:$Q$3883,15,0)</f>
        <v>0</v>
      </c>
      <c r="N263" s="12">
        <f>VLOOKUP($A263,'[1]MASTER CP-1 history'!$C$3886:$Q$4236,15,0)</f>
        <v>0</v>
      </c>
      <c r="O263" s="12">
        <f>VLOOKUP($A263,'[1]MASTER CP-1 history'!$C$4239:$Q$4589,15,0)</f>
        <v>0</v>
      </c>
      <c r="P263" s="12">
        <f>VLOOKUP($A263,'[1]MASTER CP-1 history'!$C$4592:$Q$4942,15,0)</f>
        <v>0</v>
      </c>
      <c r="Q263" s="12">
        <f>VLOOKUP($A263,'[1]MASTER CP-1 history'!$C$4945:$Q$5295,15,0)</f>
        <v>0</v>
      </c>
      <c r="R263" s="12">
        <f>VLOOKUP($A263,'[1]MASTER CP-1 history'!$C$5298:$Q$5648,15,0)</f>
        <v>0</v>
      </c>
      <c r="S263" s="12">
        <f>VLOOKUP($A263,'[1]MASTER CP-1 history'!$C$5651:$Q$6001,15,0)</f>
        <v>0</v>
      </c>
      <c r="T263" s="12">
        <f>VLOOKUP($A263,'[1]MASTER CP-1 history'!$C$6004:$Q$6354,15,0)</f>
        <v>0</v>
      </c>
      <c r="U263" s="12">
        <f>VLOOKUP($A263,'[1]MASTER CP-1 history'!$C$6357:$Q$6707,15,0)</f>
        <v>0</v>
      </c>
      <c r="V263" s="12">
        <f>VLOOKUP($A263,'[1]MASTER CP-1 history'!$C$6710:$Q$7060,15,0)</f>
        <v>0</v>
      </c>
      <c r="W263" s="1"/>
      <c r="X263" s="23" t="str">
        <f t="shared" si="54"/>
        <v/>
      </c>
      <c r="Y263" s="23" t="str">
        <f t="shared" si="55"/>
        <v/>
      </c>
      <c r="Z263" s="23" t="str">
        <f t="shared" si="56"/>
        <v/>
      </c>
      <c r="AA263" s="23" t="str">
        <f t="shared" si="57"/>
        <v/>
      </c>
      <c r="AB263" s="23" t="str">
        <f t="shared" si="58"/>
        <v/>
      </c>
      <c r="AC263" s="23" t="str">
        <f t="shared" si="59"/>
        <v/>
      </c>
      <c r="AD263" s="23" t="str">
        <f t="shared" si="53"/>
        <v/>
      </c>
      <c r="AE263" s="23" t="str">
        <f t="shared" si="53"/>
        <v/>
      </c>
      <c r="AF263" s="23" t="str">
        <f t="shared" si="53"/>
        <v/>
      </c>
      <c r="AG263" s="23" t="str">
        <f t="shared" si="51"/>
        <v/>
      </c>
      <c r="AH263" s="23" t="str">
        <f t="shared" si="51"/>
        <v/>
      </c>
      <c r="AI263" s="23" t="str">
        <f t="shared" si="50"/>
        <v/>
      </c>
      <c r="AJ263" s="23" t="str">
        <f t="shared" si="50"/>
        <v/>
      </c>
      <c r="AK263" s="23" t="str">
        <f t="shared" si="50"/>
        <v/>
      </c>
      <c r="AL263" s="23" t="str">
        <f t="shared" si="50"/>
        <v/>
      </c>
      <c r="AM263" s="23" t="str">
        <f t="shared" si="50"/>
        <v/>
      </c>
      <c r="AN263" s="23" t="str">
        <f t="shared" ref="AN263:AP326" si="62">IF(AND(S263&gt;0,T263&gt;0),((T263-S263)/S263),"")</f>
        <v/>
      </c>
      <c r="AO263" s="23" t="str">
        <f t="shared" si="62"/>
        <v/>
      </c>
      <c r="AP263" s="23" t="str">
        <f t="shared" si="62"/>
        <v/>
      </c>
      <c r="AQ263" s="14"/>
      <c r="AR263" s="23">
        <f t="shared" si="60"/>
        <v>0</v>
      </c>
      <c r="AS263" s="1">
        <f t="shared" si="61"/>
        <v>0</v>
      </c>
    </row>
    <row r="264" spans="1:45" x14ac:dyDescent="0.25">
      <c r="A264" t="s">
        <v>259</v>
      </c>
      <c r="B264" s="5">
        <v>261</v>
      </c>
      <c r="C264" s="12">
        <f>VLOOKUP(A264,'[1]MASTER CP-1 history'!$C$3:$Q$353,15,0)</f>
        <v>0</v>
      </c>
      <c r="D264" s="12">
        <f>VLOOKUP($A264,'[1]MASTER CP-1 history'!$C$356:$Q$706,15,0)</f>
        <v>1042173.02</v>
      </c>
      <c r="E264" s="12">
        <f>VLOOKUP($A264,'[1]MASTER CP-1 history'!$C$709:$Q$1059,15,0)</f>
        <v>1132717.28</v>
      </c>
      <c r="F264" s="12">
        <f>VLOOKUP($A264,'[1]MASTER CP-1 history'!$C$1062:$Q$1412,15,0)</f>
        <v>1176759.0900000001</v>
      </c>
      <c r="G264" s="12">
        <f>VLOOKUP($A264,'[1]MASTER CP-1 history'!$C$1415:$Q$1765,15,0)</f>
        <v>1217444.18</v>
      </c>
      <c r="H264" s="12">
        <f>VLOOKUP($A264,'[1]MASTER CP-1 history'!$C$1768:$Q$2118,15,0)</f>
        <v>1244491.76</v>
      </c>
      <c r="I264" s="12">
        <f>VLOOKUP($A264,'[1]MASTER CP-1 history'!$C$2121:$Q$2471,15,0)</f>
        <v>1259793.33</v>
      </c>
      <c r="J264" s="12">
        <f>VLOOKUP($A264,'[1]MASTER CP-1 history'!$C$2474:$Q$2824,15,0)</f>
        <v>1295536.9400000002</v>
      </c>
      <c r="K264" s="12">
        <f>VLOOKUP($A264,'[1]MASTER CP-1 history'!$C$2827:$Q$3177,15,0)</f>
        <v>1334500.4000000001</v>
      </c>
      <c r="L264" s="12">
        <f>VLOOKUP($A264,'[1]MASTER CP-1 history'!$C$3180:$Q$3530,15,0)</f>
        <v>1396007.6300000001</v>
      </c>
      <c r="M264" s="12">
        <f>VLOOKUP($A264,'[1]MASTER CP-1 history'!$C$3533:$Q$3883,15,0)</f>
        <v>1480647.43</v>
      </c>
      <c r="N264" s="12">
        <f>VLOOKUP($A264,'[1]MASTER CP-1 history'!$C$3886:$Q$4236,15,0)</f>
        <v>1537625.17</v>
      </c>
      <c r="O264" s="12">
        <f>VLOOKUP($A264,'[1]MASTER CP-1 history'!$C$4239:$Q$4589,15,0)</f>
        <v>1565179.05</v>
      </c>
      <c r="P264" s="12">
        <f>VLOOKUP($A264,'[1]MASTER CP-1 history'!$C$4592:$Q$4942,15,0)</f>
        <v>1661647.43</v>
      </c>
      <c r="Q264" s="12">
        <f>VLOOKUP($A264,'[1]MASTER CP-1 history'!$C$4945:$Q$5295,15,0)</f>
        <v>1665055.07</v>
      </c>
      <c r="R264" s="12">
        <f>VLOOKUP($A264,'[1]MASTER CP-1 history'!$C$5298:$Q$5648,15,0)</f>
        <v>1755347.14</v>
      </c>
      <c r="S264" s="12">
        <f>VLOOKUP($A264,'[1]MASTER CP-1 history'!$C$5651:$Q$6001,15,0)</f>
        <v>1847667.8699999999</v>
      </c>
      <c r="T264" s="12">
        <f>VLOOKUP($A264,'[1]MASTER CP-1 history'!$C$6004:$Q$6354,15,0)</f>
        <v>1226990.99</v>
      </c>
      <c r="U264" s="12">
        <f>VLOOKUP($A264,'[1]MASTER CP-1 history'!$C$6357:$Q$6707,15,0)</f>
        <v>1289554.7</v>
      </c>
      <c r="V264" s="12">
        <f>VLOOKUP($A264,'[1]MASTER CP-1 history'!$C$6710:$Q$7060,15,0)</f>
        <v>1341830.1599999999</v>
      </c>
      <c r="W264" s="1"/>
      <c r="X264" s="23" t="str">
        <f t="shared" si="54"/>
        <v/>
      </c>
      <c r="Y264" s="23">
        <f t="shared" si="55"/>
        <v>8.6880257176490727E-2</v>
      </c>
      <c r="Z264" s="23">
        <f t="shared" si="56"/>
        <v>3.8881555687046689E-2</v>
      </c>
      <c r="AA264" s="23">
        <f t="shared" si="57"/>
        <v>3.4573848076244598E-2</v>
      </c>
      <c r="AB264" s="23">
        <f t="shared" si="58"/>
        <v>2.2216690049805879E-2</v>
      </c>
      <c r="AC264" s="23">
        <f t="shared" si="59"/>
        <v>1.2295436974207097E-2</v>
      </c>
      <c r="AD264" s="23">
        <f t="shared" si="53"/>
        <v>2.8372598226091655E-2</v>
      </c>
      <c r="AE264" s="23">
        <f t="shared" si="53"/>
        <v>3.0075143978526741E-2</v>
      </c>
      <c r="AF264" s="23">
        <f t="shared" si="53"/>
        <v>4.6090079853104558E-2</v>
      </c>
      <c r="AG264" s="23">
        <f t="shared" si="51"/>
        <v>6.0629897846618368E-2</v>
      </c>
      <c r="AH264" s="23">
        <f t="shared" si="51"/>
        <v>3.8481639075954761E-2</v>
      </c>
      <c r="AI264" s="23">
        <f t="shared" si="51"/>
        <v>1.7919763891482164E-2</v>
      </c>
      <c r="AJ264" s="23">
        <f t="shared" si="51"/>
        <v>6.1634085889406637E-2</v>
      </c>
      <c r="AK264" s="23">
        <f t="shared" si="51"/>
        <v>2.0507599497205796E-3</v>
      </c>
      <c r="AL264" s="23">
        <f t="shared" si="51"/>
        <v>5.4227677886954109E-2</v>
      </c>
      <c r="AM264" s="23">
        <f t="shared" si="51"/>
        <v>5.2594001434952624E-2</v>
      </c>
      <c r="AN264" s="23">
        <f t="shared" si="62"/>
        <v>-0.33592448625520555</v>
      </c>
      <c r="AO264" s="23">
        <f t="shared" si="62"/>
        <v>5.0989543126147945E-2</v>
      </c>
      <c r="AP264" s="23">
        <f t="shared" si="62"/>
        <v>4.0537605733203842E-2</v>
      </c>
      <c r="AQ264" s="14"/>
      <c r="AR264" s="23">
        <f t="shared" si="60"/>
        <v>1.9029227700041861E-2</v>
      </c>
      <c r="AS264" s="1">
        <f t="shared" si="61"/>
        <v>1367364</v>
      </c>
    </row>
    <row r="265" spans="1:45" x14ac:dyDescent="0.25">
      <c r="A265" t="s">
        <v>260</v>
      </c>
      <c r="B265" s="5">
        <v>262</v>
      </c>
      <c r="C265" s="12">
        <f>VLOOKUP(A265,'[1]MASTER CP-1 history'!$C$3:$Q$353,15,0)</f>
        <v>0</v>
      </c>
      <c r="D265" s="12">
        <f>VLOOKUP($A265,'[1]MASTER CP-1 history'!$C$356:$Q$706,15,0)</f>
        <v>0</v>
      </c>
      <c r="E265" s="12">
        <f>VLOOKUP($A265,'[1]MASTER CP-1 history'!$C$709:$Q$1059,15,0)</f>
        <v>0</v>
      </c>
      <c r="F265" s="12">
        <f>VLOOKUP($A265,'[1]MASTER CP-1 history'!$C$1062:$Q$1412,15,0)</f>
        <v>0</v>
      </c>
      <c r="G265" s="12">
        <f>VLOOKUP($A265,'[1]MASTER CP-1 history'!$C$1415:$Q$1765,15,0)</f>
        <v>0</v>
      </c>
      <c r="H265" s="12">
        <f>VLOOKUP($A265,'[1]MASTER CP-1 history'!$C$1768:$Q$2118,15,0)</f>
        <v>0</v>
      </c>
      <c r="I265" s="12">
        <f>VLOOKUP($A265,'[1]MASTER CP-1 history'!$C$2121:$Q$2471,15,0)</f>
        <v>0</v>
      </c>
      <c r="J265" s="12">
        <f>VLOOKUP($A265,'[1]MASTER CP-1 history'!$C$2474:$Q$2824,15,0)</f>
        <v>0</v>
      </c>
      <c r="K265" s="12">
        <f>VLOOKUP($A265,'[1]MASTER CP-1 history'!$C$2827:$Q$3177,15,0)</f>
        <v>0</v>
      </c>
      <c r="L265" s="12">
        <f>VLOOKUP($A265,'[1]MASTER CP-1 history'!$C$3180:$Q$3530,15,0)</f>
        <v>0</v>
      </c>
      <c r="M265" s="12">
        <f>VLOOKUP($A265,'[1]MASTER CP-1 history'!$C$3533:$Q$3883,15,0)</f>
        <v>0</v>
      </c>
      <c r="N265" s="12">
        <f>VLOOKUP($A265,'[1]MASTER CP-1 history'!$C$3886:$Q$4236,15,0)</f>
        <v>0</v>
      </c>
      <c r="O265" s="12">
        <f>VLOOKUP($A265,'[1]MASTER CP-1 history'!$C$4239:$Q$4589,15,0)</f>
        <v>0</v>
      </c>
      <c r="P265" s="12">
        <f>VLOOKUP($A265,'[1]MASTER CP-1 history'!$C$4592:$Q$4942,15,0)</f>
        <v>0</v>
      </c>
      <c r="Q265" s="12">
        <f>VLOOKUP($A265,'[1]MASTER CP-1 history'!$C$4945:$Q$5295,15,0)</f>
        <v>0</v>
      </c>
      <c r="R265" s="12">
        <f>VLOOKUP($A265,'[1]MASTER CP-1 history'!$C$5298:$Q$5648,15,0)</f>
        <v>0</v>
      </c>
      <c r="S265" s="12">
        <f>VLOOKUP($A265,'[1]MASTER CP-1 history'!$C$5651:$Q$6001,15,0)</f>
        <v>0</v>
      </c>
      <c r="T265" s="12">
        <f>VLOOKUP($A265,'[1]MASTER CP-1 history'!$C$6004:$Q$6354,15,0)</f>
        <v>0</v>
      </c>
      <c r="U265" s="12">
        <f>VLOOKUP($A265,'[1]MASTER CP-1 history'!$C$6357:$Q$6707,15,0)</f>
        <v>0</v>
      </c>
      <c r="V265" s="12">
        <f>VLOOKUP($A265,'[1]MASTER CP-1 history'!$C$6710:$Q$7060,15,0)</f>
        <v>0</v>
      </c>
      <c r="W265" s="1"/>
      <c r="X265" s="23" t="str">
        <f t="shared" si="54"/>
        <v/>
      </c>
      <c r="Y265" s="23" t="str">
        <f t="shared" si="55"/>
        <v/>
      </c>
      <c r="Z265" s="23" t="str">
        <f t="shared" si="56"/>
        <v/>
      </c>
      <c r="AA265" s="23" t="str">
        <f t="shared" si="57"/>
        <v/>
      </c>
      <c r="AB265" s="23" t="str">
        <f t="shared" si="58"/>
        <v/>
      </c>
      <c r="AC265" s="23" t="str">
        <f t="shared" si="59"/>
        <v/>
      </c>
      <c r="AD265" s="23" t="str">
        <f t="shared" si="53"/>
        <v/>
      </c>
      <c r="AE265" s="23" t="str">
        <f t="shared" si="53"/>
        <v/>
      </c>
      <c r="AF265" s="23" t="str">
        <f t="shared" si="53"/>
        <v/>
      </c>
      <c r="AG265" s="23" t="str">
        <f t="shared" si="51"/>
        <v/>
      </c>
      <c r="AH265" s="23" t="str">
        <f t="shared" si="51"/>
        <v/>
      </c>
      <c r="AI265" s="23" t="str">
        <f t="shared" si="51"/>
        <v/>
      </c>
      <c r="AJ265" s="23" t="str">
        <f t="shared" si="51"/>
        <v/>
      </c>
      <c r="AK265" s="23" t="str">
        <f t="shared" si="51"/>
        <v/>
      </c>
      <c r="AL265" s="23" t="str">
        <f t="shared" si="51"/>
        <v/>
      </c>
      <c r="AM265" s="23" t="str">
        <f t="shared" si="51"/>
        <v/>
      </c>
      <c r="AN265" s="23" t="str">
        <f t="shared" si="62"/>
        <v/>
      </c>
      <c r="AO265" s="23" t="str">
        <f t="shared" si="62"/>
        <v/>
      </c>
      <c r="AP265" s="23" t="str">
        <f t="shared" si="62"/>
        <v/>
      </c>
      <c r="AQ265" s="14"/>
      <c r="AR265" s="23">
        <f t="shared" si="60"/>
        <v>0</v>
      </c>
      <c r="AS265" s="1">
        <f t="shared" si="61"/>
        <v>0</v>
      </c>
    </row>
    <row r="266" spans="1:45" x14ac:dyDescent="0.25">
      <c r="A266" t="s">
        <v>261</v>
      </c>
      <c r="B266" s="5">
        <v>263</v>
      </c>
      <c r="C266" s="12">
        <f>VLOOKUP(A266,'[1]MASTER CP-1 history'!$C$3:$Q$353,15,0)</f>
        <v>0</v>
      </c>
      <c r="D266" s="12">
        <f>VLOOKUP($A266,'[1]MASTER CP-1 history'!$C$356:$Q$706,15,0)</f>
        <v>0</v>
      </c>
      <c r="E266" s="12">
        <f>VLOOKUP($A266,'[1]MASTER CP-1 history'!$C$709:$Q$1059,15,0)</f>
        <v>0</v>
      </c>
      <c r="F266" s="12">
        <f>VLOOKUP($A266,'[1]MASTER CP-1 history'!$C$1062:$Q$1412,15,0)</f>
        <v>0</v>
      </c>
      <c r="G266" s="12">
        <f>VLOOKUP($A266,'[1]MASTER CP-1 history'!$C$1415:$Q$1765,15,0)</f>
        <v>0</v>
      </c>
      <c r="H266" s="12">
        <f>VLOOKUP($A266,'[1]MASTER CP-1 history'!$C$1768:$Q$2118,15,0)</f>
        <v>0</v>
      </c>
      <c r="I266" s="12">
        <f>VLOOKUP($A266,'[1]MASTER CP-1 history'!$C$2121:$Q$2471,15,0)</f>
        <v>0</v>
      </c>
      <c r="J266" s="12">
        <f>VLOOKUP($A266,'[1]MASTER CP-1 history'!$C$2474:$Q$2824,15,0)</f>
        <v>0</v>
      </c>
      <c r="K266" s="12">
        <f>VLOOKUP($A266,'[1]MASTER CP-1 history'!$C$2827:$Q$3177,15,0)</f>
        <v>0</v>
      </c>
      <c r="L266" s="12">
        <f>VLOOKUP($A266,'[1]MASTER CP-1 history'!$C$3180:$Q$3530,15,0)</f>
        <v>0</v>
      </c>
      <c r="M266" s="12">
        <f>VLOOKUP($A266,'[1]MASTER CP-1 history'!$C$3533:$Q$3883,15,0)</f>
        <v>0</v>
      </c>
      <c r="N266" s="12">
        <f>VLOOKUP($A266,'[1]MASTER CP-1 history'!$C$3886:$Q$4236,15,0)</f>
        <v>0</v>
      </c>
      <c r="O266" s="12">
        <f>VLOOKUP($A266,'[1]MASTER CP-1 history'!$C$4239:$Q$4589,15,0)</f>
        <v>0</v>
      </c>
      <c r="P266" s="12">
        <f>VLOOKUP($A266,'[1]MASTER CP-1 history'!$C$4592:$Q$4942,15,0)</f>
        <v>0</v>
      </c>
      <c r="Q266" s="12">
        <f>VLOOKUP($A266,'[1]MASTER CP-1 history'!$C$4945:$Q$5295,15,0)</f>
        <v>0</v>
      </c>
      <c r="R266" s="12">
        <f>VLOOKUP($A266,'[1]MASTER CP-1 history'!$C$5298:$Q$5648,15,0)</f>
        <v>0</v>
      </c>
      <c r="S266" s="12">
        <f>VLOOKUP($A266,'[1]MASTER CP-1 history'!$C$5651:$Q$6001,15,0)</f>
        <v>0</v>
      </c>
      <c r="T266" s="12">
        <f>VLOOKUP($A266,'[1]MASTER CP-1 history'!$C$6004:$Q$6354,15,0)</f>
        <v>0</v>
      </c>
      <c r="U266" s="12">
        <f>VLOOKUP($A266,'[1]MASTER CP-1 history'!$C$6357:$Q$6707,15,0)</f>
        <v>0</v>
      </c>
      <c r="V266" s="12">
        <f>VLOOKUP($A266,'[1]MASTER CP-1 history'!$C$6710:$Q$7060,15,0)</f>
        <v>0</v>
      </c>
      <c r="W266" s="1"/>
      <c r="X266" s="23" t="str">
        <f t="shared" si="54"/>
        <v/>
      </c>
      <c r="Y266" s="23" t="str">
        <f t="shared" si="55"/>
        <v/>
      </c>
      <c r="Z266" s="23" t="str">
        <f t="shared" si="56"/>
        <v/>
      </c>
      <c r="AA266" s="23" t="str">
        <f t="shared" si="57"/>
        <v/>
      </c>
      <c r="AB266" s="23" t="str">
        <f t="shared" si="58"/>
        <v/>
      </c>
      <c r="AC266" s="23" t="str">
        <f t="shared" si="59"/>
        <v/>
      </c>
      <c r="AD266" s="23" t="str">
        <f t="shared" si="53"/>
        <v/>
      </c>
      <c r="AE266" s="23" t="str">
        <f t="shared" si="53"/>
        <v/>
      </c>
      <c r="AF266" s="23" t="str">
        <f t="shared" si="53"/>
        <v/>
      </c>
      <c r="AG266" s="23" t="str">
        <f t="shared" si="51"/>
        <v/>
      </c>
      <c r="AH266" s="23" t="str">
        <f t="shared" si="51"/>
        <v/>
      </c>
      <c r="AI266" s="23" t="str">
        <f t="shared" si="51"/>
        <v/>
      </c>
      <c r="AJ266" s="23" t="str">
        <f t="shared" si="51"/>
        <v/>
      </c>
      <c r="AK266" s="23" t="str">
        <f t="shared" si="51"/>
        <v/>
      </c>
      <c r="AL266" s="23" t="str">
        <f t="shared" si="51"/>
        <v/>
      </c>
      <c r="AM266" s="23" t="str">
        <f t="shared" si="51"/>
        <v/>
      </c>
      <c r="AN266" s="23" t="str">
        <f t="shared" si="62"/>
        <v/>
      </c>
      <c r="AO266" s="23" t="str">
        <f t="shared" si="62"/>
        <v/>
      </c>
      <c r="AP266" s="23" t="str">
        <f t="shared" si="62"/>
        <v/>
      </c>
      <c r="AQ266" s="14"/>
      <c r="AR266" s="23">
        <f t="shared" si="60"/>
        <v>0</v>
      </c>
      <c r="AS266" s="1">
        <f t="shared" si="61"/>
        <v>0</v>
      </c>
    </row>
    <row r="267" spans="1:45" x14ac:dyDescent="0.25">
      <c r="A267" t="s">
        <v>262</v>
      </c>
      <c r="B267" s="5">
        <v>264</v>
      </c>
      <c r="C267" s="12">
        <f>VLOOKUP(A267,'[1]MASTER CP-1 history'!$C$3:$Q$353,15,0)</f>
        <v>686222.19</v>
      </c>
      <c r="D267" s="12">
        <f>VLOOKUP($A267,'[1]MASTER CP-1 history'!$C$356:$Q$706,15,0)</f>
        <v>721362</v>
      </c>
      <c r="E267" s="12">
        <f>VLOOKUP($A267,'[1]MASTER CP-1 history'!$C$709:$Q$1059,15,0)</f>
        <v>785869.42</v>
      </c>
      <c r="F267" s="12">
        <f>VLOOKUP($A267,'[1]MASTER CP-1 history'!$C$1062:$Q$1412,15,0)</f>
        <v>843939.62</v>
      </c>
      <c r="G267" s="12">
        <f>VLOOKUP($A267,'[1]MASTER CP-1 history'!$C$1415:$Q$1765,15,0)</f>
        <v>937589.01</v>
      </c>
      <c r="H267" s="12">
        <f>VLOOKUP($A267,'[1]MASTER CP-1 history'!$C$1768:$Q$2118,15,0)</f>
        <v>968068</v>
      </c>
      <c r="I267" s="12">
        <f>VLOOKUP($A267,'[1]MASTER CP-1 history'!$C$2121:$Q$2471,15,0)</f>
        <v>988274.8</v>
      </c>
      <c r="J267" s="12">
        <f>VLOOKUP($A267,'[1]MASTER CP-1 history'!$C$2474:$Q$2824,15,0)</f>
        <v>1007628.5499999999</v>
      </c>
      <c r="K267" s="12">
        <f>VLOOKUP($A267,'[1]MASTER CP-1 history'!$C$2827:$Q$3177,15,0)</f>
        <v>1078802.1399999999</v>
      </c>
      <c r="L267" s="12">
        <f>VLOOKUP($A267,'[1]MASTER CP-1 history'!$C$3180:$Q$3530,15,0)</f>
        <v>1114208.26</v>
      </c>
      <c r="M267" s="12">
        <f>VLOOKUP($A267,'[1]MASTER CP-1 history'!$C$3533:$Q$3883,15,0)</f>
        <v>1164151</v>
      </c>
      <c r="N267" s="12">
        <f>VLOOKUP($A267,'[1]MASTER CP-1 history'!$C$3886:$Q$4236,15,0)</f>
        <v>1203367.44</v>
      </c>
      <c r="O267" s="12">
        <f>VLOOKUP($A267,'[1]MASTER CP-1 history'!$C$4239:$Q$4589,15,0)</f>
        <v>1365521.8699999999</v>
      </c>
      <c r="P267" s="12">
        <f>VLOOKUP($A267,'[1]MASTER CP-1 history'!$C$4592:$Q$4942,15,0)</f>
        <v>1439386.94</v>
      </c>
      <c r="Q267" s="12">
        <f>VLOOKUP($A267,'[1]MASTER CP-1 history'!$C$4945:$Q$5295,15,0)</f>
        <v>1494535.01</v>
      </c>
      <c r="R267" s="12">
        <f>VLOOKUP($A267,'[1]MASTER CP-1 history'!$C$5298:$Q$5648,15,0)</f>
        <v>1554668.69</v>
      </c>
      <c r="S267" s="12">
        <f>VLOOKUP($A267,'[1]MASTER CP-1 history'!$C$5651:$Q$6001,15,0)</f>
        <v>1592536.18</v>
      </c>
      <c r="T267" s="12">
        <f>VLOOKUP($A267,'[1]MASTER CP-1 history'!$C$6004:$Q$6354,15,0)</f>
        <v>1676587.04</v>
      </c>
      <c r="U267" s="12">
        <f>VLOOKUP($A267,'[1]MASTER CP-1 history'!$C$6357:$Q$6707,15,0)</f>
        <v>1808411.4200000002</v>
      </c>
      <c r="V267" s="12">
        <f>VLOOKUP($A267,'[1]MASTER CP-1 history'!$C$6710:$Q$7060,15,0)</f>
        <v>1952741.8299999998</v>
      </c>
      <c r="W267" s="1"/>
      <c r="X267" s="23">
        <f t="shared" si="54"/>
        <v>5.1207627080669102E-2</v>
      </c>
      <c r="Y267" s="23">
        <f t="shared" si="55"/>
        <v>8.9424477585456463E-2</v>
      </c>
      <c r="Z267" s="23">
        <f t="shared" si="56"/>
        <v>7.3892937582429347E-2</v>
      </c>
      <c r="AA267" s="23">
        <f t="shared" si="57"/>
        <v>0.11096693149682914</v>
      </c>
      <c r="AB267" s="23">
        <f t="shared" si="58"/>
        <v>3.250783624266243E-2</v>
      </c>
      <c r="AC267" s="23">
        <f t="shared" si="59"/>
        <v>2.0873327080329115E-2</v>
      </c>
      <c r="AD267" s="23">
        <f t="shared" si="53"/>
        <v>1.9583368917228165E-2</v>
      </c>
      <c r="AE267" s="23">
        <f t="shared" si="53"/>
        <v>7.0634749283354434E-2</v>
      </c>
      <c r="AF267" s="23">
        <f t="shared" si="53"/>
        <v>3.2819845907980968E-2</v>
      </c>
      <c r="AG267" s="23">
        <f t="shared" si="51"/>
        <v>4.4823523386911521E-2</v>
      </c>
      <c r="AH267" s="23">
        <f t="shared" si="51"/>
        <v>3.3686729642460424E-2</v>
      </c>
      <c r="AI267" s="23">
        <f t="shared" si="51"/>
        <v>0.13475055466017921</v>
      </c>
      <c r="AJ267" s="23">
        <f t="shared" si="51"/>
        <v>5.4092923462295092E-2</v>
      </c>
      <c r="AK267" s="23">
        <f t="shared" si="51"/>
        <v>3.8313582308868291E-2</v>
      </c>
      <c r="AL267" s="23">
        <f t="shared" si="51"/>
        <v>4.0235711841905886E-2</v>
      </c>
      <c r="AM267" s="23">
        <f t="shared" si="51"/>
        <v>2.4357273188540248E-2</v>
      </c>
      <c r="AN267" s="23">
        <f t="shared" si="62"/>
        <v>5.2777990889977838E-2</v>
      </c>
      <c r="AO267" s="23">
        <f t="shared" si="62"/>
        <v>7.8626624717318655E-2</v>
      </c>
      <c r="AP267" s="23">
        <f t="shared" si="62"/>
        <v>7.9810605265918794E-2</v>
      </c>
      <c r="AQ267" s="14"/>
      <c r="AR267" s="23">
        <f t="shared" si="60"/>
        <v>5.7020348449542901E-2</v>
      </c>
      <c r="AS267" s="1">
        <f t="shared" si="61"/>
        <v>2064088</v>
      </c>
    </row>
    <row r="268" spans="1:45" x14ac:dyDescent="0.25">
      <c r="A268" t="s">
        <v>263</v>
      </c>
      <c r="B268" s="5">
        <v>265</v>
      </c>
      <c r="C268" s="12">
        <f>VLOOKUP(A268,'[1]MASTER CP-1 history'!$C$3:$Q$353,15,0)</f>
        <v>0</v>
      </c>
      <c r="D268" s="12">
        <f>VLOOKUP($A268,'[1]MASTER CP-1 history'!$C$356:$Q$706,15,0)</f>
        <v>0</v>
      </c>
      <c r="E268" s="12">
        <f>VLOOKUP($A268,'[1]MASTER CP-1 history'!$C$709:$Q$1059,15,0)</f>
        <v>0</v>
      </c>
      <c r="F268" s="12">
        <f>VLOOKUP($A268,'[1]MASTER CP-1 history'!$C$1062:$Q$1412,15,0)</f>
        <v>0</v>
      </c>
      <c r="G268" s="12">
        <f>VLOOKUP($A268,'[1]MASTER CP-1 history'!$C$1415:$Q$1765,15,0)</f>
        <v>0</v>
      </c>
      <c r="H268" s="12">
        <f>VLOOKUP($A268,'[1]MASTER CP-1 history'!$C$1768:$Q$2118,15,0)</f>
        <v>0</v>
      </c>
      <c r="I268" s="12">
        <f>VLOOKUP($A268,'[1]MASTER CP-1 history'!$C$2121:$Q$2471,15,0)</f>
        <v>270418.18</v>
      </c>
      <c r="J268" s="12">
        <f>VLOOKUP($A268,'[1]MASTER CP-1 history'!$C$2474:$Q$2824,15,0)</f>
        <v>275100.32999999996</v>
      </c>
      <c r="K268" s="12">
        <f>VLOOKUP($A268,'[1]MASTER CP-1 history'!$C$2827:$Q$3177,15,0)</f>
        <v>283647.16000000003</v>
      </c>
      <c r="L268" s="12">
        <f>VLOOKUP($A268,'[1]MASTER CP-1 history'!$C$3180:$Q$3530,15,0)</f>
        <v>291734.27999999997</v>
      </c>
      <c r="M268" s="12">
        <f>VLOOKUP($A268,'[1]MASTER CP-1 history'!$C$3533:$Q$3883,15,0)</f>
        <v>299666.62</v>
      </c>
      <c r="N268" s="12">
        <f>VLOOKUP($A268,'[1]MASTER CP-1 history'!$C$3886:$Q$4236,15,0)</f>
        <v>312584.08999999997</v>
      </c>
      <c r="O268" s="12">
        <f>VLOOKUP($A268,'[1]MASTER CP-1 history'!$C$4239:$Q$4589,15,0)</f>
        <v>333160.57</v>
      </c>
      <c r="P268" s="12">
        <f>VLOOKUP($A268,'[1]MASTER CP-1 history'!$C$4592:$Q$4942,15,0)</f>
        <v>346838.84</v>
      </c>
      <c r="Q268" s="12">
        <f>VLOOKUP($A268,'[1]MASTER CP-1 history'!$C$4945:$Q$5295,15,0)</f>
        <v>368898.68</v>
      </c>
      <c r="R268" s="12">
        <f>VLOOKUP($A268,'[1]MASTER CP-1 history'!$C$5298:$Q$5648,15,0)</f>
        <v>391204.44</v>
      </c>
      <c r="S268" s="12">
        <f>VLOOKUP($A268,'[1]MASTER CP-1 history'!$C$5651:$Q$6001,15,0)</f>
        <v>413001.33999999997</v>
      </c>
      <c r="T268" s="12">
        <f>VLOOKUP($A268,'[1]MASTER CP-1 history'!$C$6004:$Q$6354,15,0)</f>
        <v>433633.75</v>
      </c>
      <c r="U268" s="12">
        <f>VLOOKUP($A268,'[1]MASTER CP-1 history'!$C$6357:$Q$6707,15,0)</f>
        <v>454549.42000000004</v>
      </c>
      <c r="V268" s="12">
        <f>VLOOKUP($A268,'[1]MASTER CP-1 history'!$C$6710:$Q$7060,15,0)</f>
        <v>488259.27999999997</v>
      </c>
      <c r="W268" s="1"/>
      <c r="X268" s="23" t="str">
        <f t="shared" si="54"/>
        <v/>
      </c>
      <c r="Y268" s="23" t="str">
        <f t="shared" si="55"/>
        <v/>
      </c>
      <c r="Z268" s="23" t="str">
        <f t="shared" si="56"/>
        <v/>
      </c>
      <c r="AA268" s="23" t="str">
        <f t="shared" si="57"/>
        <v/>
      </c>
      <c r="AB268" s="23" t="str">
        <f t="shared" si="58"/>
        <v/>
      </c>
      <c r="AC268" s="23" t="str">
        <f t="shared" si="59"/>
        <v/>
      </c>
      <c r="AD268" s="23">
        <f t="shared" si="53"/>
        <v>1.731447937413071E-2</v>
      </c>
      <c r="AE268" s="23">
        <f t="shared" si="53"/>
        <v>3.1068047064865666E-2</v>
      </c>
      <c r="AF268" s="23">
        <f t="shared" si="53"/>
        <v>2.8511196798162677E-2</v>
      </c>
      <c r="AG268" s="23">
        <f t="shared" si="51"/>
        <v>2.7190291110115776E-2</v>
      </c>
      <c r="AH268" s="23">
        <f t="shared" si="51"/>
        <v>4.3106135745115598E-2</v>
      </c>
      <c r="AI268" s="23">
        <f t="shared" si="51"/>
        <v>6.5827022738105576E-2</v>
      </c>
      <c r="AJ268" s="23">
        <f t="shared" si="51"/>
        <v>4.1056088960347313E-2</v>
      </c>
      <c r="AK268" s="23">
        <f t="shared" si="51"/>
        <v>6.3602565387428825E-2</v>
      </c>
      <c r="AL268" s="23">
        <f t="shared" si="51"/>
        <v>6.0465816792838648E-2</v>
      </c>
      <c r="AM268" s="23">
        <f t="shared" si="51"/>
        <v>5.5717414659199584E-2</v>
      </c>
      <c r="AN268" s="23">
        <f t="shared" si="62"/>
        <v>4.9957247112079668E-2</v>
      </c>
      <c r="AO268" s="23">
        <f t="shared" si="62"/>
        <v>4.8233491973353186E-2</v>
      </c>
      <c r="AP268" s="23">
        <f t="shared" si="62"/>
        <v>7.4161045019043081E-2</v>
      </c>
      <c r="AQ268" s="14"/>
      <c r="AR268" s="23">
        <f t="shared" si="60"/>
        <v>4.6631603287291247E-2</v>
      </c>
      <c r="AS268" s="1">
        <f t="shared" si="61"/>
        <v>511028</v>
      </c>
    </row>
    <row r="269" spans="1:45" x14ac:dyDescent="0.25">
      <c r="A269" t="s">
        <v>264</v>
      </c>
      <c r="B269" s="5">
        <v>266</v>
      </c>
      <c r="C269" s="12">
        <f>VLOOKUP(A269,'[1]MASTER CP-1 history'!$C$3:$Q$353,15,0)</f>
        <v>0</v>
      </c>
      <c r="D269" s="12">
        <f>VLOOKUP($A269,'[1]MASTER CP-1 history'!$C$356:$Q$706,15,0)</f>
        <v>0</v>
      </c>
      <c r="E269" s="12">
        <f>VLOOKUP($A269,'[1]MASTER CP-1 history'!$C$709:$Q$1059,15,0)</f>
        <v>315292.57</v>
      </c>
      <c r="F269" s="12">
        <f>VLOOKUP($A269,'[1]MASTER CP-1 history'!$C$1062:$Q$1412,15,0)</f>
        <v>333180.15000000002</v>
      </c>
      <c r="G269" s="12">
        <f>VLOOKUP($A269,'[1]MASTER CP-1 history'!$C$1415:$Q$1765,15,0)</f>
        <v>356497.17</v>
      </c>
      <c r="H269" s="12">
        <f>VLOOKUP($A269,'[1]MASTER CP-1 history'!$C$1768:$Q$2118,15,0)</f>
        <v>369870.26</v>
      </c>
      <c r="I269" s="12">
        <f>VLOOKUP($A269,'[1]MASTER CP-1 history'!$C$2121:$Q$2471,15,0)</f>
        <v>362292.35000000003</v>
      </c>
      <c r="J269" s="12">
        <f>VLOOKUP($A269,'[1]MASTER CP-1 history'!$C$2474:$Q$2824,15,0)</f>
        <v>377142.25</v>
      </c>
      <c r="K269" s="12">
        <f>VLOOKUP($A269,'[1]MASTER CP-1 history'!$C$2827:$Q$3177,15,0)</f>
        <v>391114.93</v>
      </c>
      <c r="L269" s="12">
        <f>VLOOKUP($A269,'[1]MASTER CP-1 history'!$C$3180:$Q$3530,15,0)</f>
        <v>405316.02999999997</v>
      </c>
      <c r="M269" s="12">
        <f>VLOOKUP($A269,'[1]MASTER CP-1 history'!$C$3533:$Q$3883,15,0)</f>
        <v>424041.16000000003</v>
      </c>
      <c r="N269" s="12">
        <f>VLOOKUP($A269,'[1]MASTER CP-1 history'!$C$3886:$Q$4236,15,0)</f>
        <v>464489.64</v>
      </c>
      <c r="O269" s="12">
        <f>VLOOKUP($A269,'[1]MASTER CP-1 history'!$C$4239:$Q$4589,15,0)</f>
        <v>494783.16000000003</v>
      </c>
      <c r="P269" s="12">
        <f>VLOOKUP($A269,'[1]MASTER CP-1 history'!$C$4592:$Q$4942,15,0)</f>
        <v>513025.38</v>
      </c>
      <c r="Q269" s="12">
        <f>VLOOKUP($A269,'[1]MASTER CP-1 history'!$C$4945:$Q$5295,15,0)</f>
        <v>529561.04999999993</v>
      </c>
      <c r="R269" s="12">
        <f>VLOOKUP($A269,'[1]MASTER CP-1 history'!$C$5298:$Q$5648,15,0)</f>
        <v>542572.39</v>
      </c>
      <c r="S269" s="12">
        <f>VLOOKUP($A269,'[1]MASTER CP-1 history'!$C$5651:$Q$6001,15,0)</f>
        <v>563711.22</v>
      </c>
      <c r="T269" s="12">
        <f>VLOOKUP($A269,'[1]MASTER CP-1 history'!$C$6004:$Q$6354,15,0)</f>
        <v>606100.83000000007</v>
      </c>
      <c r="U269" s="12">
        <f>VLOOKUP($A269,'[1]MASTER CP-1 history'!$C$6357:$Q$6707,15,0)</f>
        <v>634367.59</v>
      </c>
      <c r="V269" s="12">
        <f>VLOOKUP($A269,'[1]MASTER CP-1 history'!$C$6710:$Q$7060,15,0)</f>
        <v>671377.07000000007</v>
      </c>
      <c r="W269" s="1"/>
      <c r="X269" s="23" t="str">
        <f t="shared" si="54"/>
        <v/>
      </c>
      <c r="Y269" s="23" t="str">
        <f t="shared" si="55"/>
        <v/>
      </c>
      <c r="Z269" s="23">
        <f t="shared" si="56"/>
        <v>5.6733274748593077E-2</v>
      </c>
      <c r="AA269" s="23">
        <f t="shared" si="57"/>
        <v>6.9983220789113509E-2</v>
      </c>
      <c r="AB269" s="23">
        <f t="shared" si="58"/>
        <v>3.7512471697881994E-2</v>
      </c>
      <c r="AC269" s="23">
        <f t="shared" si="59"/>
        <v>-2.0488021935042774E-2</v>
      </c>
      <c r="AD269" s="23">
        <f t="shared" si="53"/>
        <v>4.098872084933608E-2</v>
      </c>
      <c r="AE269" s="23">
        <f t="shared" si="53"/>
        <v>3.7048832370279366E-2</v>
      </c>
      <c r="AF269" s="23">
        <f t="shared" si="53"/>
        <v>3.6309276150618894E-2</v>
      </c>
      <c r="AG269" s="23">
        <f t="shared" si="51"/>
        <v>4.6198838965239207E-2</v>
      </c>
      <c r="AH269" s="23">
        <f t="shared" si="51"/>
        <v>9.538809864589555E-2</v>
      </c>
      <c r="AI269" s="23">
        <f t="shared" si="51"/>
        <v>6.5218935776479359E-2</v>
      </c>
      <c r="AJ269" s="23">
        <f t="shared" si="51"/>
        <v>3.6869120606287352E-2</v>
      </c>
      <c r="AK269" s="23">
        <f t="shared" si="51"/>
        <v>3.2231680233831564E-2</v>
      </c>
      <c r="AL269" s="23">
        <f t="shared" si="51"/>
        <v>2.4570047211742791E-2</v>
      </c>
      <c r="AM269" s="23">
        <f t="shared" si="51"/>
        <v>3.8960386465665818E-2</v>
      </c>
      <c r="AN269" s="23">
        <f t="shared" si="62"/>
        <v>7.5197385640115702E-2</v>
      </c>
      <c r="AO269" s="23">
        <f t="shared" si="62"/>
        <v>4.6637058721730983E-2</v>
      </c>
      <c r="AP269" s="23">
        <f t="shared" si="62"/>
        <v>5.8340748460998931E-2</v>
      </c>
      <c r="AQ269" s="14"/>
      <c r="AR269" s="23">
        <f t="shared" si="60"/>
        <v>4.5747063258751025E-2</v>
      </c>
      <c r="AS269" s="1">
        <f t="shared" si="61"/>
        <v>702091</v>
      </c>
    </row>
    <row r="270" spans="1:45" x14ac:dyDescent="0.25">
      <c r="A270" t="s">
        <v>265</v>
      </c>
      <c r="B270" s="5">
        <v>267</v>
      </c>
      <c r="C270" s="12">
        <f>VLOOKUP(A270,'[1]MASTER CP-1 history'!$C$3:$Q$353,15,0)</f>
        <v>0</v>
      </c>
      <c r="D270" s="12">
        <f>VLOOKUP($A270,'[1]MASTER CP-1 history'!$C$356:$Q$706,15,0)</f>
        <v>0</v>
      </c>
      <c r="E270" s="12">
        <f>VLOOKUP($A270,'[1]MASTER CP-1 history'!$C$709:$Q$1059,15,0)</f>
        <v>0</v>
      </c>
      <c r="F270" s="12">
        <f>VLOOKUP($A270,'[1]MASTER CP-1 history'!$C$1062:$Q$1412,15,0)</f>
        <v>0</v>
      </c>
      <c r="G270" s="12">
        <f>VLOOKUP($A270,'[1]MASTER CP-1 history'!$C$1415:$Q$1765,15,0)</f>
        <v>0</v>
      </c>
      <c r="H270" s="12">
        <f>VLOOKUP($A270,'[1]MASTER CP-1 history'!$C$1768:$Q$2118,15,0)</f>
        <v>0</v>
      </c>
      <c r="I270" s="12">
        <f>VLOOKUP($A270,'[1]MASTER CP-1 history'!$C$2121:$Q$2471,15,0)</f>
        <v>0</v>
      </c>
      <c r="J270" s="12">
        <f>VLOOKUP($A270,'[1]MASTER CP-1 history'!$C$2474:$Q$2824,15,0)</f>
        <v>0</v>
      </c>
      <c r="K270" s="12">
        <f>VLOOKUP($A270,'[1]MASTER CP-1 history'!$C$2827:$Q$3177,15,0)</f>
        <v>0</v>
      </c>
      <c r="L270" s="12">
        <f>VLOOKUP($A270,'[1]MASTER CP-1 history'!$C$3180:$Q$3530,15,0)</f>
        <v>0</v>
      </c>
      <c r="M270" s="12">
        <f>VLOOKUP($A270,'[1]MASTER CP-1 history'!$C$3533:$Q$3883,15,0)</f>
        <v>0</v>
      </c>
      <c r="N270" s="12">
        <f>VLOOKUP($A270,'[1]MASTER CP-1 history'!$C$3886:$Q$4236,15,0)</f>
        <v>0</v>
      </c>
      <c r="O270" s="12">
        <f>VLOOKUP($A270,'[1]MASTER CP-1 history'!$C$4239:$Q$4589,15,0)</f>
        <v>0</v>
      </c>
      <c r="P270" s="12">
        <f>VLOOKUP($A270,'[1]MASTER CP-1 history'!$C$4592:$Q$4942,15,0)</f>
        <v>0</v>
      </c>
      <c r="Q270" s="12">
        <f>VLOOKUP($A270,'[1]MASTER CP-1 history'!$C$4945:$Q$5295,15,0)</f>
        <v>0</v>
      </c>
      <c r="R270" s="12">
        <f>VLOOKUP($A270,'[1]MASTER CP-1 history'!$C$5298:$Q$5648,15,0)</f>
        <v>0</v>
      </c>
      <c r="S270" s="12">
        <f>VLOOKUP($A270,'[1]MASTER CP-1 history'!$C$5651:$Q$6001,15,0)</f>
        <v>0</v>
      </c>
      <c r="T270" s="12">
        <f>VLOOKUP($A270,'[1]MASTER CP-1 history'!$C$6004:$Q$6354,15,0)</f>
        <v>0</v>
      </c>
      <c r="U270" s="12">
        <f>VLOOKUP($A270,'[1]MASTER CP-1 history'!$C$6357:$Q$6707,15,0)</f>
        <v>0</v>
      </c>
      <c r="V270" s="12">
        <f>VLOOKUP($A270,'[1]MASTER CP-1 history'!$C$6710:$Q$7060,15,0)</f>
        <v>0</v>
      </c>
      <c r="W270" s="1"/>
      <c r="X270" s="23" t="str">
        <f t="shared" si="54"/>
        <v/>
      </c>
      <c r="Y270" s="23" t="str">
        <f t="shared" si="55"/>
        <v/>
      </c>
      <c r="Z270" s="23" t="str">
        <f t="shared" si="56"/>
        <v/>
      </c>
      <c r="AA270" s="23" t="str">
        <f t="shared" si="57"/>
        <v/>
      </c>
      <c r="AB270" s="23" t="str">
        <f t="shared" si="58"/>
        <v/>
      </c>
      <c r="AC270" s="23" t="str">
        <f t="shared" si="59"/>
        <v/>
      </c>
      <c r="AD270" s="23" t="str">
        <f t="shared" si="53"/>
        <v/>
      </c>
      <c r="AE270" s="23" t="str">
        <f t="shared" si="53"/>
        <v/>
      </c>
      <c r="AF270" s="23" t="str">
        <f t="shared" si="53"/>
        <v/>
      </c>
      <c r="AG270" s="23" t="str">
        <f t="shared" si="51"/>
        <v/>
      </c>
      <c r="AH270" s="23" t="str">
        <f t="shared" si="51"/>
        <v/>
      </c>
      <c r="AI270" s="23" t="str">
        <f t="shared" si="51"/>
        <v/>
      </c>
      <c r="AJ270" s="23" t="str">
        <f t="shared" si="51"/>
        <v/>
      </c>
      <c r="AK270" s="23" t="str">
        <f t="shared" si="51"/>
        <v/>
      </c>
      <c r="AL270" s="23" t="str">
        <f t="shared" si="51"/>
        <v/>
      </c>
      <c r="AM270" s="23" t="str">
        <f t="shared" si="51"/>
        <v/>
      </c>
      <c r="AN270" s="23" t="str">
        <f t="shared" si="62"/>
        <v/>
      </c>
      <c r="AO270" s="23" t="str">
        <f t="shared" si="62"/>
        <v/>
      </c>
      <c r="AP270" s="23" t="str">
        <f t="shared" si="62"/>
        <v/>
      </c>
      <c r="AQ270" s="14"/>
      <c r="AR270" s="23">
        <f t="shared" si="60"/>
        <v>0</v>
      </c>
      <c r="AS270" s="1">
        <f t="shared" si="61"/>
        <v>0</v>
      </c>
    </row>
    <row r="271" spans="1:45" x14ac:dyDescent="0.25">
      <c r="A271" t="s">
        <v>266</v>
      </c>
      <c r="B271" s="5">
        <v>268</v>
      </c>
      <c r="C271" s="12">
        <f>VLOOKUP(A271,'[1]MASTER CP-1 history'!$C$3:$Q$353,15,0)</f>
        <v>0</v>
      </c>
      <c r="D271" s="12">
        <f>VLOOKUP($A271,'[1]MASTER CP-1 history'!$C$356:$Q$706,15,0)</f>
        <v>0</v>
      </c>
      <c r="E271" s="12">
        <f>VLOOKUP($A271,'[1]MASTER CP-1 history'!$C$709:$Q$1059,15,0)</f>
        <v>0</v>
      </c>
      <c r="F271" s="12">
        <f>VLOOKUP($A271,'[1]MASTER CP-1 history'!$C$1062:$Q$1412,15,0)</f>
        <v>0</v>
      </c>
      <c r="G271" s="12">
        <f>VLOOKUP($A271,'[1]MASTER CP-1 history'!$C$1415:$Q$1765,15,0)</f>
        <v>0</v>
      </c>
      <c r="H271" s="12">
        <f>VLOOKUP($A271,'[1]MASTER CP-1 history'!$C$1768:$Q$2118,15,0)</f>
        <v>0</v>
      </c>
      <c r="I271" s="12">
        <f>VLOOKUP($A271,'[1]MASTER CP-1 history'!$C$2121:$Q$2471,15,0)</f>
        <v>0</v>
      </c>
      <c r="J271" s="12">
        <f>VLOOKUP($A271,'[1]MASTER CP-1 history'!$C$2474:$Q$2824,15,0)</f>
        <v>0</v>
      </c>
      <c r="K271" s="12">
        <f>VLOOKUP($A271,'[1]MASTER CP-1 history'!$C$2827:$Q$3177,15,0)</f>
        <v>0</v>
      </c>
      <c r="L271" s="12">
        <f>VLOOKUP($A271,'[1]MASTER CP-1 history'!$C$3180:$Q$3530,15,0)</f>
        <v>0</v>
      </c>
      <c r="M271" s="12">
        <f>VLOOKUP($A271,'[1]MASTER CP-1 history'!$C$3533:$Q$3883,15,0)</f>
        <v>0</v>
      </c>
      <c r="N271" s="12">
        <f>VLOOKUP($A271,'[1]MASTER CP-1 history'!$C$3886:$Q$4236,15,0)</f>
        <v>0</v>
      </c>
      <c r="O271" s="12">
        <f>VLOOKUP($A271,'[1]MASTER CP-1 history'!$C$4239:$Q$4589,15,0)</f>
        <v>0</v>
      </c>
      <c r="P271" s="12">
        <f>VLOOKUP($A271,'[1]MASTER CP-1 history'!$C$4592:$Q$4942,15,0)</f>
        <v>0</v>
      </c>
      <c r="Q271" s="12">
        <f>VLOOKUP($A271,'[1]MASTER CP-1 history'!$C$4945:$Q$5295,15,0)</f>
        <v>0</v>
      </c>
      <c r="R271" s="12">
        <f>VLOOKUP($A271,'[1]MASTER CP-1 history'!$C$5298:$Q$5648,15,0)</f>
        <v>0</v>
      </c>
      <c r="S271" s="12">
        <f>VLOOKUP($A271,'[1]MASTER CP-1 history'!$C$5651:$Q$6001,15,0)</f>
        <v>0</v>
      </c>
      <c r="T271" s="12">
        <f>VLOOKUP($A271,'[1]MASTER CP-1 history'!$C$6004:$Q$6354,15,0)</f>
        <v>0</v>
      </c>
      <c r="U271" s="12">
        <f>VLOOKUP($A271,'[1]MASTER CP-1 history'!$C$6357:$Q$6707,15,0)</f>
        <v>0</v>
      </c>
      <c r="V271" s="12">
        <f>VLOOKUP($A271,'[1]MASTER CP-1 history'!$C$6710:$Q$7060,15,0)</f>
        <v>0</v>
      </c>
      <c r="W271" s="1"/>
      <c r="X271" s="23" t="str">
        <f t="shared" si="54"/>
        <v/>
      </c>
      <c r="Y271" s="23" t="str">
        <f t="shared" si="55"/>
        <v/>
      </c>
      <c r="Z271" s="23" t="str">
        <f t="shared" si="56"/>
        <v/>
      </c>
      <c r="AA271" s="23" t="str">
        <f t="shared" si="57"/>
        <v/>
      </c>
      <c r="AB271" s="23" t="str">
        <f t="shared" si="58"/>
        <v/>
      </c>
      <c r="AC271" s="23" t="str">
        <f t="shared" si="59"/>
        <v/>
      </c>
      <c r="AD271" s="23" t="str">
        <f t="shared" si="53"/>
        <v/>
      </c>
      <c r="AE271" s="23" t="str">
        <f t="shared" si="53"/>
        <v/>
      </c>
      <c r="AF271" s="23" t="str">
        <f t="shared" si="53"/>
        <v/>
      </c>
      <c r="AG271" s="23" t="str">
        <f t="shared" si="51"/>
        <v/>
      </c>
      <c r="AH271" s="23" t="str">
        <f t="shared" si="51"/>
        <v/>
      </c>
      <c r="AI271" s="23" t="str">
        <f t="shared" si="51"/>
        <v/>
      </c>
      <c r="AJ271" s="23" t="str">
        <f t="shared" si="51"/>
        <v/>
      </c>
      <c r="AK271" s="23" t="str">
        <f t="shared" si="51"/>
        <v/>
      </c>
      <c r="AL271" s="23" t="str">
        <f t="shared" si="51"/>
        <v/>
      </c>
      <c r="AM271" s="23" t="str">
        <f t="shared" si="51"/>
        <v/>
      </c>
      <c r="AN271" s="23" t="str">
        <f t="shared" si="62"/>
        <v/>
      </c>
      <c r="AO271" s="23" t="str">
        <f t="shared" si="62"/>
        <v/>
      </c>
      <c r="AP271" s="23" t="str">
        <f t="shared" si="62"/>
        <v/>
      </c>
      <c r="AQ271" s="14"/>
      <c r="AR271" s="23">
        <f t="shared" si="60"/>
        <v>0</v>
      </c>
      <c r="AS271" s="1">
        <f t="shared" si="61"/>
        <v>0</v>
      </c>
    </row>
    <row r="272" spans="1:45" x14ac:dyDescent="0.25">
      <c r="A272" t="s">
        <v>267</v>
      </c>
      <c r="B272" s="5">
        <v>269</v>
      </c>
      <c r="C272" s="12">
        <f>VLOOKUP(A272,'[1]MASTER CP-1 history'!$C$3:$Q$353,15,0)</f>
        <v>0</v>
      </c>
      <c r="D272" s="12">
        <f>VLOOKUP($A272,'[1]MASTER CP-1 history'!$C$356:$Q$706,15,0)</f>
        <v>0</v>
      </c>
      <c r="E272" s="12">
        <f>VLOOKUP($A272,'[1]MASTER CP-1 history'!$C$709:$Q$1059,15,0)</f>
        <v>0</v>
      </c>
      <c r="F272" s="12">
        <f>VLOOKUP($A272,'[1]MASTER CP-1 history'!$C$1062:$Q$1412,15,0)</f>
        <v>0</v>
      </c>
      <c r="G272" s="12">
        <f>VLOOKUP($A272,'[1]MASTER CP-1 history'!$C$1415:$Q$1765,15,0)</f>
        <v>0</v>
      </c>
      <c r="H272" s="12">
        <f>VLOOKUP($A272,'[1]MASTER CP-1 history'!$C$1768:$Q$2118,15,0)</f>
        <v>0</v>
      </c>
      <c r="I272" s="12">
        <f>VLOOKUP($A272,'[1]MASTER CP-1 history'!$C$2121:$Q$2471,15,0)</f>
        <v>0</v>
      </c>
      <c r="J272" s="12">
        <f>VLOOKUP($A272,'[1]MASTER CP-1 history'!$C$2474:$Q$2824,15,0)</f>
        <v>0</v>
      </c>
      <c r="K272" s="12">
        <f>VLOOKUP($A272,'[1]MASTER CP-1 history'!$C$2827:$Q$3177,15,0)</f>
        <v>0</v>
      </c>
      <c r="L272" s="12">
        <f>VLOOKUP($A272,'[1]MASTER CP-1 history'!$C$3180:$Q$3530,15,0)</f>
        <v>0</v>
      </c>
      <c r="M272" s="12">
        <f>VLOOKUP($A272,'[1]MASTER CP-1 history'!$C$3533:$Q$3883,15,0)</f>
        <v>0</v>
      </c>
      <c r="N272" s="12">
        <f>VLOOKUP($A272,'[1]MASTER CP-1 history'!$C$3886:$Q$4236,15,0)</f>
        <v>0</v>
      </c>
      <c r="O272" s="12">
        <f>VLOOKUP($A272,'[1]MASTER CP-1 history'!$C$4239:$Q$4589,15,0)</f>
        <v>0</v>
      </c>
      <c r="P272" s="12">
        <f>VLOOKUP($A272,'[1]MASTER CP-1 history'!$C$4592:$Q$4942,15,0)</f>
        <v>0</v>
      </c>
      <c r="Q272" s="12">
        <f>VLOOKUP($A272,'[1]MASTER CP-1 history'!$C$4945:$Q$5295,15,0)</f>
        <v>0</v>
      </c>
      <c r="R272" s="12">
        <f>VLOOKUP($A272,'[1]MASTER CP-1 history'!$C$5298:$Q$5648,15,0)</f>
        <v>0</v>
      </c>
      <c r="S272" s="12">
        <f>VLOOKUP($A272,'[1]MASTER CP-1 history'!$C$5651:$Q$6001,15,0)</f>
        <v>0</v>
      </c>
      <c r="T272" s="12">
        <f>VLOOKUP($A272,'[1]MASTER CP-1 history'!$C$6004:$Q$6354,15,0)</f>
        <v>0</v>
      </c>
      <c r="U272" s="12">
        <f>VLOOKUP($A272,'[1]MASTER CP-1 history'!$C$6357:$Q$6707,15,0)</f>
        <v>0</v>
      </c>
      <c r="V272" s="12">
        <f>VLOOKUP($A272,'[1]MASTER CP-1 history'!$C$6710:$Q$7060,15,0)</f>
        <v>0</v>
      </c>
      <c r="W272" s="1"/>
      <c r="X272" s="23" t="str">
        <f t="shared" si="54"/>
        <v/>
      </c>
      <c r="Y272" s="23" t="str">
        <f t="shared" si="55"/>
        <v/>
      </c>
      <c r="Z272" s="23" t="str">
        <f t="shared" si="56"/>
        <v/>
      </c>
      <c r="AA272" s="23" t="str">
        <f t="shared" si="57"/>
        <v/>
      </c>
      <c r="AB272" s="23" t="str">
        <f t="shared" si="58"/>
        <v/>
      </c>
      <c r="AC272" s="23" t="str">
        <f t="shared" si="59"/>
        <v/>
      </c>
      <c r="AD272" s="23" t="str">
        <f t="shared" si="53"/>
        <v/>
      </c>
      <c r="AE272" s="23" t="str">
        <f t="shared" si="53"/>
        <v/>
      </c>
      <c r="AF272" s="23" t="str">
        <f t="shared" si="53"/>
        <v/>
      </c>
      <c r="AG272" s="23" t="str">
        <f t="shared" si="51"/>
        <v/>
      </c>
      <c r="AH272" s="23" t="str">
        <f t="shared" si="51"/>
        <v/>
      </c>
      <c r="AI272" s="23" t="str">
        <f t="shared" si="51"/>
        <v/>
      </c>
      <c r="AJ272" s="23" t="str">
        <f t="shared" si="51"/>
        <v/>
      </c>
      <c r="AK272" s="23" t="str">
        <f t="shared" si="51"/>
        <v/>
      </c>
      <c r="AL272" s="23" t="str">
        <f t="shared" si="51"/>
        <v/>
      </c>
      <c r="AM272" s="23" t="str">
        <f t="shared" si="51"/>
        <v/>
      </c>
      <c r="AN272" s="23" t="str">
        <f t="shared" si="62"/>
        <v/>
      </c>
      <c r="AO272" s="23" t="str">
        <f t="shared" si="62"/>
        <v/>
      </c>
      <c r="AP272" s="23" t="str">
        <f t="shared" si="62"/>
        <v/>
      </c>
      <c r="AQ272" s="14"/>
      <c r="AR272" s="23">
        <f t="shared" si="60"/>
        <v>0</v>
      </c>
      <c r="AS272" s="1">
        <f t="shared" si="61"/>
        <v>0</v>
      </c>
    </row>
    <row r="273" spans="1:45" x14ac:dyDescent="0.25">
      <c r="A273" t="s">
        <v>268</v>
      </c>
      <c r="B273" s="5">
        <v>270</v>
      </c>
      <c r="C273" s="12">
        <f>VLOOKUP(A273,'[1]MASTER CP-1 history'!$C$3:$Q$353,15,0)</f>
        <v>0</v>
      </c>
      <c r="D273" s="12">
        <f>VLOOKUP($A273,'[1]MASTER CP-1 history'!$C$356:$Q$706,15,0)</f>
        <v>0</v>
      </c>
      <c r="E273" s="12">
        <f>VLOOKUP($A273,'[1]MASTER CP-1 history'!$C$709:$Q$1059,15,0)</f>
        <v>0</v>
      </c>
      <c r="F273" s="12">
        <f>VLOOKUP($A273,'[1]MASTER CP-1 history'!$C$1062:$Q$1412,15,0)</f>
        <v>0</v>
      </c>
      <c r="G273" s="12">
        <f>VLOOKUP($A273,'[1]MASTER CP-1 history'!$C$1415:$Q$1765,15,0)</f>
        <v>0</v>
      </c>
      <c r="H273" s="12">
        <f>VLOOKUP($A273,'[1]MASTER CP-1 history'!$C$1768:$Q$2118,15,0)</f>
        <v>0</v>
      </c>
      <c r="I273" s="12">
        <f>VLOOKUP($A273,'[1]MASTER CP-1 history'!$C$2121:$Q$2471,15,0)</f>
        <v>0</v>
      </c>
      <c r="J273" s="12">
        <f>VLOOKUP($A273,'[1]MASTER CP-1 history'!$C$2474:$Q$2824,15,0)</f>
        <v>0</v>
      </c>
      <c r="K273" s="12">
        <f>VLOOKUP($A273,'[1]MASTER CP-1 history'!$C$2827:$Q$3177,15,0)</f>
        <v>0</v>
      </c>
      <c r="L273" s="12">
        <f>VLOOKUP($A273,'[1]MASTER CP-1 history'!$C$3180:$Q$3530,15,0)</f>
        <v>0</v>
      </c>
      <c r="M273" s="12">
        <f>VLOOKUP($A273,'[1]MASTER CP-1 history'!$C$3533:$Q$3883,15,0)</f>
        <v>0</v>
      </c>
      <c r="N273" s="12">
        <f>VLOOKUP($A273,'[1]MASTER CP-1 history'!$C$3886:$Q$4236,15,0)</f>
        <v>0</v>
      </c>
      <c r="O273" s="12">
        <f>VLOOKUP($A273,'[1]MASTER CP-1 history'!$C$4239:$Q$4589,15,0)</f>
        <v>0</v>
      </c>
      <c r="P273" s="12">
        <f>VLOOKUP($A273,'[1]MASTER CP-1 history'!$C$4592:$Q$4942,15,0)</f>
        <v>0</v>
      </c>
      <c r="Q273" s="12">
        <f>VLOOKUP($A273,'[1]MASTER CP-1 history'!$C$4945:$Q$5295,15,0)</f>
        <v>0</v>
      </c>
      <c r="R273" s="12">
        <f>VLOOKUP($A273,'[1]MASTER CP-1 history'!$C$5298:$Q$5648,15,0)</f>
        <v>0</v>
      </c>
      <c r="S273" s="12">
        <f>VLOOKUP($A273,'[1]MASTER CP-1 history'!$C$5651:$Q$6001,15,0)</f>
        <v>0</v>
      </c>
      <c r="T273" s="12">
        <f>VLOOKUP($A273,'[1]MASTER CP-1 history'!$C$6004:$Q$6354,15,0)</f>
        <v>0</v>
      </c>
      <c r="U273" s="12">
        <f>VLOOKUP($A273,'[1]MASTER CP-1 history'!$C$6357:$Q$6707,15,0)</f>
        <v>0</v>
      </c>
      <c r="V273" s="12">
        <f>VLOOKUP($A273,'[1]MASTER CP-1 history'!$C$6710:$Q$7060,15,0)</f>
        <v>0</v>
      </c>
      <c r="W273" s="1"/>
      <c r="X273" s="23" t="str">
        <f t="shared" si="54"/>
        <v/>
      </c>
      <c r="Y273" s="23" t="str">
        <f t="shared" si="55"/>
        <v/>
      </c>
      <c r="Z273" s="23" t="str">
        <f t="shared" si="56"/>
        <v/>
      </c>
      <c r="AA273" s="23" t="str">
        <f t="shared" si="57"/>
        <v/>
      </c>
      <c r="AB273" s="23" t="str">
        <f t="shared" si="58"/>
        <v/>
      </c>
      <c r="AC273" s="23" t="str">
        <f t="shared" si="59"/>
        <v/>
      </c>
      <c r="AD273" s="23" t="str">
        <f t="shared" si="53"/>
        <v/>
      </c>
      <c r="AE273" s="23" t="str">
        <f t="shared" si="53"/>
        <v/>
      </c>
      <c r="AF273" s="23" t="str">
        <f t="shared" si="53"/>
        <v/>
      </c>
      <c r="AG273" s="23" t="str">
        <f t="shared" si="51"/>
        <v/>
      </c>
      <c r="AH273" s="23" t="str">
        <f t="shared" si="51"/>
        <v/>
      </c>
      <c r="AI273" s="23" t="str">
        <f t="shared" si="51"/>
        <v/>
      </c>
      <c r="AJ273" s="23" t="str">
        <f t="shared" si="51"/>
        <v/>
      </c>
      <c r="AK273" s="23" t="str">
        <f t="shared" si="51"/>
        <v/>
      </c>
      <c r="AL273" s="23" t="str">
        <f t="shared" si="51"/>
        <v/>
      </c>
      <c r="AM273" s="23" t="str">
        <f t="shared" si="51"/>
        <v/>
      </c>
      <c r="AN273" s="23" t="str">
        <f t="shared" si="62"/>
        <v/>
      </c>
      <c r="AO273" s="23" t="str">
        <f t="shared" si="62"/>
        <v/>
      </c>
      <c r="AP273" s="23" t="str">
        <f t="shared" si="62"/>
        <v/>
      </c>
      <c r="AQ273" s="14"/>
      <c r="AR273" s="23">
        <f t="shared" si="60"/>
        <v>0</v>
      </c>
      <c r="AS273" s="1">
        <f t="shared" si="61"/>
        <v>0</v>
      </c>
    </row>
    <row r="274" spans="1:45" x14ac:dyDescent="0.25">
      <c r="A274" t="s">
        <v>269</v>
      </c>
      <c r="B274" s="5">
        <v>271</v>
      </c>
      <c r="C274" s="12">
        <f>VLOOKUP(A274,'[1]MASTER CP-1 history'!$C$3:$Q$353,15,0)</f>
        <v>0</v>
      </c>
      <c r="D274" s="12">
        <f>VLOOKUP($A274,'[1]MASTER CP-1 history'!$C$356:$Q$706,15,0)</f>
        <v>0</v>
      </c>
      <c r="E274" s="12">
        <f>VLOOKUP($A274,'[1]MASTER CP-1 history'!$C$709:$Q$1059,15,0)</f>
        <v>0</v>
      </c>
      <c r="F274" s="12">
        <f>VLOOKUP($A274,'[1]MASTER CP-1 history'!$C$1062:$Q$1412,15,0)</f>
        <v>0</v>
      </c>
      <c r="G274" s="12">
        <f>VLOOKUP($A274,'[1]MASTER CP-1 history'!$C$1415:$Q$1765,15,0)</f>
        <v>0</v>
      </c>
      <c r="H274" s="12">
        <f>VLOOKUP($A274,'[1]MASTER CP-1 history'!$C$1768:$Q$2118,15,0)</f>
        <v>0</v>
      </c>
      <c r="I274" s="12">
        <f>VLOOKUP($A274,'[1]MASTER CP-1 history'!$C$2121:$Q$2471,15,0)</f>
        <v>0</v>
      </c>
      <c r="J274" s="12">
        <f>VLOOKUP($A274,'[1]MASTER CP-1 history'!$C$2474:$Q$2824,15,0)</f>
        <v>0</v>
      </c>
      <c r="K274" s="12">
        <f>VLOOKUP($A274,'[1]MASTER CP-1 history'!$C$2827:$Q$3177,15,0)</f>
        <v>0</v>
      </c>
      <c r="L274" s="12">
        <f>VLOOKUP($A274,'[1]MASTER CP-1 history'!$C$3180:$Q$3530,15,0)</f>
        <v>0</v>
      </c>
      <c r="M274" s="12">
        <f>VLOOKUP($A274,'[1]MASTER CP-1 history'!$C$3533:$Q$3883,15,0)</f>
        <v>0</v>
      </c>
      <c r="N274" s="12">
        <f>VLOOKUP($A274,'[1]MASTER CP-1 history'!$C$3886:$Q$4236,15,0)</f>
        <v>0</v>
      </c>
      <c r="O274" s="12">
        <f>VLOOKUP($A274,'[1]MASTER CP-1 history'!$C$4239:$Q$4589,15,0)</f>
        <v>0</v>
      </c>
      <c r="P274" s="12">
        <f>VLOOKUP($A274,'[1]MASTER CP-1 history'!$C$4592:$Q$4942,15,0)</f>
        <v>0</v>
      </c>
      <c r="Q274" s="12">
        <f>VLOOKUP($A274,'[1]MASTER CP-1 history'!$C$4945:$Q$5295,15,0)</f>
        <v>0</v>
      </c>
      <c r="R274" s="12">
        <f>VLOOKUP($A274,'[1]MASTER CP-1 history'!$C$5298:$Q$5648,15,0)</f>
        <v>0</v>
      </c>
      <c r="S274" s="12">
        <f>VLOOKUP($A274,'[1]MASTER CP-1 history'!$C$5651:$Q$6001,15,0)</f>
        <v>0</v>
      </c>
      <c r="T274" s="12">
        <f>VLOOKUP($A274,'[1]MASTER CP-1 history'!$C$6004:$Q$6354,15,0)</f>
        <v>0</v>
      </c>
      <c r="U274" s="12">
        <f>VLOOKUP($A274,'[1]MASTER CP-1 history'!$C$6357:$Q$6707,15,0)</f>
        <v>785982.77</v>
      </c>
      <c r="V274" s="12">
        <f>VLOOKUP($A274,'[1]MASTER CP-1 history'!$C$6710:$Q$7060,15,0)</f>
        <v>845972.29999999993</v>
      </c>
      <c r="W274" s="1"/>
      <c r="X274" s="23" t="str">
        <f t="shared" si="54"/>
        <v/>
      </c>
      <c r="Y274" s="23" t="str">
        <f t="shared" si="55"/>
        <v/>
      </c>
      <c r="Z274" s="23" t="str">
        <f t="shared" si="56"/>
        <v/>
      </c>
      <c r="AA274" s="23" t="str">
        <f t="shared" si="57"/>
        <v/>
      </c>
      <c r="AB274" s="23" t="str">
        <f t="shared" si="58"/>
        <v/>
      </c>
      <c r="AC274" s="23" t="str">
        <f t="shared" si="59"/>
        <v/>
      </c>
      <c r="AD274" s="23" t="str">
        <f t="shared" si="53"/>
        <v/>
      </c>
      <c r="AE274" s="23" t="str">
        <f t="shared" si="53"/>
        <v/>
      </c>
      <c r="AF274" s="23" t="str">
        <f t="shared" si="53"/>
        <v/>
      </c>
      <c r="AG274" s="23" t="str">
        <f t="shared" si="51"/>
        <v/>
      </c>
      <c r="AH274" s="23" t="str">
        <f t="shared" si="51"/>
        <v/>
      </c>
      <c r="AI274" s="23" t="str">
        <f t="shared" si="51"/>
        <v/>
      </c>
      <c r="AJ274" s="23" t="str">
        <f t="shared" si="51"/>
        <v/>
      </c>
      <c r="AK274" s="23" t="str">
        <f t="shared" si="51"/>
        <v/>
      </c>
      <c r="AL274" s="23" t="str">
        <f t="shared" si="51"/>
        <v/>
      </c>
      <c r="AM274" s="23" t="str">
        <f t="shared" si="51"/>
        <v/>
      </c>
      <c r="AN274" s="23" t="str">
        <f t="shared" si="62"/>
        <v/>
      </c>
      <c r="AO274" s="23" t="str">
        <f t="shared" si="62"/>
        <v/>
      </c>
      <c r="AP274" s="23">
        <f t="shared" si="62"/>
        <v>7.6324230364489931E-2</v>
      </c>
      <c r="AQ274" s="14"/>
      <c r="AR274" s="23">
        <f t="shared" si="60"/>
        <v>7.6324230364489931E-2</v>
      </c>
      <c r="AS274" s="1">
        <f t="shared" si="61"/>
        <v>910540</v>
      </c>
    </row>
    <row r="275" spans="1:45" x14ac:dyDescent="0.25">
      <c r="A275" t="s">
        <v>270</v>
      </c>
      <c r="B275" s="5">
        <v>272</v>
      </c>
      <c r="C275" s="12">
        <f>VLOOKUP(A275,'[1]MASTER CP-1 history'!$C$3:$Q$353,15,0)</f>
        <v>0</v>
      </c>
      <c r="D275" s="12">
        <f>VLOOKUP($A275,'[1]MASTER CP-1 history'!$C$356:$Q$706,15,0)</f>
        <v>0</v>
      </c>
      <c r="E275" s="12">
        <f>VLOOKUP($A275,'[1]MASTER CP-1 history'!$C$709:$Q$1059,15,0)</f>
        <v>0</v>
      </c>
      <c r="F275" s="12">
        <f>VLOOKUP($A275,'[1]MASTER CP-1 history'!$C$1062:$Q$1412,15,0)</f>
        <v>0</v>
      </c>
      <c r="G275" s="12">
        <f>VLOOKUP($A275,'[1]MASTER CP-1 history'!$C$1415:$Q$1765,15,0)</f>
        <v>0</v>
      </c>
      <c r="H275" s="12">
        <f>VLOOKUP($A275,'[1]MASTER CP-1 history'!$C$1768:$Q$2118,15,0)</f>
        <v>34406.839999999997</v>
      </c>
      <c r="I275" s="12">
        <f>VLOOKUP($A275,'[1]MASTER CP-1 history'!$C$2121:$Q$2471,15,0)</f>
        <v>33664</v>
      </c>
      <c r="J275" s="12">
        <f>VLOOKUP($A275,'[1]MASTER CP-1 history'!$C$2474:$Q$2824,15,0)</f>
        <v>35136.53</v>
      </c>
      <c r="K275" s="12">
        <f>VLOOKUP($A275,'[1]MASTER CP-1 history'!$C$2827:$Q$3177,15,0)</f>
        <v>35858.660000000003</v>
      </c>
      <c r="L275" s="12">
        <f>VLOOKUP($A275,'[1]MASTER CP-1 history'!$C$3180:$Q$3530,15,0)</f>
        <v>37057.279999999999</v>
      </c>
      <c r="M275" s="12">
        <f>VLOOKUP($A275,'[1]MASTER CP-1 history'!$C$3533:$Q$3883,15,0)</f>
        <v>37284.19</v>
      </c>
      <c r="N275" s="12">
        <f>VLOOKUP($A275,'[1]MASTER CP-1 history'!$C$3886:$Q$4236,15,0)</f>
        <v>38512.870000000003</v>
      </c>
      <c r="O275" s="12">
        <f>VLOOKUP($A275,'[1]MASTER CP-1 history'!$C$4239:$Q$4589,15,0)</f>
        <v>39533.58</v>
      </c>
      <c r="P275" s="12">
        <f>VLOOKUP($A275,'[1]MASTER CP-1 history'!$C$4592:$Q$4942,15,0)</f>
        <v>40850.019999999997</v>
      </c>
      <c r="Q275" s="12">
        <f>VLOOKUP($A275,'[1]MASTER CP-1 history'!$C$4945:$Q$5295,15,0)</f>
        <v>41573.589999999997</v>
      </c>
      <c r="R275" s="12">
        <f>VLOOKUP($A275,'[1]MASTER CP-1 history'!$C$5298:$Q$5648,15,0)</f>
        <v>43498.8</v>
      </c>
      <c r="S275" s="12">
        <f>VLOOKUP($A275,'[1]MASTER CP-1 history'!$C$5651:$Q$6001,15,0)</f>
        <v>45338.28</v>
      </c>
      <c r="T275" s="12">
        <f>VLOOKUP($A275,'[1]MASTER CP-1 history'!$C$6004:$Q$6354,15,0)</f>
        <v>43684.37</v>
      </c>
      <c r="U275" s="12">
        <f>VLOOKUP($A275,'[1]MASTER CP-1 history'!$C$6357:$Q$6707,15,0)</f>
        <v>47222.39</v>
      </c>
      <c r="V275" s="12">
        <f>VLOOKUP($A275,'[1]MASTER CP-1 history'!$C$6710:$Q$7060,15,0)</f>
        <v>53598.63</v>
      </c>
      <c r="W275" s="1"/>
      <c r="X275" s="23" t="str">
        <f t="shared" si="54"/>
        <v/>
      </c>
      <c r="Y275" s="23" t="str">
        <f t="shared" si="55"/>
        <v/>
      </c>
      <c r="Z275" s="23" t="str">
        <f t="shared" si="56"/>
        <v/>
      </c>
      <c r="AA275" s="23" t="str">
        <f t="shared" si="57"/>
        <v/>
      </c>
      <c r="AB275" s="23" t="str">
        <f t="shared" si="58"/>
        <v/>
      </c>
      <c r="AC275" s="23">
        <f t="shared" si="59"/>
        <v>-2.1589893172403993E-2</v>
      </c>
      <c r="AD275" s="23">
        <f t="shared" si="53"/>
        <v>4.3741979562737607E-2</v>
      </c>
      <c r="AE275" s="23">
        <f t="shared" si="53"/>
        <v>2.0552114850271346E-2</v>
      </c>
      <c r="AF275" s="23">
        <f t="shared" si="53"/>
        <v>3.342623511307994E-2</v>
      </c>
      <c r="AG275" s="23">
        <f t="shared" si="51"/>
        <v>6.1232232910781231E-3</v>
      </c>
      <c r="AH275" s="23">
        <f t="shared" si="51"/>
        <v>3.2954450666623045E-2</v>
      </c>
      <c r="AI275" s="23">
        <f t="shared" si="51"/>
        <v>2.6503088448095378E-2</v>
      </c>
      <c r="AJ275" s="23">
        <f t="shared" si="51"/>
        <v>3.3299286328230204E-2</v>
      </c>
      <c r="AK275" s="23">
        <f t="shared" si="51"/>
        <v>1.7712843225046151E-2</v>
      </c>
      <c r="AL275" s="23">
        <f t="shared" si="51"/>
        <v>4.6308485747803031E-2</v>
      </c>
      <c r="AM275" s="23">
        <f t="shared" si="51"/>
        <v>4.2288063118982498E-2</v>
      </c>
      <c r="AN275" s="23">
        <f t="shared" si="62"/>
        <v>-3.6479328285060578E-2</v>
      </c>
      <c r="AO275" s="23">
        <f t="shared" si="62"/>
        <v>8.0990523612907692E-2</v>
      </c>
      <c r="AP275" s="23">
        <f t="shared" si="62"/>
        <v>0.13502577908487898</v>
      </c>
      <c r="AQ275" s="14"/>
      <c r="AR275" s="23">
        <f t="shared" si="60"/>
        <v>3.2918346542304959E-2</v>
      </c>
      <c r="AS275" s="1">
        <f t="shared" si="61"/>
        <v>55363</v>
      </c>
    </row>
    <row r="276" spans="1:45" x14ac:dyDescent="0.25">
      <c r="A276" t="s">
        <v>271</v>
      </c>
      <c r="B276" s="5">
        <v>273</v>
      </c>
      <c r="C276" s="12">
        <f>VLOOKUP(A276,'[1]MASTER CP-1 history'!$C$3:$Q$353,15,0)</f>
        <v>0</v>
      </c>
      <c r="D276" s="12">
        <f>VLOOKUP($A276,'[1]MASTER CP-1 history'!$C$356:$Q$706,15,0)</f>
        <v>0</v>
      </c>
      <c r="E276" s="12">
        <f>VLOOKUP($A276,'[1]MASTER CP-1 history'!$C$709:$Q$1059,15,0)</f>
        <v>0</v>
      </c>
      <c r="F276" s="12">
        <f>VLOOKUP($A276,'[1]MASTER CP-1 history'!$C$1062:$Q$1412,15,0)</f>
        <v>0</v>
      </c>
      <c r="G276" s="12">
        <f>VLOOKUP($A276,'[1]MASTER CP-1 history'!$C$1415:$Q$1765,15,0)</f>
        <v>0</v>
      </c>
      <c r="H276" s="12">
        <f>VLOOKUP($A276,'[1]MASTER CP-1 history'!$C$1768:$Q$2118,15,0)</f>
        <v>0</v>
      </c>
      <c r="I276" s="12">
        <f>VLOOKUP($A276,'[1]MASTER CP-1 history'!$C$2121:$Q$2471,15,0)</f>
        <v>0</v>
      </c>
      <c r="J276" s="12">
        <f>VLOOKUP($A276,'[1]MASTER CP-1 history'!$C$2474:$Q$2824,15,0)</f>
        <v>0</v>
      </c>
      <c r="K276" s="12">
        <f>VLOOKUP($A276,'[1]MASTER CP-1 history'!$C$2827:$Q$3177,15,0)</f>
        <v>0</v>
      </c>
      <c r="L276" s="12">
        <f>VLOOKUP($A276,'[1]MASTER CP-1 history'!$C$3180:$Q$3530,15,0)</f>
        <v>0</v>
      </c>
      <c r="M276" s="12">
        <f>VLOOKUP($A276,'[1]MASTER CP-1 history'!$C$3533:$Q$3883,15,0)</f>
        <v>75370.010000000009</v>
      </c>
      <c r="N276" s="12">
        <f>VLOOKUP($A276,'[1]MASTER CP-1 history'!$C$3886:$Q$4236,15,0)</f>
        <v>77584.12</v>
      </c>
      <c r="O276" s="12">
        <f>VLOOKUP($A276,'[1]MASTER CP-1 history'!$C$4239:$Q$4589,15,0)</f>
        <v>210880.12</v>
      </c>
      <c r="P276" s="12">
        <f>VLOOKUP($A276,'[1]MASTER CP-1 history'!$C$4592:$Q$4942,15,0)</f>
        <v>210880.12</v>
      </c>
      <c r="Q276" s="12">
        <f>VLOOKUP($A276,'[1]MASTER CP-1 history'!$C$4945:$Q$5295,15,0)</f>
        <v>215055.05000000002</v>
      </c>
      <c r="R276" s="12">
        <f>VLOOKUP($A276,'[1]MASTER CP-1 history'!$C$5298:$Q$5648,15,0)</f>
        <v>219741.87</v>
      </c>
      <c r="S276" s="12">
        <f>VLOOKUP($A276,'[1]MASTER CP-1 history'!$C$5651:$Q$6001,15,0)</f>
        <v>251706.43999999997</v>
      </c>
      <c r="T276" s="12">
        <f>VLOOKUP($A276,'[1]MASTER CP-1 history'!$C$6004:$Q$6354,15,0)</f>
        <v>260947.46</v>
      </c>
      <c r="U276" s="12">
        <f>VLOOKUP($A276,'[1]MASTER CP-1 history'!$C$6357:$Q$6707,15,0)</f>
        <v>271482.23999999999</v>
      </c>
      <c r="V276" s="12">
        <f>VLOOKUP($A276,'[1]MASTER CP-1 history'!$C$6710:$Q$7060,15,0)</f>
        <v>299965.01</v>
      </c>
      <c r="W276" s="1"/>
      <c r="X276" s="23" t="str">
        <f t="shared" si="54"/>
        <v/>
      </c>
      <c r="Y276" s="23" t="str">
        <f t="shared" si="55"/>
        <v/>
      </c>
      <c r="Z276" s="23" t="str">
        <f t="shared" si="56"/>
        <v/>
      </c>
      <c r="AA276" s="23" t="str">
        <f t="shared" si="57"/>
        <v/>
      </c>
      <c r="AB276" s="23" t="str">
        <f t="shared" si="58"/>
        <v/>
      </c>
      <c r="AC276" s="23" t="str">
        <f t="shared" si="59"/>
        <v/>
      </c>
      <c r="AD276" s="23" t="str">
        <f t="shared" si="53"/>
        <v/>
      </c>
      <c r="AE276" s="23" t="str">
        <f t="shared" si="53"/>
        <v/>
      </c>
      <c r="AF276" s="23" t="str">
        <f t="shared" si="53"/>
        <v/>
      </c>
      <c r="AG276" s="23" t="str">
        <f t="shared" si="51"/>
        <v/>
      </c>
      <c r="AH276" s="23">
        <f t="shared" si="51"/>
        <v>2.9376538493228087E-2</v>
      </c>
      <c r="AI276" s="23">
        <f t="shared" si="51"/>
        <v>1.7180835459627564</v>
      </c>
      <c r="AJ276" s="23">
        <f t="shared" si="51"/>
        <v>0</v>
      </c>
      <c r="AK276" s="23">
        <f t="shared" si="51"/>
        <v>1.9797646169776563E-2</v>
      </c>
      <c r="AL276" s="23">
        <f t="shared" si="51"/>
        <v>2.1793582619891873E-2</v>
      </c>
      <c r="AM276" s="23">
        <f t="shared" si="51"/>
        <v>0.14546417576222492</v>
      </c>
      <c r="AN276" s="23">
        <f t="shared" si="62"/>
        <v>3.6713482579150615E-2</v>
      </c>
      <c r="AO276" s="23">
        <f t="shared" si="62"/>
        <v>4.0371268607098144E-2</v>
      </c>
      <c r="AP276" s="23">
        <f t="shared" si="62"/>
        <v>0.10491577644268744</v>
      </c>
      <c r="AQ276" s="14"/>
      <c r="AR276" s="23">
        <f t="shared" si="60"/>
        <v>0.23516844629297939</v>
      </c>
      <c r="AS276" s="1">
        <f t="shared" si="61"/>
        <v>370507</v>
      </c>
    </row>
    <row r="277" spans="1:45" x14ac:dyDescent="0.25">
      <c r="A277" t="s">
        <v>272</v>
      </c>
      <c r="B277" s="5">
        <v>274</v>
      </c>
      <c r="C277" s="12">
        <f>VLOOKUP(A277,'[1]MASTER CP-1 history'!$C$3:$Q$353,15,0)</f>
        <v>0</v>
      </c>
      <c r="D277" s="12">
        <f>VLOOKUP($A277,'[1]MASTER CP-1 history'!$C$356:$Q$706,15,0)</f>
        <v>0</v>
      </c>
      <c r="E277" s="12">
        <f>VLOOKUP($A277,'[1]MASTER CP-1 history'!$C$709:$Q$1059,15,0)</f>
        <v>0</v>
      </c>
      <c r="F277" s="12">
        <f>VLOOKUP($A277,'[1]MASTER CP-1 history'!$C$1062:$Q$1412,15,0)</f>
        <v>0</v>
      </c>
      <c r="G277" s="12">
        <f>VLOOKUP($A277,'[1]MASTER CP-1 history'!$C$1415:$Q$1765,15,0)</f>
        <v>0</v>
      </c>
      <c r="H277" s="12">
        <f>VLOOKUP($A277,'[1]MASTER CP-1 history'!$C$1768:$Q$2118,15,0)</f>
        <v>0</v>
      </c>
      <c r="I277" s="12">
        <f>VLOOKUP($A277,'[1]MASTER CP-1 history'!$C$2121:$Q$2471,15,0)</f>
        <v>0</v>
      </c>
      <c r="J277" s="12">
        <f>VLOOKUP($A277,'[1]MASTER CP-1 history'!$C$2474:$Q$2824,15,0)</f>
        <v>0</v>
      </c>
      <c r="K277" s="12">
        <f>VLOOKUP($A277,'[1]MASTER CP-1 history'!$C$2827:$Q$3177,15,0)</f>
        <v>0</v>
      </c>
      <c r="L277" s="12">
        <f>VLOOKUP($A277,'[1]MASTER CP-1 history'!$C$3180:$Q$3530,15,0)</f>
        <v>0</v>
      </c>
      <c r="M277" s="12">
        <f>VLOOKUP($A277,'[1]MASTER CP-1 history'!$C$3533:$Q$3883,15,0)</f>
        <v>1336289.54</v>
      </c>
      <c r="N277" s="12">
        <f>VLOOKUP($A277,'[1]MASTER CP-1 history'!$C$3886:$Q$4236,15,0)</f>
        <v>2632810.04</v>
      </c>
      <c r="O277" s="12">
        <f>VLOOKUP($A277,'[1]MASTER CP-1 history'!$C$4239:$Q$4589,15,0)</f>
        <v>2046404.71</v>
      </c>
      <c r="P277" s="12">
        <f>VLOOKUP($A277,'[1]MASTER CP-1 history'!$C$4592:$Q$4942,15,0)</f>
        <v>2154411</v>
      </c>
      <c r="Q277" s="12">
        <f>VLOOKUP($A277,'[1]MASTER CP-1 history'!$C$4945:$Q$5295,15,0)</f>
        <v>2274086.7199999997</v>
      </c>
      <c r="R277" s="12">
        <f>VLOOKUP($A277,'[1]MASTER CP-1 history'!$C$5298:$Q$5648,15,0)</f>
        <v>2058188.84</v>
      </c>
      <c r="S277" s="12">
        <f>VLOOKUP($A277,'[1]MASTER CP-1 history'!$C$5651:$Q$6001,15,0)</f>
        <v>2153300.1799999997</v>
      </c>
      <c r="T277" s="12">
        <f>VLOOKUP($A277,'[1]MASTER CP-1 history'!$C$6004:$Q$6354,15,0)</f>
        <v>2373868.75</v>
      </c>
      <c r="U277" s="12">
        <f>VLOOKUP($A277,'[1]MASTER CP-1 history'!$C$6357:$Q$6707,15,0)</f>
        <v>2606043.6199999996</v>
      </c>
      <c r="V277" s="12">
        <f>VLOOKUP($A277,'[1]MASTER CP-1 history'!$C$6710:$Q$7060,15,0)</f>
        <v>2893764.4499999997</v>
      </c>
      <c r="W277" s="1"/>
      <c r="X277" s="23" t="str">
        <f t="shared" si="54"/>
        <v/>
      </c>
      <c r="Y277" s="23" t="str">
        <f t="shared" si="55"/>
        <v/>
      </c>
      <c r="Z277" s="23" t="str">
        <f t="shared" si="56"/>
        <v/>
      </c>
      <c r="AA277" s="23" t="str">
        <f t="shared" si="57"/>
        <v/>
      </c>
      <c r="AB277" s="23" t="str">
        <f t="shared" si="58"/>
        <v/>
      </c>
      <c r="AC277" s="23" t="str">
        <f t="shared" si="59"/>
        <v/>
      </c>
      <c r="AD277" s="23" t="str">
        <f t="shared" si="53"/>
        <v/>
      </c>
      <c r="AE277" s="23" t="str">
        <f t="shared" si="53"/>
        <v/>
      </c>
      <c r="AF277" s="23" t="str">
        <f t="shared" si="53"/>
        <v/>
      </c>
      <c r="AG277" s="23" t="str">
        <f t="shared" si="51"/>
        <v/>
      </c>
      <c r="AH277" s="23">
        <f t="shared" si="51"/>
        <v>0.97023920429699684</v>
      </c>
      <c r="AI277" s="23">
        <f t="shared" si="51"/>
        <v>-0.2227298290005002</v>
      </c>
      <c r="AJ277" s="23">
        <f t="shared" si="51"/>
        <v>5.277855815724742E-2</v>
      </c>
      <c r="AK277" s="23">
        <f t="shared" si="51"/>
        <v>5.5549159375810717E-2</v>
      </c>
      <c r="AL277" s="23">
        <f t="shared" si="51"/>
        <v>-9.4938279222702496E-2</v>
      </c>
      <c r="AM277" s="23">
        <f t="shared" si="51"/>
        <v>4.6211182449128238E-2</v>
      </c>
      <c r="AN277" s="23">
        <f t="shared" si="62"/>
        <v>0.10243280154279294</v>
      </c>
      <c r="AO277" s="23">
        <f t="shared" si="62"/>
        <v>9.7804425792285127E-2</v>
      </c>
      <c r="AP277" s="23">
        <f t="shared" si="62"/>
        <v>0.1104052241458645</v>
      </c>
      <c r="AQ277" s="14"/>
      <c r="AR277" s="23">
        <f t="shared" si="60"/>
        <v>0.12419471639299146</v>
      </c>
      <c r="AS277" s="1">
        <f t="shared" si="61"/>
        <v>3253155</v>
      </c>
    </row>
    <row r="278" spans="1:45" x14ac:dyDescent="0.25">
      <c r="A278" t="s">
        <v>273</v>
      </c>
      <c r="B278" s="5">
        <v>275</v>
      </c>
      <c r="C278" s="12">
        <f>VLOOKUP(A278,'[1]MASTER CP-1 history'!$C$3:$Q$353,15,0)</f>
        <v>0</v>
      </c>
      <c r="D278" s="12">
        <f>VLOOKUP($A278,'[1]MASTER CP-1 history'!$C$356:$Q$706,15,0)</f>
        <v>0</v>
      </c>
      <c r="E278" s="12">
        <f>VLOOKUP($A278,'[1]MASTER CP-1 history'!$C$709:$Q$1059,15,0)</f>
        <v>0</v>
      </c>
      <c r="F278" s="12">
        <f>VLOOKUP($A278,'[1]MASTER CP-1 history'!$C$1062:$Q$1412,15,0)</f>
        <v>0</v>
      </c>
      <c r="G278" s="12">
        <f>VLOOKUP($A278,'[1]MASTER CP-1 history'!$C$1415:$Q$1765,15,0)</f>
        <v>0</v>
      </c>
      <c r="H278" s="12">
        <f>VLOOKUP($A278,'[1]MASTER CP-1 history'!$C$1768:$Q$2118,15,0)</f>
        <v>0</v>
      </c>
      <c r="I278" s="12">
        <f>VLOOKUP($A278,'[1]MASTER CP-1 history'!$C$2121:$Q$2471,15,0)</f>
        <v>0</v>
      </c>
      <c r="J278" s="12">
        <f>VLOOKUP($A278,'[1]MASTER CP-1 history'!$C$2474:$Q$2824,15,0)</f>
        <v>0</v>
      </c>
      <c r="K278" s="12">
        <f>VLOOKUP($A278,'[1]MASTER CP-1 history'!$C$2827:$Q$3177,15,0)</f>
        <v>0</v>
      </c>
      <c r="L278" s="12">
        <f>VLOOKUP($A278,'[1]MASTER CP-1 history'!$C$3180:$Q$3530,15,0)</f>
        <v>0</v>
      </c>
      <c r="M278" s="12">
        <f>VLOOKUP($A278,'[1]MASTER CP-1 history'!$C$3533:$Q$3883,15,0)</f>
        <v>0</v>
      </c>
      <c r="N278" s="12">
        <f>VLOOKUP($A278,'[1]MASTER CP-1 history'!$C$3886:$Q$4236,15,0)</f>
        <v>0</v>
      </c>
      <c r="O278" s="12">
        <f>VLOOKUP($A278,'[1]MASTER CP-1 history'!$C$4239:$Q$4589,15,0)</f>
        <v>0</v>
      </c>
      <c r="P278" s="12">
        <f>VLOOKUP($A278,'[1]MASTER CP-1 history'!$C$4592:$Q$4942,15,0)</f>
        <v>0</v>
      </c>
      <c r="Q278" s="12">
        <f>VLOOKUP($A278,'[1]MASTER CP-1 history'!$C$4945:$Q$5295,15,0)</f>
        <v>0</v>
      </c>
      <c r="R278" s="12">
        <f>VLOOKUP($A278,'[1]MASTER CP-1 history'!$C$5298:$Q$5648,15,0)</f>
        <v>0</v>
      </c>
      <c r="S278" s="12">
        <f>VLOOKUP($A278,'[1]MASTER CP-1 history'!$C$5651:$Q$6001,15,0)</f>
        <v>0</v>
      </c>
      <c r="T278" s="12">
        <f>VLOOKUP($A278,'[1]MASTER CP-1 history'!$C$6004:$Q$6354,15,0)</f>
        <v>0</v>
      </c>
      <c r="U278" s="12">
        <f>VLOOKUP($A278,'[1]MASTER CP-1 history'!$C$6357:$Q$6707,15,0)</f>
        <v>0</v>
      </c>
      <c r="V278" s="12">
        <f>VLOOKUP($A278,'[1]MASTER CP-1 history'!$C$6710:$Q$7060,15,0)</f>
        <v>0</v>
      </c>
      <c r="W278" s="1"/>
      <c r="X278" s="23" t="str">
        <f t="shared" si="54"/>
        <v/>
      </c>
      <c r="Y278" s="23" t="str">
        <f t="shared" si="55"/>
        <v/>
      </c>
      <c r="Z278" s="23" t="str">
        <f t="shared" si="56"/>
        <v/>
      </c>
      <c r="AA278" s="23" t="str">
        <f t="shared" si="57"/>
        <v/>
      </c>
      <c r="AB278" s="23" t="str">
        <f t="shared" si="58"/>
        <v/>
      </c>
      <c r="AC278" s="23" t="str">
        <f t="shared" si="59"/>
        <v/>
      </c>
      <c r="AD278" s="23" t="str">
        <f t="shared" si="53"/>
        <v/>
      </c>
      <c r="AE278" s="23" t="str">
        <f t="shared" si="53"/>
        <v/>
      </c>
      <c r="AF278" s="23" t="str">
        <f t="shared" si="53"/>
        <v/>
      </c>
      <c r="AG278" s="23" t="str">
        <f t="shared" si="51"/>
        <v/>
      </c>
      <c r="AH278" s="23" t="str">
        <f t="shared" si="51"/>
        <v/>
      </c>
      <c r="AI278" s="23" t="str">
        <f t="shared" si="51"/>
        <v/>
      </c>
      <c r="AJ278" s="23" t="str">
        <f t="shared" si="51"/>
        <v/>
      </c>
      <c r="AK278" s="23" t="str">
        <f t="shared" si="51"/>
        <v/>
      </c>
      <c r="AL278" s="23" t="str">
        <f t="shared" si="51"/>
        <v/>
      </c>
      <c r="AM278" s="23" t="str">
        <f t="shared" si="51"/>
        <v/>
      </c>
      <c r="AN278" s="23" t="str">
        <f t="shared" si="62"/>
        <v/>
      </c>
      <c r="AO278" s="23" t="str">
        <f t="shared" si="62"/>
        <v/>
      </c>
      <c r="AP278" s="23" t="str">
        <f t="shared" si="62"/>
        <v/>
      </c>
      <c r="AQ278" s="14"/>
      <c r="AR278" s="23">
        <f t="shared" si="60"/>
        <v>0</v>
      </c>
      <c r="AS278" s="1">
        <f t="shared" si="61"/>
        <v>0</v>
      </c>
    </row>
    <row r="279" spans="1:45" x14ac:dyDescent="0.25">
      <c r="A279" t="s">
        <v>274</v>
      </c>
      <c r="B279" s="5">
        <v>276</v>
      </c>
      <c r="C279" s="12">
        <f>VLOOKUP(A279,'[1]MASTER CP-1 history'!$C$3:$Q$353,15,0)</f>
        <v>85347.13</v>
      </c>
      <c r="D279" s="12">
        <f>VLOOKUP($A279,'[1]MASTER CP-1 history'!$C$356:$Q$706,15,0)</f>
        <v>99960.260000000009</v>
      </c>
      <c r="E279" s="12">
        <f>VLOOKUP($A279,'[1]MASTER CP-1 history'!$C$709:$Q$1059,15,0)</f>
        <v>114659.58</v>
      </c>
      <c r="F279" s="12">
        <f>VLOOKUP($A279,'[1]MASTER CP-1 history'!$C$1062:$Q$1412,15,0)</f>
        <v>129941.90000000001</v>
      </c>
      <c r="G279" s="12">
        <f>VLOOKUP($A279,'[1]MASTER CP-1 history'!$C$1415:$Q$1765,15,0)</f>
        <v>135411.28</v>
      </c>
      <c r="H279" s="12">
        <f>VLOOKUP($A279,'[1]MASTER CP-1 history'!$C$1768:$Q$2118,15,0)</f>
        <v>144814.68000000002</v>
      </c>
      <c r="I279" s="12">
        <f>VLOOKUP($A279,'[1]MASTER CP-1 history'!$C$2121:$Q$2471,15,0)</f>
        <v>153556.68</v>
      </c>
      <c r="J279" s="12">
        <f>VLOOKUP($A279,'[1]MASTER CP-1 history'!$C$2474:$Q$2824,15,0)</f>
        <v>163865.69999999998</v>
      </c>
      <c r="K279" s="12">
        <f>VLOOKUP($A279,'[1]MASTER CP-1 history'!$C$2827:$Q$3177,15,0)</f>
        <v>166477.55000000002</v>
      </c>
      <c r="L279" s="12">
        <f>VLOOKUP($A279,'[1]MASTER CP-1 history'!$C$3180:$Q$3530,15,0)</f>
        <v>176238.47</v>
      </c>
      <c r="M279" s="12">
        <f>VLOOKUP($A279,'[1]MASTER CP-1 history'!$C$3533:$Q$3883,15,0)</f>
        <v>176973.71</v>
      </c>
      <c r="N279" s="12">
        <f>VLOOKUP($A279,'[1]MASTER CP-1 history'!$C$3886:$Q$4236,15,0)</f>
        <v>186281.24</v>
      </c>
      <c r="O279" s="12">
        <f>VLOOKUP($A279,'[1]MASTER CP-1 history'!$C$4239:$Q$4589,15,0)</f>
        <v>196735.48</v>
      </c>
      <c r="P279" s="12">
        <f>VLOOKUP($A279,'[1]MASTER CP-1 history'!$C$4592:$Q$4942,15,0)</f>
        <v>205847.25999999998</v>
      </c>
      <c r="Q279" s="12">
        <f>VLOOKUP($A279,'[1]MASTER CP-1 history'!$C$4945:$Q$5295,15,0)</f>
        <v>213548.54</v>
      </c>
      <c r="R279" s="12">
        <f>VLOOKUP($A279,'[1]MASTER CP-1 history'!$C$5298:$Q$5648,15,0)</f>
        <v>237908.75999999998</v>
      </c>
      <c r="S279" s="12">
        <f>VLOOKUP($A279,'[1]MASTER CP-1 history'!$C$5651:$Q$6001,15,0)</f>
        <v>254247.05000000002</v>
      </c>
      <c r="T279" s="12">
        <f>VLOOKUP($A279,'[1]MASTER CP-1 history'!$C$6004:$Q$6354,15,0)</f>
        <v>258904.06</v>
      </c>
      <c r="U279" s="12">
        <f>VLOOKUP($A279,'[1]MASTER CP-1 history'!$C$6357:$Q$6707,15,0)</f>
        <v>280966.65000000002</v>
      </c>
      <c r="V279" s="12">
        <f>VLOOKUP($A279,'[1]MASTER CP-1 history'!$C$6710:$Q$7060,15,0)</f>
        <v>301864.60000000003</v>
      </c>
      <c r="W279" s="1"/>
      <c r="X279" s="23">
        <f t="shared" si="54"/>
        <v>0.17121993440201216</v>
      </c>
      <c r="Y279" s="23">
        <f t="shared" si="55"/>
        <v>0.14705163832106871</v>
      </c>
      <c r="Z279" s="23">
        <f t="shared" si="56"/>
        <v>0.13328428379032967</v>
      </c>
      <c r="AA279" s="23">
        <f t="shared" si="57"/>
        <v>4.2090965269862834E-2</v>
      </c>
      <c r="AB279" s="23">
        <f t="shared" si="58"/>
        <v>6.9443254653526826E-2</v>
      </c>
      <c r="AC279" s="23">
        <f t="shared" si="59"/>
        <v>6.0366808116414504E-2</v>
      </c>
      <c r="AD279" s="23">
        <f t="shared" si="53"/>
        <v>6.7134949778804742E-2</v>
      </c>
      <c r="AE279" s="23">
        <f t="shared" si="53"/>
        <v>1.5938967093174685E-2</v>
      </c>
      <c r="AF279" s="23">
        <f t="shared" si="53"/>
        <v>5.8632049786893084E-2</v>
      </c>
      <c r="AG279" s="23">
        <f t="shared" si="51"/>
        <v>4.1718473838316386E-3</v>
      </c>
      <c r="AH279" s="23">
        <f t="shared" si="51"/>
        <v>5.2592726908420463E-2</v>
      </c>
      <c r="AI279" s="23">
        <f t="shared" si="51"/>
        <v>5.6120734433590953E-2</v>
      </c>
      <c r="AJ279" s="23">
        <f t="shared" si="51"/>
        <v>4.6314879248013474E-2</v>
      </c>
      <c r="AK279" s="23">
        <f t="shared" si="51"/>
        <v>3.741259417298063E-2</v>
      </c>
      <c r="AL279" s="23">
        <f t="shared" si="51"/>
        <v>0.11407345608637723</v>
      </c>
      <c r="AM279" s="23">
        <f t="shared" si="51"/>
        <v>6.867460449964112E-2</v>
      </c>
      <c r="AN279" s="23">
        <f t="shared" si="62"/>
        <v>1.8316869359939397E-2</v>
      </c>
      <c r="AO279" s="23">
        <f t="shared" si="62"/>
        <v>8.5215311030657562E-2</v>
      </c>
      <c r="AP279" s="23">
        <f t="shared" si="62"/>
        <v>7.437875633994287E-2</v>
      </c>
      <c r="AQ279" s="14"/>
      <c r="AR279" s="23">
        <f t="shared" si="60"/>
        <v>6.960182266713065E-2</v>
      </c>
      <c r="AS279" s="1">
        <f t="shared" si="61"/>
        <v>322875</v>
      </c>
    </row>
    <row r="280" spans="1:45" x14ac:dyDescent="0.25">
      <c r="A280" t="s">
        <v>275</v>
      </c>
      <c r="B280" s="5">
        <v>277</v>
      </c>
      <c r="C280" s="12">
        <f>VLOOKUP(A280,'[1]MASTER CP-1 history'!$C$3:$Q$353,15,0)</f>
        <v>188652.52</v>
      </c>
      <c r="D280" s="12">
        <f>VLOOKUP($A280,'[1]MASTER CP-1 history'!$C$356:$Q$706,15,0)</f>
        <v>202990.01</v>
      </c>
      <c r="E280" s="12">
        <f>VLOOKUP($A280,'[1]MASTER CP-1 history'!$C$709:$Q$1059,15,0)</f>
        <v>212541.91999999998</v>
      </c>
      <c r="F280" s="12">
        <f>VLOOKUP($A280,'[1]MASTER CP-1 history'!$C$1062:$Q$1412,15,0)</f>
        <v>229176.09</v>
      </c>
      <c r="G280" s="12">
        <f>VLOOKUP($A280,'[1]MASTER CP-1 history'!$C$1415:$Q$1765,15,0)</f>
        <v>229149.59000000003</v>
      </c>
      <c r="H280" s="12">
        <f>VLOOKUP($A280,'[1]MASTER CP-1 history'!$C$1768:$Q$2118,15,0)</f>
        <v>251019.56</v>
      </c>
      <c r="I280" s="12">
        <f>VLOOKUP($A280,'[1]MASTER CP-1 history'!$C$2121:$Q$2471,15,0)</f>
        <v>247952.16</v>
      </c>
      <c r="J280" s="12">
        <f>VLOOKUP($A280,'[1]MASTER CP-1 history'!$C$2474:$Q$2824,15,0)</f>
        <v>256297.36</v>
      </c>
      <c r="K280" s="12">
        <f>VLOOKUP($A280,'[1]MASTER CP-1 history'!$C$2827:$Q$3177,15,0)</f>
        <v>264649.02999999997</v>
      </c>
      <c r="L280" s="12">
        <f>VLOOKUP($A280,'[1]MASTER CP-1 history'!$C$3180:$Q$3530,15,0)</f>
        <v>273366.27999999997</v>
      </c>
      <c r="M280" s="12">
        <f>VLOOKUP($A280,'[1]MASTER CP-1 history'!$C$3533:$Q$3883,15,0)</f>
        <v>278826.56</v>
      </c>
      <c r="N280" s="12">
        <f>VLOOKUP($A280,'[1]MASTER CP-1 history'!$C$3886:$Q$4236,15,0)</f>
        <v>290370.17</v>
      </c>
      <c r="O280" s="12">
        <f>VLOOKUP($A280,'[1]MASTER CP-1 history'!$C$4239:$Q$4589,15,0)</f>
        <v>301807.65999999997</v>
      </c>
      <c r="P280" s="12">
        <f>VLOOKUP($A280,'[1]MASTER CP-1 history'!$C$4592:$Q$4942,15,0)</f>
        <v>315097.98</v>
      </c>
      <c r="Q280" s="12">
        <f>VLOOKUP($A280,'[1]MASTER CP-1 history'!$C$4945:$Q$5295,15,0)</f>
        <v>323994.58</v>
      </c>
      <c r="R280" s="12">
        <f>VLOOKUP($A280,'[1]MASTER CP-1 history'!$C$5298:$Q$5648,15,0)</f>
        <v>348715.95</v>
      </c>
      <c r="S280" s="12">
        <f>VLOOKUP($A280,'[1]MASTER CP-1 history'!$C$5651:$Q$6001,15,0)</f>
        <v>365125.18</v>
      </c>
      <c r="T280" s="12">
        <f>VLOOKUP($A280,'[1]MASTER CP-1 history'!$C$6004:$Q$6354,15,0)</f>
        <v>373587.72000000003</v>
      </c>
      <c r="U280" s="12">
        <f>VLOOKUP($A280,'[1]MASTER CP-1 history'!$C$6357:$Q$6707,15,0)</f>
        <v>391110.93</v>
      </c>
      <c r="V280" s="12">
        <f>VLOOKUP($A280,'[1]MASTER CP-1 history'!$C$6710:$Q$7060,15,0)</f>
        <v>411885.19</v>
      </c>
      <c r="W280" s="1"/>
      <c r="X280" s="23">
        <f t="shared" si="54"/>
        <v>7.599946186777691E-2</v>
      </c>
      <c r="Y280" s="23">
        <f t="shared" si="55"/>
        <v>4.7056059556822398E-2</v>
      </c>
      <c r="Z280" s="23">
        <f t="shared" si="56"/>
        <v>7.8263008069184722E-2</v>
      </c>
      <c r="AA280" s="23">
        <f t="shared" si="57"/>
        <v>-1.1563160886448013E-4</v>
      </c>
      <c r="AB280" s="23">
        <f t="shared" si="58"/>
        <v>9.543970818363659E-2</v>
      </c>
      <c r="AC280" s="23">
        <f t="shared" si="59"/>
        <v>-1.2219764866132321E-2</v>
      </c>
      <c r="AD280" s="23">
        <f t="shared" si="53"/>
        <v>3.3656492445962083E-2</v>
      </c>
      <c r="AE280" s="23">
        <f t="shared" si="53"/>
        <v>3.2585860424001183E-2</v>
      </c>
      <c r="AF280" s="23">
        <f t="shared" si="53"/>
        <v>3.2938907805556666E-2</v>
      </c>
      <c r="AG280" s="23">
        <f t="shared" si="51"/>
        <v>1.997422652128137E-2</v>
      </c>
      <c r="AH280" s="23">
        <f t="shared" si="51"/>
        <v>4.1400682919159444E-2</v>
      </c>
      <c r="AI280" s="23">
        <f t="shared" si="51"/>
        <v>3.9389342231676179E-2</v>
      </c>
      <c r="AJ280" s="23">
        <f t="shared" si="51"/>
        <v>4.4035727920225774E-2</v>
      </c>
      <c r="AK280" s="23">
        <f t="shared" si="51"/>
        <v>2.8234392362655056E-2</v>
      </c>
      <c r="AL280" s="23">
        <f t="shared" si="51"/>
        <v>7.6301801098030697E-2</v>
      </c>
      <c r="AM280" s="23">
        <f t="shared" si="51"/>
        <v>4.7056149854917677E-2</v>
      </c>
      <c r="AN280" s="23">
        <f t="shared" si="62"/>
        <v>2.3177092305712899E-2</v>
      </c>
      <c r="AO280" s="23">
        <f t="shared" si="62"/>
        <v>4.6905208768639295E-2</v>
      </c>
      <c r="AP280" s="23">
        <f t="shared" si="62"/>
        <v>5.3116030278161773E-2</v>
      </c>
      <c r="AQ280" s="14"/>
      <c r="AR280" s="23">
        <f t="shared" si="60"/>
        <v>4.2273408217810733E-2</v>
      </c>
      <c r="AS280" s="1">
        <f t="shared" si="61"/>
        <v>429297</v>
      </c>
    </row>
    <row r="281" spans="1:45" x14ac:dyDescent="0.25">
      <c r="A281" t="s">
        <v>276</v>
      </c>
      <c r="B281" s="5">
        <v>278</v>
      </c>
      <c r="C281" s="12">
        <f>VLOOKUP(A281,'[1]MASTER CP-1 history'!$C$3:$Q$353,15,0)</f>
        <v>0</v>
      </c>
      <c r="D281" s="12">
        <f>VLOOKUP($A281,'[1]MASTER CP-1 history'!$C$356:$Q$706,15,0)</f>
        <v>0</v>
      </c>
      <c r="E281" s="12">
        <f>VLOOKUP($A281,'[1]MASTER CP-1 history'!$C$709:$Q$1059,15,0)</f>
        <v>0</v>
      </c>
      <c r="F281" s="12">
        <f>VLOOKUP($A281,'[1]MASTER CP-1 history'!$C$1062:$Q$1412,15,0)</f>
        <v>0</v>
      </c>
      <c r="G281" s="12">
        <f>VLOOKUP($A281,'[1]MASTER CP-1 history'!$C$1415:$Q$1765,15,0)</f>
        <v>0</v>
      </c>
      <c r="H281" s="12">
        <f>VLOOKUP($A281,'[1]MASTER CP-1 history'!$C$1768:$Q$2118,15,0)</f>
        <v>0</v>
      </c>
      <c r="I281" s="12">
        <f>VLOOKUP($A281,'[1]MASTER CP-1 history'!$C$2121:$Q$2471,15,0)</f>
        <v>0</v>
      </c>
      <c r="J281" s="12">
        <f>VLOOKUP($A281,'[1]MASTER CP-1 history'!$C$2474:$Q$2824,15,0)</f>
        <v>0</v>
      </c>
      <c r="K281" s="12">
        <f>VLOOKUP($A281,'[1]MASTER CP-1 history'!$C$2827:$Q$3177,15,0)</f>
        <v>0</v>
      </c>
      <c r="L281" s="12">
        <f>VLOOKUP($A281,'[1]MASTER CP-1 history'!$C$3180:$Q$3530,15,0)</f>
        <v>0</v>
      </c>
      <c r="M281" s="12">
        <f>VLOOKUP($A281,'[1]MASTER CP-1 history'!$C$3533:$Q$3883,15,0)</f>
        <v>0</v>
      </c>
      <c r="N281" s="12">
        <f>VLOOKUP($A281,'[1]MASTER CP-1 history'!$C$3886:$Q$4236,15,0)</f>
        <v>0</v>
      </c>
      <c r="O281" s="12">
        <f>VLOOKUP($A281,'[1]MASTER CP-1 history'!$C$4239:$Q$4589,15,0)</f>
        <v>0</v>
      </c>
      <c r="P281" s="12">
        <f>VLOOKUP($A281,'[1]MASTER CP-1 history'!$C$4592:$Q$4942,15,0)</f>
        <v>0</v>
      </c>
      <c r="Q281" s="12">
        <f>VLOOKUP($A281,'[1]MASTER CP-1 history'!$C$4945:$Q$5295,15,0)</f>
        <v>0</v>
      </c>
      <c r="R281" s="12">
        <f>VLOOKUP($A281,'[1]MASTER CP-1 history'!$C$5298:$Q$5648,15,0)</f>
        <v>0</v>
      </c>
      <c r="S281" s="12">
        <f>VLOOKUP($A281,'[1]MASTER CP-1 history'!$C$5651:$Q$6001,15,0)</f>
        <v>0</v>
      </c>
      <c r="T281" s="12">
        <f>VLOOKUP($A281,'[1]MASTER CP-1 history'!$C$6004:$Q$6354,15,0)</f>
        <v>0</v>
      </c>
      <c r="U281" s="12">
        <f>VLOOKUP($A281,'[1]MASTER CP-1 history'!$C$6357:$Q$6707,15,0)</f>
        <v>0</v>
      </c>
      <c r="V281" s="12">
        <f>VLOOKUP($A281,'[1]MASTER CP-1 history'!$C$6710:$Q$7060,15,0)</f>
        <v>0</v>
      </c>
      <c r="W281" s="1"/>
      <c r="X281" s="23" t="str">
        <f t="shared" si="54"/>
        <v/>
      </c>
      <c r="Y281" s="23" t="str">
        <f t="shared" si="55"/>
        <v/>
      </c>
      <c r="Z281" s="23" t="str">
        <f t="shared" si="56"/>
        <v/>
      </c>
      <c r="AA281" s="23" t="str">
        <f t="shared" si="57"/>
        <v/>
      </c>
      <c r="AB281" s="23" t="str">
        <f t="shared" si="58"/>
        <v/>
      </c>
      <c r="AC281" s="23" t="str">
        <f t="shared" si="59"/>
        <v/>
      </c>
      <c r="AD281" s="23" t="str">
        <f t="shared" si="53"/>
        <v/>
      </c>
      <c r="AE281" s="23" t="str">
        <f t="shared" si="53"/>
        <v/>
      </c>
      <c r="AF281" s="23" t="str">
        <f t="shared" si="53"/>
        <v/>
      </c>
      <c r="AG281" s="23" t="str">
        <f t="shared" si="51"/>
        <v/>
      </c>
      <c r="AH281" s="23" t="str">
        <f t="shared" si="51"/>
        <v/>
      </c>
      <c r="AI281" s="23" t="str">
        <f t="shared" si="51"/>
        <v/>
      </c>
      <c r="AJ281" s="23" t="str">
        <f t="shared" si="51"/>
        <v/>
      </c>
      <c r="AK281" s="23" t="str">
        <f t="shared" si="51"/>
        <v/>
      </c>
      <c r="AL281" s="23" t="str">
        <f t="shared" si="51"/>
        <v/>
      </c>
      <c r="AM281" s="23" t="str">
        <f t="shared" si="51"/>
        <v/>
      </c>
      <c r="AN281" s="23" t="str">
        <f t="shared" si="62"/>
        <v/>
      </c>
      <c r="AO281" s="23" t="str">
        <f t="shared" si="62"/>
        <v/>
      </c>
      <c r="AP281" s="23" t="str">
        <f t="shared" si="62"/>
        <v/>
      </c>
      <c r="AQ281" s="14"/>
      <c r="AR281" s="23">
        <f t="shared" si="60"/>
        <v>0</v>
      </c>
      <c r="AS281" s="1">
        <f t="shared" si="61"/>
        <v>0</v>
      </c>
    </row>
    <row r="282" spans="1:45" x14ac:dyDescent="0.25">
      <c r="A282" t="s">
        <v>277</v>
      </c>
      <c r="B282" s="5">
        <v>279</v>
      </c>
      <c r="C282" s="12">
        <f>VLOOKUP(A282,'[1]MASTER CP-1 history'!$C$3:$Q$353,15,0)</f>
        <v>140911.12000000002</v>
      </c>
      <c r="D282" s="12">
        <f>VLOOKUP($A282,'[1]MASTER CP-1 history'!$C$356:$Q$706,15,0)</f>
        <v>155492.65999999997</v>
      </c>
      <c r="E282" s="12">
        <f>VLOOKUP($A282,'[1]MASTER CP-1 history'!$C$709:$Q$1059,15,0)</f>
        <v>186921.24</v>
      </c>
      <c r="F282" s="12">
        <f>VLOOKUP($A282,'[1]MASTER CP-1 history'!$C$1062:$Q$1412,15,0)</f>
        <v>213948.47</v>
      </c>
      <c r="G282" s="12">
        <f>VLOOKUP($A282,'[1]MASTER CP-1 history'!$C$1415:$Q$1765,15,0)</f>
        <v>224425.34</v>
      </c>
      <c r="H282" s="12">
        <f>VLOOKUP($A282,'[1]MASTER CP-1 history'!$C$1768:$Q$2118,15,0)</f>
        <v>235159.97999999998</v>
      </c>
      <c r="I282" s="12">
        <f>VLOOKUP($A282,'[1]MASTER CP-1 history'!$C$2121:$Q$2471,15,0)</f>
        <v>242075.8</v>
      </c>
      <c r="J282" s="12">
        <f>VLOOKUP($A282,'[1]MASTER CP-1 history'!$C$2474:$Q$2824,15,0)</f>
        <v>243591.16999999998</v>
      </c>
      <c r="K282" s="12">
        <f>VLOOKUP($A282,'[1]MASTER CP-1 history'!$C$2827:$Q$3177,15,0)</f>
        <v>258514.43000000002</v>
      </c>
      <c r="L282" s="12">
        <f>VLOOKUP($A282,'[1]MASTER CP-1 history'!$C$3180:$Q$3530,15,0)</f>
        <v>255489.36000000002</v>
      </c>
      <c r="M282" s="12">
        <f>VLOOKUP($A282,'[1]MASTER CP-1 history'!$C$3533:$Q$3883,15,0)</f>
        <v>282626.02999999997</v>
      </c>
      <c r="N282" s="12">
        <f>VLOOKUP($A282,'[1]MASTER CP-1 history'!$C$3886:$Q$4236,15,0)</f>
        <v>281384.33</v>
      </c>
      <c r="O282" s="12">
        <f>VLOOKUP($A282,'[1]MASTER CP-1 history'!$C$4239:$Q$4589,15,0)</f>
        <v>293857.23000000004</v>
      </c>
      <c r="P282" s="12">
        <f>VLOOKUP($A282,'[1]MASTER CP-1 history'!$C$4592:$Q$4942,15,0)</f>
        <v>309650.62</v>
      </c>
      <c r="Q282" s="12">
        <f>VLOOKUP($A282,'[1]MASTER CP-1 history'!$C$4945:$Q$5295,15,0)</f>
        <v>334886.89999999997</v>
      </c>
      <c r="R282" s="12">
        <f>VLOOKUP($A282,'[1]MASTER CP-1 history'!$C$5298:$Q$5648,15,0)</f>
        <v>339595.68</v>
      </c>
      <c r="S282" s="12">
        <f>VLOOKUP($A282,'[1]MASTER CP-1 history'!$C$5651:$Q$6001,15,0)</f>
        <v>362834.29000000004</v>
      </c>
      <c r="T282" s="12">
        <f>VLOOKUP($A282,'[1]MASTER CP-1 history'!$C$6004:$Q$6354,15,0)</f>
        <v>364157.61000000004</v>
      </c>
      <c r="U282" s="12">
        <f>VLOOKUP($A282,'[1]MASTER CP-1 history'!$C$6357:$Q$6707,15,0)</f>
        <v>394757.81</v>
      </c>
      <c r="V282" s="12">
        <f>VLOOKUP($A282,'[1]MASTER CP-1 history'!$C$6710:$Q$7060,15,0)</f>
        <v>434172.11</v>
      </c>
      <c r="W282" s="1"/>
      <c r="X282" s="23">
        <f t="shared" si="54"/>
        <v>0.10348040665633733</v>
      </c>
      <c r="Y282" s="23">
        <f t="shared" si="55"/>
        <v>0.20212259536881047</v>
      </c>
      <c r="Z282" s="23">
        <f t="shared" si="56"/>
        <v>0.14459154026583609</v>
      </c>
      <c r="AA282" s="23">
        <f t="shared" si="57"/>
        <v>4.8969127940012826E-2</v>
      </c>
      <c r="AB282" s="23">
        <f t="shared" si="58"/>
        <v>4.7831675335770839E-2</v>
      </c>
      <c r="AC282" s="23">
        <f t="shared" si="59"/>
        <v>2.9409000630124256E-2</v>
      </c>
      <c r="AD282" s="23">
        <f t="shared" si="53"/>
        <v>6.2598987589837377E-3</v>
      </c>
      <c r="AE282" s="23">
        <f t="shared" si="53"/>
        <v>6.1263550727228902E-2</v>
      </c>
      <c r="AF282" s="23">
        <f t="shared" si="53"/>
        <v>-1.1701745237200131E-2</v>
      </c>
      <c r="AG282" s="23">
        <f t="shared" si="51"/>
        <v>0.10621448188683846</v>
      </c>
      <c r="AH282" s="23">
        <f t="shared" si="51"/>
        <v>-4.3934382123258552E-3</v>
      </c>
      <c r="AI282" s="23">
        <f t="shared" si="51"/>
        <v>4.4326917565025825E-2</v>
      </c>
      <c r="AJ282" s="23">
        <f t="shared" si="51"/>
        <v>5.3745112890365002E-2</v>
      </c>
      <c r="AK282" s="23">
        <f t="shared" si="51"/>
        <v>8.1499207074088753E-2</v>
      </c>
      <c r="AL282" s="23">
        <f t="shared" si="51"/>
        <v>1.4060806797757775E-2</v>
      </c>
      <c r="AM282" s="23">
        <f t="shared" si="51"/>
        <v>6.8430228558855763E-2</v>
      </c>
      <c r="AN282" s="23">
        <f t="shared" si="62"/>
        <v>3.6471745820936792E-3</v>
      </c>
      <c r="AO282" s="23">
        <f t="shared" si="62"/>
        <v>8.4030098945343884E-2</v>
      </c>
      <c r="AP282" s="23">
        <f t="shared" si="62"/>
        <v>9.9844256406225351E-2</v>
      </c>
      <c r="AQ282" s="14"/>
      <c r="AR282" s="23">
        <f t="shared" si="60"/>
        <v>6.2296362996851207E-2</v>
      </c>
      <c r="AS282" s="1">
        <f t="shared" si="61"/>
        <v>461219</v>
      </c>
    </row>
    <row r="283" spans="1:45" x14ac:dyDescent="0.25">
      <c r="A283" t="s">
        <v>278</v>
      </c>
      <c r="B283" s="5">
        <v>280</v>
      </c>
      <c r="C283" s="12">
        <f>VLOOKUP(A283,'[1]MASTER CP-1 history'!$C$3:$Q$353,15,0)</f>
        <v>0</v>
      </c>
      <c r="D283" s="12">
        <f>VLOOKUP($A283,'[1]MASTER CP-1 history'!$C$356:$Q$706,15,0)</f>
        <v>0</v>
      </c>
      <c r="E283" s="12">
        <f>VLOOKUP($A283,'[1]MASTER CP-1 history'!$C$709:$Q$1059,15,0)</f>
        <v>0</v>
      </c>
      <c r="F283" s="12">
        <f>VLOOKUP($A283,'[1]MASTER CP-1 history'!$C$1062:$Q$1412,15,0)</f>
        <v>0</v>
      </c>
      <c r="G283" s="12">
        <f>VLOOKUP($A283,'[1]MASTER CP-1 history'!$C$1415:$Q$1765,15,0)</f>
        <v>0</v>
      </c>
      <c r="H283" s="12">
        <f>VLOOKUP($A283,'[1]MASTER CP-1 history'!$C$1768:$Q$2118,15,0)</f>
        <v>0</v>
      </c>
      <c r="I283" s="12">
        <f>VLOOKUP($A283,'[1]MASTER CP-1 history'!$C$2121:$Q$2471,15,0)</f>
        <v>0</v>
      </c>
      <c r="J283" s="12">
        <f>VLOOKUP($A283,'[1]MASTER CP-1 history'!$C$2474:$Q$2824,15,0)</f>
        <v>0</v>
      </c>
      <c r="K283" s="12">
        <f>VLOOKUP($A283,'[1]MASTER CP-1 history'!$C$2827:$Q$3177,15,0)</f>
        <v>0</v>
      </c>
      <c r="L283" s="12">
        <f>VLOOKUP($A283,'[1]MASTER CP-1 history'!$C$3180:$Q$3530,15,0)</f>
        <v>0</v>
      </c>
      <c r="M283" s="12">
        <f>VLOOKUP($A283,'[1]MASTER CP-1 history'!$C$3533:$Q$3883,15,0)</f>
        <v>0</v>
      </c>
      <c r="N283" s="12">
        <f>VLOOKUP($A283,'[1]MASTER CP-1 history'!$C$3886:$Q$4236,15,0)</f>
        <v>0</v>
      </c>
      <c r="O283" s="12">
        <f>VLOOKUP($A283,'[1]MASTER CP-1 history'!$C$4239:$Q$4589,15,0)</f>
        <v>0</v>
      </c>
      <c r="P283" s="12">
        <f>VLOOKUP($A283,'[1]MASTER CP-1 history'!$C$4592:$Q$4942,15,0)</f>
        <v>0</v>
      </c>
      <c r="Q283" s="12">
        <f>VLOOKUP($A283,'[1]MASTER CP-1 history'!$C$4945:$Q$5295,15,0)</f>
        <v>0</v>
      </c>
      <c r="R283" s="12">
        <f>VLOOKUP($A283,'[1]MASTER CP-1 history'!$C$5298:$Q$5648,15,0)</f>
        <v>0</v>
      </c>
      <c r="S283" s="12">
        <f>VLOOKUP($A283,'[1]MASTER CP-1 history'!$C$5651:$Q$6001,15,0)</f>
        <v>0</v>
      </c>
      <c r="T283" s="12">
        <f>VLOOKUP($A283,'[1]MASTER CP-1 history'!$C$6004:$Q$6354,15,0)</f>
        <v>0</v>
      </c>
      <c r="U283" s="12">
        <f>VLOOKUP($A283,'[1]MASTER CP-1 history'!$C$6357:$Q$6707,15,0)</f>
        <v>0</v>
      </c>
      <c r="V283" s="12">
        <f>VLOOKUP($A283,'[1]MASTER CP-1 history'!$C$6710:$Q$7060,15,0)</f>
        <v>0</v>
      </c>
      <c r="W283" s="1"/>
      <c r="X283" s="23" t="str">
        <f t="shared" si="54"/>
        <v/>
      </c>
      <c r="Y283" s="23" t="str">
        <f t="shared" si="55"/>
        <v/>
      </c>
      <c r="Z283" s="23" t="str">
        <f t="shared" si="56"/>
        <v/>
      </c>
      <c r="AA283" s="23" t="str">
        <f t="shared" si="57"/>
        <v/>
      </c>
      <c r="AB283" s="23" t="str">
        <f t="shared" si="58"/>
        <v/>
      </c>
      <c r="AC283" s="23" t="str">
        <f t="shared" si="59"/>
        <v/>
      </c>
      <c r="AD283" s="23" t="str">
        <f t="shared" si="53"/>
        <v/>
      </c>
      <c r="AE283" s="23" t="str">
        <f t="shared" si="53"/>
        <v/>
      </c>
      <c r="AF283" s="23" t="str">
        <f t="shared" si="53"/>
        <v/>
      </c>
      <c r="AG283" s="23" t="str">
        <f t="shared" si="51"/>
        <v/>
      </c>
      <c r="AH283" s="23" t="str">
        <f t="shared" si="51"/>
        <v/>
      </c>
      <c r="AI283" s="23" t="str">
        <f t="shared" si="51"/>
        <v/>
      </c>
      <c r="AJ283" s="23" t="str">
        <f t="shared" si="51"/>
        <v/>
      </c>
      <c r="AK283" s="23" t="str">
        <f t="shared" si="51"/>
        <v/>
      </c>
      <c r="AL283" s="23" t="str">
        <f t="shared" si="51"/>
        <v/>
      </c>
      <c r="AM283" s="23" t="str">
        <f t="shared" si="51"/>
        <v/>
      </c>
      <c r="AN283" s="23" t="str">
        <f t="shared" si="62"/>
        <v/>
      </c>
      <c r="AO283" s="23" t="str">
        <f t="shared" si="62"/>
        <v/>
      </c>
      <c r="AP283" s="23" t="str">
        <f t="shared" si="62"/>
        <v/>
      </c>
      <c r="AQ283" s="14"/>
      <c r="AR283" s="23">
        <f t="shared" si="60"/>
        <v>0</v>
      </c>
      <c r="AS283" s="1">
        <f t="shared" si="61"/>
        <v>0</v>
      </c>
    </row>
    <row r="284" spans="1:45" x14ac:dyDescent="0.25">
      <c r="A284" t="s">
        <v>279</v>
      </c>
      <c r="B284" s="5">
        <v>281</v>
      </c>
      <c r="C284" s="12">
        <f>VLOOKUP(A284,'[1]MASTER CP-1 history'!$C$3:$Q$353,15,0)</f>
        <v>0</v>
      </c>
      <c r="D284" s="12">
        <f>VLOOKUP($A284,'[1]MASTER CP-1 history'!$C$356:$Q$706,15,0)</f>
        <v>0</v>
      </c>
      <c r="E284" s="12">
        <f>VLOOKUP($A284,'[1]MASTER CP-1 history'!$C$709:$Q$1059,15,0)</f>
        <v>0</v>
      </c>
      <c r="F284" s="12">
        <f>VLOOKUP($A284,'[1]MASTER CP-1 history'!$C$1062:$Q$1412,15,0)</f>
        <v>0</v>
      </c>
      <c r="G284" s="12">
        <f>VLOOKUP($A284,'[1]MASTER CP-1 history'!$C$1415:$Q$1765,15,0)</f>
        <v>0</v>
      </c>
      <c r="H284" s="12">
        <f>VLOOKUP($A284,'[1]MASTER CP-1 history'!$C$1768:$Q$2118,15,0)</f>
        <v>0</v>
      </c>
      <c r="I284" s="12">
        <f>VLOOKUP($A284,'[1]MASTER CP-1 history'!$C$2121:$Q$2471,15,0)</f>
        <v>0</v>
      </c>
      <c r="J284" s="12">
        <f>VLOOKUP($A284,'[1]MASTER CP-1 history'!$C$2474:$Q$2824,15,0)</f>
        <v>0</v>
      </c>
      <c r="K284" s="12">
        <f>VLOOKUP($A284,'[1]MASTER CP-1 history'!$C$2827:$Q$3177,15,0)</f>
        <v>0</v>
      </c>
      <c r="L284" s="12">
        <f>VLOOKUP($A284,'[1]MASTER CP-1 history'!$C$3180:$Q$3530,15,0)</f>
        <v>0</v>
      </c>
      <c r="M284" s="12">
        <f>VLOOKUP($A284,'[1]MASTER CP-1 history'!$C$3533:$Q$3883,15,0)</f>
        <v>0</v>
      </c>
      <c r="N284" s="12">
        <f>VLOOKUP($A284,'[1]MASTER CP-1 history'!$C$3886:$Q$4236,15,0)</f>
        <v>0</v>
      </c>
      <c r="O284" s="12">
        <f>VLOOKUP($A284,'[1]MASTER CP-1 history'!$C$4239:$Q$4589,15,0)</f>
        <v>0</v>
      </c>
      <c r="P284" s="12">
        <f>VLOOKUP($A284,'[1]MASTER CP-1 history'!$C$4592:$Q$4942,15,0)</f>
        <v>0</v>
      </c>
      <c r="Q284" s="12">
        <f>VLOOKUP($A284,'[1]MASTER CP-1 history'!$C$4945:$Q$5295,15,0)</f>
        <v>1342712</v>
      </c>
      <c r="R284" s="12">
        <f>VLOOKUP($A284,'[1]MASTER CP-1 history'!$C$5298:$Q$5648,15,0)</f>
        <v>1433731</v>
      </c>
      <c r="S284" s="12">
        <f>VLOOKUP($A284,'[1]MASTER CP-1 history'!$C$5651:$Q$6001,15,0)</f>
        <v>1570966</v>
      </c>
      <c r="T284" s="12">
        <f>VLOOKUP($A284,'[1]MASTER CP-1 history'!$C$6004:$Q$6354,15,0)</f>
        <v>1772271</v>
      </c>
      <c r="U284" s="12">
        <f>VLOOKUP($A284,'[1]MASTER CP-1 history'!$C$6357:$Q$6707,15,0)</f>
        <v>1915098</v>
      </c>
      <c r="V284" s="12">
        <f>VLOOKUP($A284,'[1]MASTER CP-1 history'!$C$6710:$Q$7060,15,0)</f>
        <v>2094386</v>
      </c>
      <c r="W284" s="1"/>
      <c r="X284" s="23" t="str">
        <f t="shared" si="54"/>
        <v/>
      </c>
      <c r="Y284" s="23" t="str">
        <f t="shared" si="55"/>
        <v/>
      </c>
      <c r="Z284" s="23" t="str">
        <f t="shared" si="56"/>
        <v/>
      </c>
      <c r="AA284" s="23" t="str">
        <f t="shared" si="57"/>
        <v/>
      </c>
      <c r="AB284" s="23" t="str">
        <f t="shared" si="58"/>
        <v/>
      </c>
      <c r="AC284" s="23" t="str">
        <f t="shared" si="59"/>
        <v/>
      </c>
      <c r="AD284" s="23" t="str">
        <f t="shared" si="53"/>
        <v/>
      </c>
      <c r="AE284" s="23" t="str">
        <f t="shared" si="53"/>
        <v/>
      </c>
      <c r="AF284" s="23" t="str">
        <f t="shared" si="53"/>
        <v/>
      </c>
      <c r="AG284" s="23" t="str">
        <f t="shared" si="51"/>
        <v/>
      </c>
      <c r="AH284" s="23" t="str">
        <f t="shared" si="51"/>
        <v/>
      </c>
      <c r="AI284" s="23" t="str">
        <f t="shared" si="51"/>
        <v/>
      </c>
      <c r="AJ284" s="23" t="str">
        <f t="shared" si="51"/>
        <v/>
      </c>
      <c r="AK284" s="23" t="str">
        <f t="shared" si="51"/>
        <v/>
      </c>
      <c r="AL284" s="23">
        <f t="shared" si="51"/>
        <v>6.7787433194907029E-2</v>
      </c>
      <c r="AM284" s="23">
        <f t="shared" si="51"/>
        <v>9.5718792437354011E-2</v>
      </c>
      <c r="AN284" s="23">
        <f t="shared" si="62"/>
        <v>0.12814090184001437</v>
      </c>
      <c r="AO284" s="23">
        <f t="shared" si="62"/>
        <v>8.0589819502773566E-2</v>
      </c>
      <c r="AP284" s="23">
        <f t="shared" si="62"/>
        <v>9.3618185596768419E-2</v>
      </c>
      <c r="AQ284" s="14"/>
      <c r="AR284" s="23">
        <f t="shared" si="60"/>
        <v>9.3171026514363472E-2</v>
      </c>
      <c r="AS284" s="1">
        <f t="shared" si="61"/>
        <v>2289522</v>
      </c>
    </row>
    <row r="285" spans="1:45" x14ac:dyDescent="0.25">
      <c r="A285" t="s">
        <v>280</v>
      </c>
      <c r="B285" s="5">
        <v>282</v>
      </c>
      <c r="C285" s="12">
        <f>VLOOKUP(A285,'[1]MASTER CP-1 history'!$C$3:$Q$353,15,0)</f>
        <v>0</v>
      </c>
      <c r="D285" s="12">
        <f>VLOOKUP($A285,'[1]MASTER CP-1 history'!$C$356:$Q$706,15,0)</f>
        <v>0</v>
      </c>
      <c r="E285" s="12">
        <f>VLOOKUP($A285,'[1]MASTER CP-1 history'!$C$709:$Q$1059,15,0)</f>
        <v>0</v>
      </c>
      <c r="F285" s="12">
        <f>VLOOKUP($A285,'[1]MASTER CP-1 history'!$C$1062:$Q$1412,15,0)</f>
        <v>0</v>
      </c>
      <c r="G285" s="12">
        <f>VLOOKUP($A285,'[1]MASTER CP-1 history'!$C$1415:$Q$1765,15,0)</f>
        <v>0</v>
      </c>
      <c r="H285" s="12">
        <f>VLOOKUP($A285,'[1]MASTER CP-1 history'!$C$1768:$Q$2118,15,0)</f>
        <v>0</v>
      </c>
      <c r="I285" s="12">
        <f>VLOOKUP($A285,'[1]MASTER CP-1 history'!$C$2121:$Q$2471,15,0)</f>
        <v>0</v>
      </c>
      <c r="J285" s="12">
        <f>VLOOKUP($A285,'[1]MASTER CP-1 history'!$C$2474:$Q$2824,15,0)</f>
        <v>0</v>
      </c>
      <c r="K285" s="12">
        <f>VLOOKUP($A285,'[1]MASTER CP-1 history'!$C$2827:$Q$3177,15,0)</f>
        <v>0</v>
      </c>
      <c r="L285" s="12">
        <f>VLOOKUP($A285,'[1]MASTER CP-1 history'!$C$3180:$Q$3530,15,0)</f>
        <v>0</v>
      </c>
      <c r="M285" s="12">
        <f>VLOOKUP($A285,'[1]MASTER CP-1 history'!$C$3533:$Q$3883,15,0)</f>
        <v>0</v>
      </c>
      <c r="N285" s="12">
        <f>VLOOKUP($A285,'[1]MASTER CP-1 history'!$C$3886:$Q$4236,15,0)</f>
        <v>0</v>
      </c>
      <c r="O285" s="12">
        <f>VLOOKUP($A285,'[1]MASTER CP-1 history'!$C$4239:$Q$4589,15,0)</f>
        <v>0</v>
      </c>
      <c r="P285" s="12">
        <f>VLOOKUP($A285,'[1]MASTER CP-1 history'!$C$4592:$Q$4942,15,0)</f>
        <v>0</v>
      </c>
      <c r="Q285" s="12">
        <f>VLOOKUP($A285,'[1]MASTER CP-1 history'!$C$4945:$Q$5295,15,0)</f>
        <v>0</v>
      </c>
      <c r="R285" s="12">
        <f>VLOOKUP($A285,'[1]MASTER CP-1 history'!$C$5298:$Q$5648,15,0)</f>
        <v>0</v>
      </c>
      <c r="S285" s="12">
        <f>VLOOKUP($A285,'[1]MASTER CP-1 history'!$C$5651:$Q$6001,15,0)</f>
        <v>0</v>
      </c>
      <c r="T285" s="12">
        <f>VLOOKUP($A285,'[1]MASTER CP-1 history'!$C$6004:$Q$6354,15,0)</f>
        <v>0</v>
      </c>
      <c r="U285" s="12">
        <f>VLOOKUP($A285,'[1]MASTER CP-1 history'!$C$6357:$Q$6707,15,0)</f>
        <v>0</v>
      </c>
      <c r="V285" s="12">
        <f>VLOOKUP($A285,'[1]MASTER CP-1 history'!$C$6710:$Q$7060,15,0)</f>
        <v>0</v>
      </c>
      <c r="W285" s="1"/>
      <c r="X285" s="23" t="str">
        <f t="shared" si="54"/>
        <v/>
      </c>
      <c r="Y285" s="23" t="str">
        <f t="shared" si="55"/>
        <v/>
      </c>
      <c r="Z285" s="23" t="str">
        <f t="shared" si="56"/>
        <v/>
      </c>
      <c r="AA285" s="23" t="str">
        <f t="shared" si="57"/>
        <v/>
      </c>
      <c r="AB285" s="23" t="str">
        <f t="shared" si="58"/>
        <v/>
      </c>
      <c r="AC285" s="23" t="str">
        <f t="shared" si="59"/>
        <v/>
      </c>
      <c r="AD285" s="23" t="str">
        <f t="shared" si="53"/>
        <v/>
      </c>
      <c r="AE285" s="23" t="str">
        <f t="shared" si="53"/>
        <v/>
      </c>
      <c r="AF285" s="23" t="str">
        <f t="shared" si="53"/>
        <v/>
      </c>
      <c r="AG285" s="23" t="str">
        <f t="shared" si="51"/>
        <v/>
      </c>
      <c r="AH285" s="23" t="str">
        <f t="shared" si="51"/>
        <v/>
      </c>
      <c r="AI285" s="23" t="str">
        <f t="shared" si="51"/>
        <v/>
      </c>
      <c r="AJ285" s="23" t="str">
        <f t="shared" si="51"/>
        <v/>
      </c>
      <c r="AK285" s="23" t="str">
        <f t="shared" si="51"/>
        <v/>
      </c>
      <c r="AL285" s="23" t="str">
        <f t="shared" si="51"/>
        <v/>
      </c>
      <c r="AM285" s="23" t="str">
        <f t="shared" si="51"/>
        <v/>
      </c>
      <c r="AN285" s="23" t="str">
        <f t="shared" si="62"/>
        <v/>
      </c>
      <c r="AO285" s="23" t="str">
        <f t="shared" si="62"/>
        <v/>
      </c>
      <c r="AP285" s="23" t="str">
        <f t="shared" si="62"/>
        <v/>
      </c>
      <c r="AQ285" s="14"/>
      <c r="AR285" s="23">
        <f t="shared" si="60"/>
        <v>0</v>
      </c>
      <c r="AS285" s="1">
        <f t="shared" si="61"/>
        <v>0</v>
      </c>
    </row>
    <row r="286" spans="1:45" x14ac:dyDescent="0.25">
      <c r="A286" t="s">
        <v>281</v>
      </c>
      <c r="B286" s="5">
        <v>283</v>
      </c>
      <c r="C286" s="12">
        <f>VLOOKUP(A286,'[1]MASTER CP-1 history'!$C$3:$Q$353,15,0)</f>
        <v>72979.539999999994</v>
      </c>
      <c r="D286" s="12">
        <f>VLOOKUP($A286,'[1]MASTER CP-1 history'!$C$356:$Q$706,15,0)</f>
        <v>101570.73999999999</v>
      </c>
      <c r="E286" s="12">
        <f>VLOOKUP($A286,'[1]MASTER CP-1 history'!$C$709:$Q$1059,15,0)</f>
        <v>110901.65</v>
      </c>
      <c r="F286" s="12">
        <f>VLOOKUP($A286,'[1]MASTER CP-1 history'!$C$1062:$Q$1412,15,0)</f>
        <v>125394.82</v>
      </c>
      <c r="G286" s="12">
        <f>VLOOKUP($A286,'[1]MASTER CP-1 history'!$C$1415:$Q$1765,15,0)</f>
        <v>139520.01</v>
      </c>
      <c r="H286" s="12">
        <f>VLOOKUP($A286,'[1]MASTER CP-1 history'!$C$1768:$Q$2118,15,0)</f>
        <v>136112.30000000002</v>
      </c>
      <c r="I286" s="12">
        <f>VLOOKUP($A286,'[1]MASTER CP-1 history'!$C$2121:$Q$2471,15,0)</f>
        <v>139142.87</v>
      </c>
      <c r="J286" s="12">
        <f>VLOOKUP($A286,'[1]MASTER CP-1 history'!$C$2474:$Q$2824,15,0)</f>
        <v>141136.43</v>
      </c>
      <c r="K286" s="12">
        <f>VLOOKUP($A286,'[1]MASTER CP-1 history'!$C$2827:$Q$3177,15,0)</f>
        <v>144349</v>
      </c>
      <c r="L286" s="12">
        <f>VLOOKUP($A286,'[1]MASTER CP-1 history'!$C$3180:$Q$3530,15,0)</f>
        <v>151934.72</v>
      </c>
      <c r="M286" s="12">
        <f>VLOOKUP($A286,'[1]MASTER CP-1 history'!$C$3533:$Q$3883,15,0)</f>
        <v>153535</v>
      </c>
      <c r="N286" s="12">
        <f>VLOOKUP($A286,'[1]MASTER CP-1 history'!$C$3886:$Q$4236,15,0)</f>
        <v>167720.75</v>
      </c>
      <c r="O286" s="12">
        <f>VLOOKUP($A286,'[1]MASTER CP-1 history'!$C$4239:$Q$4589,15,0)</f>
        <v>185815.03</v>
      </c>
      <c r="P286" s="12">
        <f>VLOOKUP($A286,'[1]MASTER CP-1 history'!$C$4592:$Q$4942,15,0)</f>
        <v>189117</v>
      </c>
      <c r="Q286" s="12">
        <f>VLOOKUP($A286,'[1]MASTER CP-1 history'!$C$4945:$Q$5295,15,0)</f>
        <v>199382.69</v>
      </c>
      <c r="R286" s="12">
        <f>VLOOKUP($A286,'[1]MASTER CP-1 history'!$C$5298:$Q$5648,15,0)</f>
        <v>208413.01</v>
      </c>
      <c r="S286" s="12">
        <f>VLOOKUP($A286,'[1]MASTER CP-1 history'!$C$5651:$Q$6001,15,0)</f>
        <v>210165.87</v>
      </c>
      <c r="T286" s="12">
        <f>VLOOKUP($A286,'[1]MASTER CP-1 history'!$C$6004:$Q$6354,15,0)</f>
        <v>214253.74000000002</v>
      </c>
      <c r="U286" s="12">
        <f>VLOOKUP($A286,'[1]MASTER CP-1 history'!$C$6357:$Q$6707,15,0)</f>
        <v>218588.94</v>
      </c>
      <c r="V286" s="12">
        <f>VLOOKUP($A286,'[1]MASTER CP-1 history'!$C$6710:$Q$7060,15,0)</f>
        <v>223630.81999999998</v>
      </c>
      <c r="W286" s="1"/>
      <c r="X286" s="23">
        <f t="shared" si="54"/>
        <v>0.39177007692841032</v>
      </c>
      <c r="Y286" s="23">
        <f t="shared" si="55"/>
        <v>9.1866122074132806E-2</v>
      </c>
      <c r="Z286" s="23">
        <f t="shared" si="56"/>
        <v>0.13068489062155536</v>
      </c>
      <c r="AA286" s="23">
        <f t="shared" si="57"/>
        <v>0.11264572172917511</v>
      </c>
      <c r="AB286" s="23">
        <f t="shared" si="58"/>
        <v>-2.4424525198930187E-2</v>
      </c>
      <c r="AC286" s="23">
        <f t="shared" si="59"/>
        <v>2.22652177650365E-2</v>
      </c>
      <c r="AD286" s="23">
        <f t="shared" si="53"/>
        <v>1.4327431940997032E-2</v>
      </c>
      <c r="AE286" s="23">
        <f t="shared" si="53"/>
        <v>2.2762159989451393E-2</v>
      </c>
      <c r="AF286" s="23">
        <f t="shared" si="53"/>
        <v>5.2551247324193459E-2</v>
      </c>
      <c r="AG286" s="23">
        <f t="shared" si="51"/>
        <v>1.0532681404224122E-2</v>
      </c>
      <c r="AH286" s="23">
        <f t="shared" si="51"/>
        <v>9.2394242355163317E-2</v>
      </c>
      <c r="AI286" s="23">
        <f t="shared" si="51"/>
        <v>0.10788337161621325</v>
      </c>
      <c r="AJ286" s="23">
        <f t="shared" si="51"/>
        <v>1.7770198675532336E-2</v>
      </c>
      <c r="AK286" s="23">
        <f t="shared" si="51"/>
        <v>5.4282216828735665E-2</v>
      </c>
      <c r="AL286" s="23">
        <f t="shared" si="51"/>
        <v>4.529139415262181E-2</v>
      </c>
      <c r="AM286" s="23">
        <f t="shared" si="51"/>
        <v>8.4105114167296272E-3</v>
      </c>
      <c r="AN286" s="23">
        <f t="shared" si="62"/>
        <v>1.9450684357074841E-2</v>
      </c>
      <c r="AO286" s="23">
        <f t="shared" si="62"/>
        <v>2.02339525088336E-2</v>
      </c>
      <c r="AP286" s="23">
        <f t="shared" si="62"/>
        <v>2.3065576876853768E-2</v>
      </c>
      <c r="AQ286" s="14"/>
      <c r="AR286" s="23">
        <f t="shared" si="60"/>
        <v>6.3882272282421257E-2</v>
      </c>
      <c r="AS286" s="1">
        <f t="shared" si="61"/>
        <v>237917</v>
      </c>
    </row>
    <row r="287" spans="1:45" x14ac:dyDescent="0.25">
      <c r="A287" t="s">
        <v>282</v>
      </c>
      <c r="B287" s="5">
        <v>284</v>
      </c>
      <c r="C287" s="12">
        <f>VLOOKUP(A287,'[1]MASTER CP-1 history'!$C$3:$Q$353,15,0)</f>
        <v>0</v>
      </c>
      <c r="D287" s="12">
        <f>VLOOKUP($A287,'[1]MASTER CP-1 history'!$C$356:$Q$706,15,0)</f>
        <v>0</v>
      </c>
      <c r="E287" s="12">
        <f>VLOOKUP($A287,'[1]MASTER CP-1 history'!$C$709:$Q$1059,15,0)</f>
        <v>0</v>
      </c>
      <c r="F287" s="12">
        <f>VLOOKUP($A287,'[1]MASTER CP-1 history'!$C$1062:$Q$1412,15,0)</f>
        <v>0</v>
      </c>
      <c r="G287" s="12">
        <f>VLOOKUP($A287,'[1]MASTER CP-1 history'!$C$1415:$Q$1765,15,0)</f>
        <v>0</v>
      </c>
      <c r="H287" s="12">
        <f>VLOOKUP($A287,'[1]MASTER CP-1 history'!$C$1768:$Q$2118,15,0)</f>
        <v>0</v>
      </c>
      <c r="I287" s="12">
        <f>VLOOKUP($A287,'[1]MASTER CP-1 history'!$C$2121:$Q$2471,15,0)</f>
        <v>0</v>
      </c>
      <c r="J287" s="12">
        <f>VLOOKUP($A287,'[1]MASTER CP-1 history'!$C$2474:$Q$2824,15,0)</f>
        <v>0</v>
      </c>
      <c r="K287" s="12">
        <f>VLOOKUP($A287,'[1]MASTER CP-1 history'!$C$2827:$Q$3177,15,0)</f>
        <v>0</v>
      </c>
      <c r="L287" s="12">
        <f>VLOOKUP($A287,'[1]MASTER CP-1 history'!$C$3180:$Q$3530,15,0)</f>
        <v>0</v>
      </c>
      <c r="M287" s="12">
        <f>VLOOKUP($A287,'[1]MASTER CP-1 history'!$C$3533:$Q$3883,15,0)</f>
        <v>0</v>
      </c>
      <c r="N287" s="12">
        <f>VLOOKUP($A287,'[1]MASTER CP-1 history'!$C$3886:$Q$4236,15,0)</f>
        <v>0</v>
      </c>
      <c r="O287" s="12">
        <f>VLOOKUP($A287,'[1]MASTER CP-1 history'!$C$4239:$Q$4589,15,0)</f>
        <v>0</v>
      </c>
      <c r="P287" s="12">
        <f>VLOOKUP($A287,'[1]MASTER CP-1 history'!$C$4592:$Q$4942,15,0)</f>
        <v>0</v>
      </c>
      <c r="Q287" s="12">
        <f>VLOOKUP($A287,'[1]MASTER CP-1 history'!$C$4945:$Q$5295,15,0)</f>
        <v>0</v>
      </c>
      <c r="R287" s="12">
        <f>VLOOKUP($A287,'[1]MASTER CP-1 history'!$C$5298:$Q$5648,15,0)</f>
        <v>0</v>
      </c>
      <c r="S287" s="12">
        <f>VLOOKUP($A287,'[1]MASTER CP-1 history'!$C$5651:$Q$6001,15,0)</f>
        <v>0</v>
      </c>
      <c r="T287" s="12">
        <f>VLOOKUP($A287,'[1]MASTER CP-1 history'!$C$6004:$Q$6354,15,0)</f>
        <v>0</v>
      </c>
      <c r="U287" s="12">
        <f>VLOOKUP($A287,'[1]MASTER CP-1 history'!$C$6357:$Q$6707,15,0)</f>
        <v>0</v>
      </c>
      <c r="V287" s="12">
        <f>VLOOKUP($A287,'[1]MASTER CP-1 history'!$C$6710:$Q$7060,15,0)</f>
        <v>0</v>
      </c>
      <c r="W287" s="1"/>
      <c r="X287" s="23" t="str">
        <f t="shared" si="54"/>
        <v/>
      </c>
      <c r="Y287" s="23" t="str">
        <f t="shared" si="55"/>
        <v/>
      </c>
      <c r="Z287" s="23" t="str">
        <f t="shared" si="56"/>
        <v/>
      </c>
      <c r="AA287" s="23" t="str">
        <f t="shared" si="57"/>
        <v/>
      </c>
      <c r="AB287" s="23" t="str">
        <f t="shared" si="58"/>
        <v/>
      </c>
      <c r="AC287" s="23" t="str">
        <f t="shared" si="59"/>
        <v/>
      </c>
      <c r="AD287" s="23" t="str">
        <f t="shared" si="53"/>
        <v/>
      </c>
      <c r="AE287" s="23" t="str">
        <f t="shared" si="53"/>
        <v/>
      </c>
      <c r="AF287" s="23" t="str">
        <f t="shared" si="53"/>
        <v/>
      </c>
      <c r="AG287" s="23" t="str">
        <f t="shared" si="51"/>
        <v/>
      </c>
      <c r="AH287" s="23" t="str">
        <f t="shared" si="51"/>
        <v/>
      </c>
      <c r="AI287" s="23" t="str">
        <f t="shared" si="51"/>
        <v/>
      </c>
      <c r="AJ287" s="23" t="str">
        <f t="shared" si="51"/>
        <v/>
      </c>
      <c r="AK287" s="23" t="str">
        <f t="shared" si="51"/>
        <v/>
      </c>
      <c r="AL287" s="23" t="str">
        <f t="shared" si="51"/>
        <v/>
      </c>
      <c r="AM287" s="23" t="str">
        <f t="shared" si="51"/>
        <v/>
      </c>
      <c r="AN287" s="23" t="str">
        <f t="shared" si="62"/>
        <v/>
      </c>
      <c r="AO287" s="23" t="str">
        <f t="shared" si="62"/>
        <v/>
      </c>
      <c r="AP287" s="23" t="str">
        <f t="shared" si="62"/>
        <v/>
      </c>
      <c r="AQ287" s="14"/>
      <c r="AR287" s="23">
        <f t="shared" si="60"/>
        <v>0</v>
      </c>
      <c r="AS287" s="1">
        <f t="shared" si="61"/>
        <v>0</v>
      </c>
    </row>
    <row r="288" spans="1:45" x14ac:dyDescent="0.25">
      <c r="A288" t="s">
        <v>283</v>
      </c>
      <c r="B288" s="5">
        <v>285</v>
      </c>
      <c r="C288" s="12">
        <f>VLOOKUP(A288,'[1]MASTER CP-1 history'!$C$3:$Q$353,15,0)</f>
        <v>0</v>
      </c>
      <c r="D288" s="12">
        <f>VLOOKUP($A288,'[1]MASTER CP-1 history'!$C$356:$Q$706,15,0)</f>
        <v>0</v>
      </c>
      <c r="E288" s="12">
        <f>VLOOKUP($A288,'[1]MASTER CP-1 history'!$C$709:$Q$1059,15,0)</f>
        <v>0</v>
      </c>
      <c r="F288" s="12">
        <f>VLOOKUP($A288,'[1]MASTER CP-1 history'!$C$1062:$Q$1412,15,0)</f>
        <v>0</v>
      </c>
      <c r="G288" s="12">
        <f>VLOOKUP($A288,'[1]MASTER CP-1 history'!$C$1415:$Q$1765,15,0)</f>
        <v>0</v>
      </c>
      <c r="H288" s="12">
        <f>VLOOKUP($A288,'[1]MASTER CP-1 history'!$C$1768:$Q$2118,15,0)</f>
        <v>495448.55</v>
      </c>
      <c r="I288" s="12">
        <f>VLOOKUP($A288,'[1]MASTER CP-1 history'!$C$2121:$Q$2471,15,0)</f>
        <v>506603.96</v>
      </c>
      <c r="J288" s="12">
        <f>VLOOKUP($A288,'[1]MASTER CP-1 history'!$C$2474:$Q$2824,15,0)</f>
        <v>507768.59</v>
      </c>
      <c r="K288" s="12">
        <f>VLOOKUP($A288,'[1]MASTER CP-1 history'!$C$2827:$Q$3177,15,0)</f>
        <v>516017.33</v>
      </c>
      <c r="L288" s="12">
        <f>VLOOKUP($A288,'[1]MASTER CP-1 history'!$C$3180:$Q$3530,15,0)</f>
        <v>532298.28</v>
      </c>
      <c r="M288" s="12">
        <f>VLOOKUP($A288,'[1]MASTER CP-1 history'!$C$3533:$Q$3883,15,0)</f>
        <v>558123.80999999994</v>
      </c>
      <c r="N288" s="12">
        <f>VLOOKUP($A288,'[1]MASTER CP-1 history'!$C$3886:$Q$4236,15,0)</f>
        <v>604601.87</v>
      </c>
      <c r="O288" s="12">
        <f>VLOOKUP($A288,'[1]MASTER CP-1 history'!$C$4239:$Q$4589,15,0)</f>
        <v>634702.54</v>
      </c>
      <c r="P288" s="12">
        <f>VLOOKUP($A288,'[1]MASTER CP-1 history'!$C$4592:$Q$4942,15,0)</f>
        <v>670938.92999999993</v>
      </c>
      <c r="Q288" s="12">
        <f>VLOOKUP($A288,'[1]MASTER CP-1 history'!$C$4945:$Q$5295,15,0)</f>
        <v>712282.25</v>
      </c>
      <c r="R288" s="12">
        <f>VLOOKUP($A288,'[1]MASTER CP-1 history'!$C$5298:$Q$5648,15,0)</f>
        <v>790275.14</v>
      </c>
      <c r="S288" s="12">
        <f>VLOOKUP($A288,'[1]MASTER CP-1 history'!$C$5651:$Q$6001,15,0)</f>
        <v>833472.34</v>
      </c>
      <c r="T288" s="12">
        <f>VLOOKUP($A288,'[1]MASTER CP-1 history'!$C$6004:$Q$6354,15,0)</f>
        <v>845781</v>
      </c>
      <c r="U288" s="12">
        <f>VLOOKUP($A288,'[1]MASTER CP-1 history'!$C$6357:$Q$6707,15,0)</f>
        <v>893687.5</v>
      </c>
      <c r="V288" s="12">
        <f>VLOOKUP($A288,'[1]MASTER CP-1 history'!$C$6710:$Q$7060,15,0)</f>
        <v>962737.45</v>
      </c>
      <c r="W288" s="1"/>
      <c r="X288" s="23" t="str">
        <f t="shared" si="54"/>
        <v/>
      </c>
      <c r="Y288" s="23" t="str">
        <f t="shared" si="55"/>
        <v/>
      </c>
      <c r="Z288" s="23" t="str">
        <f t="shared" si="56"/>
        <v/>
      </c>
      <c r="AA288" s="23" t="str">
        <f t="shared" si="57"/>
        <v/>
      </c>
      <c r="AB288" s="23" t="str">
        <f t="shared" si="58"/>
        <v/>
      </c>
      <c r="AC288" s="23">
        <f t="shared" si="59"/>
        <v>2.2515778883599586E-2</v>
      </c>
      <c r="AD288" s="23">
        <f t="shared" si="53"/>
        <v>2.298896360778555E-3</v>
      </c>
      <c r="AE288" s="23">
        <f t="shared" si="53"/>
        <v>1.6245077309724871E-2</v>
      </c>
      <c r="AF288" s="23">
        <f t="shared" si="53"/>
        <v>3.1551169027598379E-2</v>
      </c>
      <c r="AG288" s="23">
        <f t="shared" si="51"/>
        <v>4.8517026957141232E-2</v>
      </c>
      <c r="AH288" s="23">
        <f t="shared" si="51"/>
        <v>8.3275537017494489E-2</v>
      </c>
      <c r="AI288" s="23">
        <f t="shared" si="51"/>
        <v>4.9785935991233439E-2</v>
      </c>
      <c r="AJ288" s="23">
        <f t="shared" si="51"/>
        <v>5.7091925297793666E-2</v>
      </c>
      <c r="AK288" s="23">
        <f t="shared" si="51"/>
        <v>6.1620094097088789E-2</v>
      </c>
      <c r="AL288" s="23">
        <f t="shared" si="51"/>
        <v>0.1094971691348479</v>
      </c>
      <c r="AM288" s="23">
        <f t="shared" si="51"/>
        <v>5.466096276291818E-2</v>
      </c>
      <c r="AN288" s="23">
        <f t="shared" si="62"/>
        <v>1.4767928591367571E-2</v>
      </c>
      <c r="AO288" s="23">
        <f t="shared" si="62"/>
        <v>5.6641731133709551E-2</v>
      </c>
      <c r="AP288" s="23">
        <f t="shared" si="62"/>
        <v>7.7264088397790004E-2</v>
      </c>
      <c r="AQ288" s="14"/>
      <c r="AR288" s="23">
        <f t="shared" si="60"/>
        <v>4.8980951497363298E-2</v>
      </c>
      <c r="AS288" s="1">
        <f t="shared" si="61"/>
        <v>1009893</v>
      </c>
    </row>
    <row r="289" spans="1:45" x14ac:dyDescent="0.25">
      <c r="A289" t="s">
        <v>284</v>
      </c>
      <c r="B289" s="5">
        <v>286</v>
      </c>
      <c r="C289" s="12">
        <f>VLOOKUP(A289,'[1]MASTER CP-1 history'!$C$3:$Q$353,15,0)</f>
        <v>302235.69</v>
      </c>
      <c r="D289" s="12">
        <f>VLOOKUP($A289,'[1]MASTER CP-1 history'!$C$356:$Q$706,15,0)</f>
        <v>331283.90000000002</v>
      </c>
      <c r="E289" s="12">
        <f>VLOOKUP($A289,'[1]MASTER CP-1 history'!$C$709:$Q$1059,15,0)</f>
        <v>364777.17</v>
      </c>
      <c r="F289" s="12">
        <f>VLOOKUP($A289,'[1]MASTER CP-1 history'!$C$1062:$Q$1412,15,0)</f>
        <v>390887.62</v>
      </c>
      <c r="G289" s="12">
        <f>VLOOKUP($A289,'[1]MASTER CP-1 history'!$C$1415:$Q$1765,15,0)</f>
        <v>414592.49</v>
      </c>
      <c r="H289" s="12">
        <f>VLOOKUP($A289,'[1]MASTER CP-1 history'!$C$1768:$Q$2118,15,0)</f>
        <v>426245.96</v>
      </c>
      <c r="I289" s="12">
        <f>VLOOKUP($A289,'[1]MASTER CP-1 history'!$C$2121:$Q$2471,15,0)</f>
        <v>442524.15</v>
      </c>
      <c r="J289" s="12">
        <f>VLOOKUP($A289,'[1]MASTER CP-1 history'!$C$2474:$Q$2824,15,0)</f>
        <v>435038.73</v>
      </c>
      <c r="K289" s="12">
        <f>VLOOKUP($A289,'[1]MASTER CP-1 history'!$C$2827:$Q$3177,15,0)</f>
        <v>458928.25</v>
      </c>
      <c r="L289" s="12">
        <f>VLOOKUP($A289,'[1]MASTER CP-1 history'!$C$3180:$Q$3530,15,0)</f>
        <v>466916.57</v>
      </c>
      <c r="M289" s="12">
        <f>VLOOKUP($A289,'[1]MASTER CP-1 history'!$C$3533:$Q$3883,15,0)</f>
        <v>489686.42000000004</v>
      </c>
      <c r="N289" s="12">
        <f>VLOOKUP($A289,'[1]MASTER CP-1 history'!$C$3886:$Q$4236,15,0)</f>
        <v>518961.42</v>
      </c>
      <c r="O289" s="12">
        <f>VLOOKUP($A289,'[1]MASTER CP-1 history'!$C$4239:$Q$4589,15,0)</f>
        <v>541101.30999999994</v>
      </c>
      <c r="P289" s="12">
        <f>VLOOKUP($A289,'[1]MASTER CP-1 history'!$C$4592:$Q$4942,15,0)</f>
        <v>569934.99000000011</v>
      </c>
      <c r="Q289" s="12">
        <f>VLOOKUP($A289,'[1]MASTER CP-1 history'!$C$4945:$Q$5295,15,0)</f>
        <v>599753.31999999995</v>
      </c>
      <c r="R289" s="12">
        <f>VLOOKUP($A289,'[1]MASTER CP-1 history'!$C$5298:$Q$5648,15,0)</f>
        <v>622404.06999999995</v>
      </c>
      <c r="S289" s="12">
        <f>VLOOKUP($A289,'[1]MASTER CP-1 history'!$C$5651:$Q$6001,15,0)</f>
        <v>659191.56000000006</v>
      </c>
      <c r="T289" s="12">
        <f>VLOOKUP($A289,'[1]MASTER CP-1 history'!$C$6004:$Q$6354,15,0)</f>
        <v>687308.24</v>
      </c>
      <c r="U289" s="12">
        <f>VLOOKUP($A289,'[1]MASTER CP-1 history'!$C$6357:$Q$6707,15,0)</f>
        <v>709748.55</v>
      </c>
      <c r="V289" s="12">
        <f>VLOOKUP($A289,'[1]MASTER CP-1 history'!$C$6710:$Q$7060,15,0)</f>
        <v>768602.45</v>
      </c>
      <c r="W289" s="1"/>
      <c r="X289" s="23">
        <f t="shared" si="54"/>
        <v>9.6111117783607952E-2</v>
      </c>
      <c r="Y289" s="23">
        <f t="shared" si="55"/>
        <v>0.10110141181023273</v>
      </c>
      <c r="Z289" s="23">
        <f t="shared" si="56"/>
        <v>7.1579178049986009E-2</v>
      </c>
      <c r="AA289" s="23">
        <f t="shared" si="57"/>
        <v>6.0643696006540182E-2</v>
      </c>
      <c r="AB289" s="23">
        <f t="shared" si="58"/>
        <v>2.8108251550818083E-2</v>
      </c>
      <c r="AC289" s="23">
        <f t="shared" si="59"/>
        <v>3.8189664014645443E-2</v>
      </c>
      <c r="AD289" s="23">
        <f t="shared" si="53"/>
        <v>-1.691528021691029E-2</v>
      </c>
      <c r="AE289" s="23">
        <f t="shared" si="53"/>
        <v>5.4913547582303809E-2</v>
      </c>
      <c r="AF289" s="23">
        <f t="shared" si="53"/>
        <v>1.7406468222429122E-2</v>
      </c>
      <c r="AG289" s="23">
        <f t="shared" si="51"/>
        <v>4.8766420947536804E-2</v>
      </c>
      <c r="AH289" s="23">
        <f t="shared" si="51"/>
        <v>5.9783156739367897E-2</v>
      </c>
      <c r="AI289" s="23">
        <f t="shared" si="51"/>
        <v>4.2661918876358777E-2</v>
      </c>
      <c r="AJ289" s="23">
        <f t="shared" si="51"/>
        <v>5.3287026786167216E-2</v>
      </c>
      <c r="AK289" s="23">
        <f t="shared" si="51"/>
        <v>5.2318826748994365E-2</v>
      </c>
      <c r="AL289" s="23">
        <f t="shared" si="51"/>
        <v>3.7766777180991681E-2</v>
      </c>
      <c r="AM289" s="23">
        <f t="shared" si="51"/>
        <v>5.9105477893163699E-2</v>
      </c>
      <c r="AN289" s="23">
        <f t="shared" si="62"/>
        <v>4.2653276689404114E-2</v>
      </c>
      <c r="AO289" s="23">
        <f t="shared" si="62"/>
        <v>3.2649557642434282E-2</v>
      </c>
      <c r="AP289" s="23">
        <f t="shared" si="62"/>
        <v>8.2922184201714683E-2</v>
      </c>
      <c r="AQ289" s="14"/>
      <c r="AR289" s="23">
        <f t="shared" si="60"/>
        <v>5.0686983079462448E-2</v>
      </c>
      <c r="AS289" s="1">
        <f t="shared" si="61"/>
        <v>807561</v>
      </c>
    </row>
    <row r="290" spans="1:45" x14ac:dyDescent="0.25">
      <c r="A290" t="s">
        <v>285</v>
      </c>
      <c r="B290" s="5">
        <v>287</v>
      </c>
      <c r="C290" s="12">
        <f>VLOOKUP(A290,'[1]MASTER CP-1 history'!$C$3:$Q$353,15,0)</f>
        <v>213238.81</v>
      </c>
      <c r="D290" s="12">
        <f>VLOOKUP($A290,'[1]MASTER CP-1 history'!$C$356:$Q$706,15,0)</f>
        <v>271838.51</v>
      </c>
      <c r="E290" s="12">
        <f>VLOOKUP($A290,'[1]MASTER CP-1 history'!$C$709:$Q$1059,15,0)</f>
        <v>295919.3</v>
      </c>
      <c r="F290" s="12">
        <f>VLOOKUP($A290,'[1]MASTER CP-1 history'!$C$1062:$Q$1412,15,0)</f>
        <v>323525.81</v>
      </c>
      <c r="G290" s="12">
        <f>VLOOKUP($A290,'[1]MASTER CP-1 history'!$C$1415:$Q$1765,15,0)</f>
        <v>337794.49</v>
      </c>
      <c r="H290" s="12">
        <f>VLOOKUP($A290,'[1]MASTER CP-1 history'!$C$1768:$Q$2118,15,0)</f>
        <v>345825.68</v>
      </c>
      <c r="I290" s="12">
        <f>VLOOKUP($A290,'[1]MASTER CP-1 history'!$C$2121:$Q$2471,15,0)</f>
        <v>334852.55</v>
      </c>
      <c r="J290" s="12">
        <f>VLOOKUP($A290,'[1]MASTER CP-1 history'!$C$2474:$Q$2824,15,0)</f>
        <v>354225.8</v>
      </c>
      <c r="K290" s="12">
        <f>VLOOKUP($A290,'[1]MASTER CP-1 history'!$C$2827:$Q$3177,15,0)</f>
        <v>367836.37</v>
      </c>
      <c r="L290" s="12">
        <f>VLOOKUP($A290,'[1]MASTER CP-1 history'!$C$3180:$Q$3530,15,0)</f>
        <v>388212.4</v>
      </c>
      <c r="M290" s="12">
        <f>VLOOKUP($A290,'[1]MASTER CP-1 history'!$C$3533:$Q$3883,15,0)</f>
        <v>381846.55</v>
      </c>
      <c r="N290" s="12">
        <f>VLOOKUP($A290,'[1]MASTER CP-1 history'!$C$3886:$Q$4236,15,0)</f>
        <v>400121.08999999997</v>
      </c>
      <c r="O290" s="12">
        <f>VLOOKUP($A290,'[1]MASTER CP-1 history'!$C$4239:$Q$4589,15,0)</f>
        <v>413786.77</v>
      </c>
      <c r="P290" s="12">
        <f>VLOOKUP($A290,'[1]MASTER CP-1 history'!$C$4592:$Q$4942,15,0)</f>
        <v>432914.37000000005</v>
      </c>
      <c r="Q290" s="12">
        <f>VLOOKUP($A290,'[1]MASTER CP-1 history'!$C$4945:$Q$5295,15,0)</f>
        <v>464810.98000000004</v>
      </c>
      <c r="R290" s="12">
        <f>VLOOKUP($A290,'[1]MASTER CP-1 history'!$C$5298:$Q$5648,15,0)</f>
        <v>495329.75</v>
      </c>
      <c r="S290" s="12">
        <f>VLOOKUP($A290,'[1]MASTER CP-1 history'!$C$5651:$Q$6001,15,0)</f>
        <v>533638.73</v>
      </c>
      <c r="T290" s="12">
        <f>VLOOKUP($A290,'[1]MASTER CP-1 history'!$C$6004:$Q$6354,15,0)</f>
        <v>535725</v>
      </c>
      <c r="U290" s="12">
        <f>VLOOKUP($A290,'[1]MASTER CP-1 history'!$C$6357:$Q$6707,15,0)</f>
        <v>579989.12</v>
      </c>
      <c r="V290" s="12">
        <f>VLOOKUP($A290,'[1]MASTER CP-1 history'!$C$6710:$Q$7060,15,0)</f>
        <v>632164.38</v>
      </c>
      <c r="W290" s="1"/>
      <c r="X290" s="23">
        <f t="shared" si="54"/>
        <v>0.27480785509917266</v>
      </c>
      <c r="Y290" s="23">
        <f t="shared" si="55"/>
        <v>8.8584910210109585E-2</v>
      </c>
      <c r="Z290" s="23">
        <f t="shared" si="56"/>
        <v>9.329067080112724E-2</v>
      </c>
      <c r="AA290" s="23">
        <f t="shared" si="57"/>
        <v>4.4103683721555299E-2</v>
      </c>
      <c r="AB290" s="23">
        <f t="shared" si="58"/>
        <v>2.3775373008600591E-2</v>
      </c>
      <c r="AC290" s="23">
        <f t="shared" si="59"/>
        <v>-3.173023472403786E-2</v>
      </c>
      <c r="AD290" s="23">
        <f t="shared" si="53"/>
        <v>5.785606231757829E-2</v>
      </c>
      <c r="AE290" s="23">
        <f t="shared" si="53"/>
        <v>3.8423429349302075E-2</v>
      </c>
      <c r="AF290" s="23">
        <f t="shared" si="53"/>
        <v>5.5394277624042525E-2</v>
      </c>
      <c r="AG290" s="23">
        <f t="shared" si="51"/>
        <v>-1.6397853340078872E-2</v>
      </c>
      <c r="AH290" s="23">
        <f t="shared" si="51"/>
        <v>4.7858334715869449E-2</v>
      </c>
      <c r="AI290" s="23">
        <f t="shared" si="51"/>
        <v>3.4153860772497775E-2</v>
      </c>
      <c r="AJ290" s="23">
        <f t="shared" si="51"/>
        <v>4.622574085681868E-2</v>
      </c>
      <c r="AK290" s="23">
        <f t="shared" si="51"/>
        <v>7.3678797033233115E-2</v>
      </c>
      <c r="AL290" s="23">
        <f t="shared" si="51"/>
        <v>6.5658453249103452E-2</v>
      </c>
      <c r="AM290" s="23">
        <f t="shared" si="51"/>
        <v>7.7340357610258578E-2</v>
      </c>
      <c r="AN290" s="23">
        <f t="shared" si="62"/>
        <v>3.9095175869263065E-3</v>
      </c>
      <c r="AO290" s="23">
        <f t="shared" si="62"/>
        <v>8.2624704839236535E-2</v>
      </c>
      <c r="AP290" s="23">
        <f t="shared" si="62"/>
        <v>8.9959032334951408E-2</v>
      </c>
      <c r="AQ290" s="14"/>
      <c r="AR290" s="23">
        <f t="shared" si="60"/>
        <v>6.0500893319277202E-2</v>
      </c>
      <c r="AS290" s="1">
        <f t="shared" si="61"/>
        <v>670411</v>
      </c>
    </row>
    <row r="291" spans="1:45" x14ac:dyDescent="0.25">
      <c r="A291" t="s">
        <v>286</v>
      </c>
      <c r="B291" s="5">
        <v>288</v>
      </c>
      <c r="C291" s="12">
        <f>VLOOKUP(A291,'[1]MASTER CP-1 history'!$C$3:$Q$353,15,0)</f>
        <v>1090772.47</v>
      </c>
      <c r="D291" s="12">
        <f>VLOOKUP($A291,'[1]MASTER CP-1 history'!$C$356:$Q$706,15,0)</f>
        <v>1105972.06</v>
      </c>
      <c r="E291" s="12">
        <f>VLOOKUP($A291,'[1]MASTER CP-1 history'!$C$709:$Q$1059,15,0)</f>
        <v>1248805.6599999999</v>
      </c>
      <c r="F291" s="12">
        <f>VLOOKUP($A291,'[1]MASTER CP-1 history'!$C$1062:$Q$1412,15,0)</f>
        <v>1307614.7</v>
      </c>
      <c r="G291" s="12">
        <f>VLOOKUP($A291,'[1]MASTER CP-1 history'!$C$1415:$Q$1765,15,0)</f>
        <v>1355512.75</v>
      </c>
      <c r="H291" s="12">
        <f>VLOOKUP($A291,'[1]MASTER CP-1 history'!$C$1768:$Q$2118,15,0)</f>
        <v>1436498.49</v>
      </c>
      <c r="I291" s="12">
        <f>VLOOKUP($A291,'[1]MASTER CP-1 history'!$C$2121:$Q$2471,15,0)</f>
        <v>1471605.0899999999</v>
      </c>
      <c r="J291" s="12">
        <f>VLOOKUP($A291,'[1]MASTER CP-1 history'!$C$2474:$Q$2824,15,0)</f>
        <v>1502988.28</v>
      </c>
      <c r="K291" s="12">
        <f>VLOOKUP($A291,'[1]MASTER CP-1 history'!$C$2827:$Q$3177,15,0)</f>
        <v>1537764.52</v>
      </c>
      <c r="L291" s="12">
        <f>VLOOKUP($A291,'[1]MASTER CP-1 history'!$C$3180:$Q$3530,15,0)</f>
        <v>1587993.57</v>
      </c>
      <c r="M291" s="12">
        <f>VLOOKUP($A291,'[1]MASTER CP-1 history'!$C$3533:$Q$3883,15,0)</f>
        <v>1646750.63</v>
      </c>
      <c r="N291" s="12">
        <f>VLOOKUP($A291,'[1]MASTER CP-1 history'!$C$3886:$Q$4236,15,0)</f>
        <v>1669396.22</v>
      </c>
      <c r="O291" s="12">
        <f>VLOOKUP($A291,'[1]MASTER CP-1 history'!$C$4239:$Q$4589,15,0)</f>
        <v>1761704.3499999999</v>
      </c>
      <c r="P291" s="12">
        <f>VLOOKUP($A291,'[1]MASTER CP-1 history'!$C$4592:$Q$4942,15,0)</f>
        <v>1845572.03</v>
      </c>
      <c r="Q291" s="12">
        <f>VLOOKUP($A291,'[1]MASTER CP-1 history'!$C$4945:$Q$5295,15,0)</f>
        <v>1929918.1900000002</v>
      </c>
      <c r="R291" s="12">
        <f>VLOOKUP($A291,'[1]MASTER CP-1 history'!$C$5298:$Q$5648,15,0)</f>
        <v>2005976.9</v>
      </c>
      <c r="S291" s="12">
        <f>VLOOKUP($A291,'[1]MASTER CP-1 history'!$C$5651:$Q$6001,15,0)</f>
        <v>2096994.67</v>
      </c>
      <c r="T291" s="12">
        <f>VLOOKUP($A291,'[1]MASTER CP-1 history'!$C$6004:$Q$6354,15,0)</f>
        <v>2154273.86</v>
      </c>
      <c r="U291" s="12">
        <f>VLOOKUP($A291,'[1]MASTER CP-1 history'!$C$6357:$Q$6707,15,0)</f>
        <v>2243895.9099999997</v>
      </c>
      <c r="V291" s="12">
        <f>VLOOKUP($A291,'[1]MASTER CP-1 history'!$C$6710:$Q$7060,15,0)</f>
        <v>2381305.7000000002</v>
      </c>
      <c r="W291" s="1"/>
      <c r="X291" s="23">
        <f t="shared" si="54"/>
        <v>1.3934702624095458E-2</v>
      </c>
      <c r="Y291" s="23">
        <f t="shared" si="55"/>
        <v>0.1291475663499129</v>
      </c>
      <c r="Z291" s="23">
        <f t="shared" si="56"/>
        <v>4.7092227304607222E-2</v>
      </c>
      <c r="AA291" s="23">
        <f t="shared" si="57"/>
        <v>3.6630094476606943E-2</v>
      </c>
      <c r="AB291" s="23">
        <f t="shared" si="58"/>
        <v>5.9745465322993081E-2</v>
      </c>
      <c r="AC291" s="23">
        <f t="shared" si="59"/>
        <v>2.4439009330249877E-2</v>
      </c>
      <c r="AD291" s="23">
        <f t="shared" si="53"/>
        <v>2.1325823220684961E-2</v>
      </c>
      <c r="AE291" s="23">
        <f t="shared" si="53"/>
        <v>2.313806465609964E-2</v>
      </c>
      <c r="AF291" s="23">
        <f t="shared" si="53"/>
        <v>3.2663681172719505E-2</v>
      </c>
      <c r="AG291" s="23">
        <f t="shared" si="51"/>
        <v>3.7000817326986922E-2</v>
      </c>
      <c r="AH291" s="23">
        <f t="shared" si="51"/>
        <v>1.3751681394529107E-2</v>
      </c>
      <c r="AI291" s="23">
        <f t="shared" si="51"/>
        <v>5.5294320721536012E-2</v>
      </c>
      <c r="AJ291" s="23">
        <f t="shared" si="51"/>
        <v>4.7605990187854261E-2</v>
      </c>
      <c r="AK291" s="23">
        <f t="shared" si="51"/>
        <v>4.5701906308148889E-2</v>
      </c>
      <c r="AL291" s="23">
        <f t="shared" si="51"/>
        <v>3.9410328579782813E-2</v>
      </c>
      <c r="AM291" s="23">
        <f t="shared" si="51"/>
        <v>4.5373289193908477E-2</v>
      </c>
      <c r="AN291" s="23">
        <f t="shared" si="62"/>
        <v>2.7314895368808899E-2</v>
      </c>
      <c r="AO291" s="23">
        <f t="shared" si="62"/>
        <v>4.1601976268699568E-2</v>
      </c>
      <c r="AP291" s="23">
        <f t="shared" si="62"/>
        <v>6.1237149810572329E-2</v>
      </c>
      <c r="AQ291" s="14"/>
      <c r="AR291" s="23">
        <f t="shared" si="60"/>
        <v>4.2232052085199832E-2</v>
      </c>
      <c r="AS291" s="1">
        <f t="shared" si="61"/>
        <v>2481873</v>
      </c>
    </row>
    <row r="292" spans="1:45" x14ac:dyDescent="0.25">
      <c r="A292" t="s">
        <v>287</v>
      </c>
      <c r="B292" s="5">
        <v>289</v>
      </c>
      <c r="C292" s="12">
        <f>VLOOKUP(A292,'[1]MASTER CP-1 history'!$C$3:$Q$353,15,0)</f>
        <v>0</v>
      </c>
      <c r="D292" s="12">
        <f>VLOOKUP($A292,'[1]MASTER CP-1 history'!$C$356:$Q$706,15,0)</f>
        <v>0</v>
      </c>
      <c r="E292" s="12">
        <f>VLOOKUP($A292,'[1]MASTER CP-1 history'!$C$709:$Q$1059,15,0)</f>
        <v>0</v>
      </c>
      <c r="F292" s="12">
        <f>VLOOKUP($A292,'[1]MASTER CP-1 history'!$C$1062:$Q$1412,15,0)</f>
        <v>0</v>
      </c>
      <c r="G292" s="12">
        <f>VLOOKUP($A292,'[1]MASTER CP-1 history'!$C$1415:$Q$1765,15,0)</f>
        <v>0</v>
      </c>
      <c r="H292" s="12">
        <f>VLOOKUP($A292,'[1]MASTER CP-1 history'!$C$1768:$Q$2118,15,0)</f>
        <v>0</v>
      </c>
      <c r="I292" s="12">
        <f>VLOOKUP($A292,'[1]MASTER CP-1 history'!$C$2121:$Q$2471,15,0)</f>
        <v>0</v>
      </c>
      <c r="J292" s="12">
        <f>VLOOKUP($A292,'[1]MASTER CP-1 history'!$C$2474:$Q$2824,15,0)</f>
        <v>0</v>
      </c>
      <c r="K292" s="12">
        <f>VLOOKUP($A292,'[1]MASTER CP-1 history'!$C$2827:$Q$3177,15,0)</f>
        <v>89805.77</v>
      </c>
      <c r="L292" s="12">
        <f>VLOOKUP($A292,'[1]MASTER CP-1 history'!$C$3180:$Q$3530,15,0)</f>
        <v>92977.36</v>
      </c>
      <c r="M292" s="12">
        <f>VLOOKUP($A292,'[1]MASTER CP-1 history'!$C$3533:$Q$3883,15,0)</f>
        <v>95460.62999999999</v>
      </c>
      <c r="N292" s="12">
        <f>VLOOKUP($A292,'[1]MASTER CP-1 history'!$C$3886:$Q$4236,15,0)</f>
        <v>97822.57</v>
      </c>
      <c r="O292" s="12">
        <f>VLOOKUP($A292,'[1]MASTER CP-1 history'!$C$4239:$Q$4589,15,0)</f>
        <v>100755.79</v>
      </c>
      <c r="P292" s="12">
        <f>VLOOKUP($A292,'[1]MASTER CP-1 history'!$C$4592:$Q$4942,15,0)</f>
        <v>101660.06</v>
      </c>
      <c r="Q292" s="12">
        <f>VLOOKUP($A292,'[1]MASTER CP-1 history'!$C$4945:$Q$5295,15,0)</f>
        <v>107172.77</v>
      </c>
      <c r="R292" s="12">
        <f>VLOOKUP($A292,'[1]MASTER CP-1 history'!$C$5298:$Q$5648,15,0)</f>
        <v>115863.81</v>
      </c>
      <c r="S292" s="12">
        <f>VLOOKUP($A292,'[1]MASTER CP-1 history'!$C$5651:$Q$6001,15,0)</f>
        <v>144891.26999999999</v>
      </c>
      <c r="T292" s="12">
        <f>VLOOKUP($A292,'[1]MASTER CP-1 history'!$C$6004:$Q$6354,15,0)</f>
        <v>124889.02</v>
      </c>
      <c r="U292" s="12">
        <f>VLOOKUP($A292,'[1]MASTER CP-1 history'!$C$6357:$Q$6707,15,0)</f>
        <v>140747.87</v>
      </c>
      <c r="V292" s="12">
        <f>VLOOKUP($A292,'[1]MASTER CP-1 history'!$C$6710:$Q$7060,15,0)</f>
        <v>152894.00999999998</v>
      </c>
      <c r="W292" s="1"/>
      <c r="X292" s="23" t="str">
        <f t="shared" si="54"/>
        <v/>
      </c>
      <c r="Y292" s="23" t="str">
        <f t="shared" si="55"/>
        <v/>
      </c>
      <c r="Z292" s="23" t="str">
        <f t="shared" si="56"/>
        <v/>
      </c>
      <c r="AA292" s="23" t="str">
        <f t="shared" si="57"/>
        <v/>
      </c>
      <c r="AB292" s="23" t="str">
        <f t="shared" si="58"/>
        <v/>
      </c>
      <c r="AC292" s="23" t="str">
        <f t="shared" si="59"/>
        <v/>
      </c>
      <c r="AD292" s="23" t="str">
        <f t="shared" si="53"/>
        <v/>
      </c>
      <c r="AE292" s="23" t="str">
        <f t="shared" si="53"/>
        <v/>
      </c>
      <c r="AF292" s="23">
        <f t="shared" si="53"/>
        <v>3.5316104967420207E-2</v>
      </c>
      <c r="AG292" s="23">
        <f t="shared" si="51"/>
        <v>2.6708329855784134E-2</v>
      </c>
      <c r="AH292" s="23">
        <f t="shared" ref="AH292:AP331" si="63">IF(AND(M292&gt;0,N292&gt;0),((N292-M292)/M292),"")</f>
        <v>2.4742556172110085E-2</v>
      </c>
      <c r="AI292" s="23">
        <f t="shared" si="63"/>
        <v>2.9985104664495998E-2</v>
      </c>
      <c r="AJ292" s="23">
        <f t="shared" si="63"/>
        <v>8.9748688388032495E-3</v>
      </c>
      <c r="AK292" s="23">
        <f t="shared" si="63"/>
        <v>5.4226900908773877E-2</v>
      </c>
      <c r="AL292" s="23">
        <f t="shared" si="63"/>
        <v>8.1093733044317065E-2</v>
      </c>
      <c r="AM292" s="23">
        <f t="shared" si="63"/>
        <v>0.250530860326447</v>
      </c>
      <c r="AN292" s="23">
        <f t="shared" si="62"/>
        <v>-0.1380500702354254</v>
      </c>
      <c r="AO292" s="23">
        <f t="shared" si="62"/>
        <v>0.12698354106710094</v>
      </c>
      <c r="AP292" s="23">
        <f t="shared" si="62"/>
        <v>8.6297149647806284E-2</v>
      </c>
      <c r="AQ292" s="14"/>
      <c r="AR292" s="23">
        <f t="shared" si="60"/>
        <v>5.3346279932512133E-2</v>
      </c>
      <c r="AS292" s="1">
        <f t="shared" si="61"/>
        <v>161050</v>
      </c>
    </row>
    <row r="293" spans="1:45" x14ac:dyDescent="0.25">
      <c r="A293" t="s">
        <v>288</v>
      </c>
      <c r="B293" s="5">
        <v>290</v>
      </c>
      <c r="C293" s="12">
        <f>VLOOKUP(A293,'[1]MASTER CP-1 history'!$C$3:$Q$353,15,0)</f>
        <v>0</v>
      </c>
      <c r="D293" s="12">
        <f>VLOOKUP($A293,'[1]MASTER CP-1 history'!$C$356:$Q$706,15,0)</f>
        <v>0</v>
      </c>
      <c r="E293" s="12">
        <f>VLOOKUP($A293,'[1]MASTER CP-1 history'!$C$709:$Q$1059,15,0)</f>
        <v>0</v>
      </c>
      <c r="F293" s="12">
        <f>VLOOKUP($A293,'[1]MASTER CP-1 history'!$C$1062:$Q$1412,15,0)</f>
        <v>0</v>
      </c>
      <c r="G293" s="12">
        <f>VLOOKUP($A293,'[1]MASTER CP-1 history'!$C$1415:$Q$1765,15,0)</f>
        <v>0</v>
      </c>
      <c r="H293" s="12">
        <f>VLOOKUP($A293,'[1]MASTER CP-1 history'!$C$1768:$Q$2118,15,0)</f>
        <v>0</v>
      </c>
      <c r="I293" s="12">
        <f>VLOOKUP($A293,'[1]MASTER CP-1 history'!$C$2121:$Q$2471,15,0)</f>
        <v>0</v>
      </c>
      <c r="J293" s="12">
        <f>VLOOKUP($A293,'[1]MASTER CP-1 history'!$C$2474:$Q$2824,15,0)</f>
        <v>0</v>
      </c>
      <c r="K293" s="12">
        <f>VLOOKUP($A293,'[1]MASTER CP-1 history'!$C$2827:$Q$3177,15,0)</f>
        <v>0</v>
      </c>
      <c r="L293" s="12">
        <f>VLOOKUP($A293,'[1]MASTER CP-1 history'!$C$3180:$Q$3530,15,0)</f>
        <v>0</v>
      </c>
      <c r="M293" s="12">
        <f>VLOOKUP($A293,'[1]MASTER CP-1 history'!$C$3533:$Q$3883,15,0)</f>
        <v>0</v>
      </c>
      <c r="N293" s="12">
        <f>VLOOKUP($A293,'[1]MASTER CP-1 history'!$C$3886:$Q$4236,15,0)</f>
        <v>0</v>
      </c>
      <c r="O293" s="12">
        <f>VLOOKUP($A293,'[1]MASTER CP-1 history'!$C$4239:$Q$4589,15,0)</f>
        <v>0</v>
      </c>
      <c r="P293" s="12">
        <f>VLOOKUP($A293,'[1]MASTER CP-1 history'!$C$4592:$Q$4942,15,0)</f>
        <v>0</v>
      </c>
      <c r="Q293" s="12">
        <f>VLOOKUP($A293,'[1]MASTER CP-1 history'!$C$4945:$Q$5295,15,0)</f>
        <v>0</v>
      </c>
      <c r="R293" s="12">
        <f>VLOOKUP($A293,'[1]MASTER CP-1 history'!$C$5298:$Q$5648,15,0)</f>
        <v>0</v>
      </c>
      <c r="S293" s="12">
        <f>VLOOKUP($A293,'[1]MASTER CP-1 history'!$C$5651:$Q$6001,15,0)</f>
        <v>0</v>
      </c>
      <c r="T293" s="12">
        <f>VLOOKUP($A293,'[1]MASTER CP-1 history'!$C$6004:$Q$6354,15,0)</f>
        <v>0</v>
      </c>
      <c r="U293" s="12">
        <f>VLOOKUP($A293,'[1]MASTER CP-1 history'!$C$6357:$Q$6707,15,0)</f>
        <v>0</v>
      </c>
      <c r="V293" s="12">
        <f>VLOOKUP($A293,'[1]MASTER CP-1 history'!$C$6710:$Q$7060,15,0)</f>
        <v>0</v>
      </c>
      <c r="W293" s="1"/>
      <c r="X293" s="23" t="str">
        <f t="shared" si="54"/>
        <v/>
      </c>
      <c r="Y293" s="23" t="str">
        <f t="shared" si="55"/>
        <v/>
      </c>
      <c r="Z293" s="23" t="str">
        <f t="shared" si="56"/>
        <v/>
      </c>
      <c r="AA293" s="23" t="str">
        <f t="shared" si="57"/>
        <v/>
      </c>
      <c r="AB293" s="23" t="str">
        <f t="shared" si="58"/>
        <v/>
      </c>
      <c r="AC293" s="23" t="str">
        <f t="shared" si="59"/>
        <v/>
      </c>
      <c r="AD293" s="23" t="str">
        <f t="shared" ref="AD293:AP339" si="64">IF(AND(I293&gt;0,J293&gt;0),((J293-I293)/I293),"")</f>
        <v/>
      </c>
      <c r="AE293" s="23" t="str">
        <f t="shared" si="64"/>
        <v/>
      </c>
      <c r="AF293" s="23" t="str">
        <f t="shared" si="64"/>
        <v/>
      </c>
      <c r="AG293" s="23" t="str">
        <f t="shared" si="64"/>
        <v/>
      </c>
      <c r="AH293" s="23" t="str">
        <f t="shared" si="63"/>
        <v/>
      </c>
      <c r="AI293" s="23" t="str">
        <f t="shared" si="63"/>
        <v/>
      </c>
      <c r="AJ293" s="23" t="str">
        <f t="shared" si="63"/>
        <v/>
      </c>
      <c r="AK293" s="23" t="str">
        <f t="shared" si="63"/>
        <v/>
      </c>
      <c r="AL293" s="23" t="str">
        <f t="shared" si="63"/>
        <v/>
      </c>
      <c r="AM293" s="23" t="str">
        <f t="shared" si="63"/>
        <v/>
      </c>
      <c r="AN293" s="23" t="str">
        <f t="shared" si="62"/>
        <v/>
      </c>
      <c r="AO293" s="23" t="str">
        <f t="shared" si="62"/>
        <v/>
      </c>
      <c r="AP293" s="23" t="str">
        <f t="shared" si="62"/>
        <v/>
      </c>
      <c r="AQ293" s="14"/>
      <c r="AR293" s="23">
        <f t="shared" si="60"/>
        <v>0</v>
      </c>
      <c r="AS293" s="1">
        <f t="shared" si="61"/>
        <v>0</v>
      </c>
    </row>
    <row r="294" spans="1:45" x14ac:dyDescent="0.25">
      <c r="A294" t="s">
        <v>289</v>
      </c>
      <c r="B294" s="5">
        <v>291</v>
      </c>
      <c r="C294" s="12">
        <f>VLOOKUP(A294,'[1]MASTER CP-1 history'!$C$3:$Q$353,15,0)</f>
        <v>0</v>
      </c>
      <c r="D294" s="12">
        <f>VLOOKUP($A294,'[1]MASTER CP-1 history'!$C$356:$Q$706,15,0)</f>
        <v>0</v>
      </c>
      <c r="E294" s="12">
        <f>VLOOKUP($A294,'[1]MASTER CP-1 history'!$C$709:$Q$1059,15,0)</f>
        <v>0</v>
      </c>
      <c r="F294" s="12">
        <f>VLOOKUP($A294,'[1]MASTER CP-1 history'!$C$1062:$Q$1412,15,0)</f>
        <v>0</v>
      </c>
      <c r="G294" s="12">
        <f>VLOOKUP($A294,'[1]MASTER CP-1 history'!$C$1415:$Q$1765,15,0)</f>
        <v>0</v>
      </c>
      <c r="H294" s="12">
        <f>VLOOKUP($A294,'[1]MASTER CP-1 history'!$C$1768:$Q$2118,15,0)</f>
        <v>0</v>
      </c>
      <c r="I294" s="12">
        <f>VLOOKUP($A294,'[1]MASTER CP-1 history'!$C$2121:$Q$2471,15,0)</f>
        <v>0</v>
      </c>
      <c r="J294" s="12">
        <f>VLOOKUP($A294,'[1]MASTER CP-1 history'!$C$2474:$Q$2824,15,0)</f>
        <v>0</v>
      </c>
      <c r="K294" s="12">
        <f>VLOOKUP($A294,'[1]MASTER CP-1 history'!$C$2827:$Q$3177,15,0)</f>
        <v>0</v>
      </c>
      <c r="L294" s="12">
        <f>VLOOKUP($A294,'[1]MASTER CP-1 history'!$C$3180:$Q$3530,15,0)</f>
        <v>0</v>
      </c>
      <c r="M294" s="12">
        <f>VLOOKUP($A294,'[1]MASTER CP-1 history'!$C$3533:$Q$3883,15,0)</f>
        <v>0</v>
      </c>
      <c r="N294" s="12">
        <f>VLOOKUP($A294,'[1]MASTER CP-1 history'!$C$3886:$Q$4236,15,0)</f>
        <v>0</v>
      </c>
      <c r="O294" s="12">
        <f>VLOOKUP($A294,'[1]MASTER CP-1 history'!$C$4239:$Q$4589,15,0)</f>
        <v>0</v>
      </c>
      <c r="P294" s="12">
        <f>VLOOKUP($A294,'[1]MASTER CP-1 history'!$C$4592:$Q$4942,15,0)</f>
        <v>0</v>
      </c>
      <c r="Q294" s="12">
        <f>VLOOKUP($A294,'[1]MASTER CP-1 history'!$C$4945:$Q$5295,15,0)</f>
        <v>0</v>
      </c>
      <c r="R294" s="12">
        <f>VLOOKUP($A294,'[1]MASTER CP-1 history'!$C$5298:$Q$5648,15,0)</f>
        <v>0</v>
      </c>
      <c r="S294" s="12">
        <f>VLOOKUP($A294,'[1]MASTER CP-1 history'!$C$5651:$Q$6001,15,0)</f>
        <v>0</v>
      </c>
      <c r="T294" s="12">
        <f>VLOOKUP($A294,'[1]MASTER CP-1 history'!$C$6004:$Q$6354,15,0)</f>
        <v>0</v>
      </c>
      <c r="U294" s="12">
        <f>VLOOKUP($A294,'[1]MASTER CP-1 history'!$C$6357:$Q$6707,15,0)</f>
        <v>0</v>
      </c>
      <c r="V294" s="12">
        <f>VLOOKUP($A294,'[1]MASTER CP-1 history'!$C$6710:$Q$7060,15,0)</f>
        <v>0</v>
      </c>
      <c r="W294" s="1"/>
      <c r="X294" s="23" t="str">
        <f t="shared" si="54"/>
        <v/>
      </c>
      <c r="Y294" s="23" t="str">
        <f t="shared" si="55"/>
        <v/>
      </c>
      <c r="Z294" s="23" t="str">
        <f t="shared" si="56"/>
        <v/>
      </c>
      <c r="AA294" s="23" t="str">
        <f t="shared" si="57"/>
        <v/>
      </c>
      <c r="AB294" s="23" t="str">
        <f t="shared" si="58"/>
        <v/>
      </c>
      <c r="AC294" s="23" t="str">
        <f t="shared" si="59"/>
        <v/>
      </c>
      <c r="AD294" s="23" t="str">
        <f t="shared" si="64"/>
        <v/>
      </c>
      <c r="AE294" s="23" t="str">
        <f t="shared" si="64"/>
        <v/>
      </c>
      <c r="AF294" s="23" t="str">
        <f t="shared" si="64"/>
        <v/>
      </c>
      <c r="AG294" s="23" t="str">
        <f t="shared" si="64"/>
        <v/>
      </c>
      <c r="AH294" s="23" t="str">
        <f t="shared" si="63"/>
        <v/>
      </c>
      <c r="AI294" s="23" t="str">
        <f t="shared" si="63"/>
        <v/>
      </c>
      <c r="AJ294" s="23" t="str">
        <f t="shared" si="63"/>
        <v/>
      </c>
      <c r="AK294" s="23" t="str">
        <f t="shared" si="63"/>
        <v/>
      </c>
      <c r="AL294" s="23" t="str">
        <f t="shared" si="63"/>
        <v/>
      </c>
      <c r="AM294" s="23" t="str">
        <f t="shared" si="63"/>
        <v/>
      </c>
      <c r="AN294" s="23" t="str">
        <f t="shared" si="62"/>
        <v/>
      </c>
      <c r="AO294" s="23" t="str">
        <f t="shared" si="62"/>
        <v/>
      </c>
      <c r="AP294" s="23" t="str">
        <f t="shared" si="62"/>
        <v/>
      </c>
      <c r="AQ294" s="14"/>
      <c r="AR294" s="23">
        <f t="shared" si="60"/>
        <v>0</v>
      </c>
      <c r="AS294" s="1">
        <f t="shared" si="61"/>
        <v>0</v>
      </c>
    </row>
    <row r="295" spans="1:45" x14ac:dyDescent="0.25">
      <c r="A295" t="s">
        <v>290</v>
      </c>
      <c r="B295" s="5">
        <v>292</v>
      </c>
      <c r="C295" s="12">
        <f>VLOOKUP(A295,'[1]MASTER CP-1 history'!$C$3:$Q$353,15,0)</f>
        <v>0</v>
      </c>
      <c r="D295" s="12">
        <f>VLOOKUP($A295,'[1]MASTER CP-1 history'!$C$356:$Q$706,15,0)</f>
        <v>0</v>
      </c>
      <c r="E295" s="12">
        <f>VLOOKUP($A295,'[1]MASTER CP-1 history'!$C$709:$Q$1059,15,0)</f>
        <v>0</v>
      </c>
      <c r="F295" s="12">
        <f>VLOOKUP($A295,'[1]MASTER CP-1 history'!$C$1062:$Q$1412,15,0)</f>
        <v>0</v>
      </c>
      <c r="G295" s="12">
        <f>VLOOKUP($A295,'[1]MASTER CP-1 history'!$C$1415:$Q$1765,15,0)</f>
        <v>0</v>
      </c>
      <c r="H295" s="12">
        <f>VLOOKUP($A295,'[1]MASTER CP-1 history'!$C$1768:$Q$2118,15,0)</f>
        <v>0</v>
      </c>
      <c r="I295" s="12">
        <f>VLOOKUP($A295,'[1]MASTER CP-1 history'!$C$2121:$Q$2471,15,0)</f>
        <v>227297.58</v>
      </c>
      <c r="J295" s="12">
        <f>VLOOKUP($A295,'[1]MASTER CP-1 history'!$C$2474:$Q$2824,15,0)</f>
        <v>231936.56999999998</v>
      </c>
      <c r="K295" s="12">
        <f>VLOOKUP($A295,'[1]MASTER CP-1 history'!$C$2827:$Q$3177,15,0)</f>
        <v>244225.43999999997</v>
      </c>
      <c r="L295" s="12">
        <f>VLOOKUP($A295,'[1]MASTER CP-1 history'!$C$3180:$Q$3530,15,0)</f>
        <v>248567.59</v>
      </c>
      <c r="M295" s="12">
        <f>VLOOKUP($A295,'[1]MASTER CP-1 history'!$C$3533:$Q$3883,15,0)</f>
        <v>258912.45</v>
      </c>
      <c r="N295" s="12">
        <f>VLOOKUP($A295,'[1]MASTER CP-1 history'!$C$3886:$Q$4236,15,0)</f>
        <v>270117.37</v>
      </c>
      <c r="O295" s="12">
        <f>VLOOKUP($A295,'[1]MASTER CP-1 history'!$C$4239:$Q$4589,15,0)</f>
        <v>286084.79000000004</v>
      </c>
      <c r="P295" s="12">
        <f>VLOOKUP($A295,'[1]MASTER CP-1 history'!$C$4592:$Q$4942,15,0)</f>
        <v>309084.96999999997</v>
      </c>
      <c r="Q295" s="12">
        <f>VLOOKUP($A295,'[1]MASTER CP-1 history'!$C$4945:$Q$5295,15,0)</f>
        <v>320948.09999999998</v>
      </c>
      <c r="R295" s="12">
        <f>VLOOKUP($A295,'[1]MASTER CP-1 history'!$C$5298:$Q$5648,15,0)</f>
        <v>335220.67000000004</v>
      </c>
      <c r="S295" s="12">
        <f>VLOOKUP($A295,'[1]MASTER CP-1 history'!$C$5651:$Q$6001,15,0)</f>
        <v>358242.08</v>
      </c>
      <c r="T295" s="12">
        <f>VLOOKUP($A295,'[1]MASTER CP-1 history'!$C$6004:$Q$6354,15,0)</f>
        <v>358800.14</v>
      </c>
      <c r="U295" s="12">
        <f>VLOOKUP($A295,'[1]MASTER CP-1 history'!$C$6357:$Q$6707,15,0)</f>
        <v>382989.23</v>
      </c>
      <c r="V295" s="12">
        <f>VLOOKUP($A295,'[1]MASTER CP-1 history'!$C$6710:$Q$7060,15,0)</f>
        <v>434382.61</v>
      </c>
      <c r="W295" s="1"/>
      <c r="X295" s="23" t="str">
        <f t="shared" si="54"/>
        <v/>
      </c>
      <c r="Y295" s="23" t="str">
        <f t="shared" si="55"/>
        <v/>
      </c>
      <c r="Z295" s="23" t="str">
        <f t="shared" si="56"/>
        <v/>
      </c>
      <c r="AA295" s="23" t="str">
        <f t="shared" si="57"/>
        <v/>
      </c>
      <c r="AB295" s="23" t="str">
        <f t="shared" si="58"/>
        <v/>
      </c>
      <c r="AC295" s="23" t="str">
        <f t="shared" si="59"/>
        <v/>
      </c>
      <c r="AD295" s="23">
        <f t="shared" si="64"/>
        <v>2.0409324199580088E-2</v>
      </c>
      <c r="AE295" s="23">
        <f t="shared" si="64"/>
        <v>5.2983753273578189E-2</v>
      </c>
      <c r="AF295" s="23">
        <f t="shared" si="64"/>
        <v>1.777926984183148E-2</v>
      </c>
      <c r="AG295" s="23">
        <f t="shared" si="64"/>
        <v>4.161789555911137E-2</v>
      </c>
      <c r="AH295" s="23">
        <f t="shared" si="63"/>
        <v>4.3276868300462117E-2</v>
      </c>
      <c r="AI295" s="23">
        <f t="shared" si="63"/>
        <v>5.9112895997765869E-2</v>
      </c>
      <c r="AJ295" s="23">
        <f t="shared" si="63"/>
        <v>8.0396374795038666E-2</v>
      </c>
      <c r="AK295" s="23">
        <f t="shared" si="63"/>
        <v>3.838145219419762E-2</v>
      </c>
      <c r="AL295" s="23">
        <f t="shared" si="63"/>
        <v>4.4470024904338323E-2</v>
      </c>
      <c r="AM295" s="23">
        <f t="shared" si="63"/>
        <v>6.8675389259260089E-2</v>
      </c>
      <c r="AN295" s="23">
        <f t="shared" si="62"/>
        <v>1.5577734474967251E-3</v>
      </c>
      <c r="AO295" s="23">
        <f t="shared" si="62"/>
        <v>6.7416612490730818E-2</v>
      </c>
      <c r="AP295" s="23">
        <f t="shared" si="62"/>
        <v>0.13419014419804967</v>
      </c>
      <c r="AQ295" s="14"/>
      <c r="AR295" s="23">
        <f t="shared" si="60"/>
        <v>5.1559059881649313E-2</v>
      </c>
      <c r="AS295" s="1">
        <f t="shared" si="61"/>
        <v>456779</v>
      </c>
    </row>
    <row r="296" spans="1:45" x14ac:dyDescent="0.25">
      <c r="A296" t="s">
        <v>291</v>
      </c>
      <c r="B296" s="5">
        <v>293</v>
      </c>
      <c r="C296" s="12">
        <f>VLOOKUP(A296,'[1]MASTER CP-1 history'!$C$3:$Q$353,15,0)</f>
        <v>0</v>
      </c>
      <c r="D296" s="12">
        <f>VLOOKUP($A296,'[1]MASTER CP-1 history'!$C$356:$Q$706,15,0)</f>
        <v>0</v>
      </c>
      <c r="E296" s="12">
        <f>VLOOKUP($A296,'[1]MASTER CP-1 history'!$C$709:$Q$1059,15,0)</f>
        <v>0</v>
      </c>
      <c r="F296" s="12">
        <f>VLOOKUP($A296,'[1]MASTER CP-1 history'!$C$1062:$Q$1412,15,0)</f>
        <v>0</v>
      </c>
      <c r="G296" s="12">
        <f>VLOOKUP($A296,'[1]MASTER CP-1 history'!$C$1415:$Q$1765,15,0)</f>
        <v>0</v>
      </c>
      <c r="H296" s="12">
        <f>VLOOKUP($A296,'[1]MASTER CP-1 history'!$C$1768:$Q$2118,15,0)</f>
        <v>0</v>
      </c>
      <c r="I296" s="12">
        <f>VLOOKUP($A296,'[1]MASTER CP-1 history'!$C$2121:$Q$2471,15,0)</f>
        <v>0</v>
      </c>
      <c r="J296" s="12">
        <f>VLOOKUP($A296,'[1]MASTER CP-1 history'!$C$2474:$Q$2824,15,0)</f>
        <v>0</v>
      </c>
      <c r="K296" s="12">
        <f>VLOOKUP($A296,'[1]MASTER CP-1 history'!$C$2827:$Q$3177,15,0)</f>
        <v>0</v>
      </c>
      <c r="L296" s="12">
        <f>VLOOKUP($A296,'[1]MASTER CP-1 history'!$C$3180:$Q$3530,15,0)</f>
        <v>0</v>
      </c>
      <c r="M296" s="12">
        <f>VLOOKUP($A296,'[1]MASTER CP-1 history'!$C$3533:$Q$3883,15,0)</f>
        <v>0</v>
      </c>
      <c r="N296" s="12">
        <f>VLOOKUP($A296,'[1]MASTER CP-1 history'!$C$3886:$Q$4236,15,0)</f>
        <v>0</v>
      </c>
      <c r="O296" s="12">
        <f>VLOOKUP($A296,'[1]MASTER CP-1 history'!$C$4239:$Q$4589,15,0)</f>
        <v>0</v>
      </c>
      <c r="P296" s="12">
        <f>VLOOKUP($A296,'[1]MASTER CP-1 history'!$C$4592:$Q$4942,15,0)</f>
        <v>0</v>
      </c>
      <c r="Q296" s="12">
        <f>VLOOKUP($A296,'[1]MASTER CP-1 history'!$C$4945:$Q$5295,15,0)</f>
        <v>0</v>
      </c>
      <c r="R296" s="12">
        <f>VLOOKUP($A296,'[1]MASTER CP-1 history'!$C$5298:$Q$5648,15,0)</f>
        <v>0</v>
      </c>
      <c r="S296" s="12">
        <f>VLOOKUP($A296,'[1]MASTER CP-1 history'!$C$5651:$Q$6001,15,0)</f>
        <v>0</v>
      </c>
      <c r="T296" s="12">
        <f>VLOOKUP($A296,'[1]MASTER CP-1 history'!$C$6004:$Q$6354,15,0)</f>
        <v>0</v>
      </c>
      <c r="U296" s="12">
        <f>VLOOKUP($A296,'[1]MASTER CP-1 history'!$C$6357:$Q$6707,15,0)</f>
        <v>0</v>
      </c>
      <c r="V296" s="12">
        <f>VLOOKUP($A296,'[1]MASTER CP-1 history'!$C$6710:$Q$7060,15,0)</f>
        <v>0</v>
      </c>
      <c r="W296" s="1"/>
      <c r="X296" s="23" t="str">
        <f t="shared" si="54"/>
        <v/>
      </c>
      <c r="Y296" s="23" t="str">
        <f t="shared" si="55"/>
        <v/>
      </c>
      <c r="Z296" s="23" t="str">
        <f t="shared" si="56"/>
        <v/>
      </c>
      <c r="AA296" s="23" t="str">
        <f t="shared" si="57"/>
        <v/>
      </c>
      <c r="AB296" s="23" t="str">
        <f t="shared" si="58"/>
        <v/>
      </c>
      <c r="AC296" s="23" t="str">
        <f t="shared" si="59"/>
        <v/>
      </c>
      <c r="AD296" s="23" t="str">
        <f t="shared" si="64"/>
        <v/>
      </c>
      <c r="AE296" s="23" t="str">
        <f t="shared" si="64"/>
        <v/>
      </c>
      <c r="AF296" s="23" t="str">
        <f t="shared" si="64"/>
        <v/>
      </c>
      <c r="AG296" s="23" t="str">
        <f t="shared" si="64"/>
        <v/>
      </c>
      <c r="AH296" s="23" t="str">
        <f t="shared" si="63"/>
        <v/>
      </c>
      <c r="AI296" s="23" t="str">
        <f t="shared" si="63"/>
        <v/>
      </c>
      <c r="AJ296" s="23" t="str">
        <f t="shared" si="63"/>
        <v/>
      </c>
      <c r="AK296" s="23" t="str">
        <f t="shared" si="63"/>
        <v/>
      </c>
      <c r="AL296" s="23" t="str">
        <f t="shared" si="63"/>
        <v/>
      </c>
      <c r="AM296" s="23" t="str">
        <f t="shared" si="63"/>
        <v/>
      </c>
      <c r="AN296" s="23" t="str">
        <f t="shared" si="62"/>
        <v/>
      </c>
      <c r="AO296" s="23" t="str">
        <f t="shared" si="62"/>
        <v/>
      </c>
      <c r="AP296" s="23" t="str">
        <f t="shared" si="62"/>
        <v/>
      </c>
      <c r="AQ296" s="14"/>
      <c r="AR296" s="23">
        <f t="shared" si="60"/>
        <v>0</v>
      </c>
      <c r="AS296" s="1">
        <f t="shared" si="61"/>
        <v>0</v>
      </c>
    </row>
    <row r="297" spans="1:45" x14ac:dyDescent="0.25">
      <c r="A297" t="s">
        <v>292</v>
      </c>
      <c r="B297" s="5">
        <v>294</v>
      </c>
      <c r="C297" s="12">
        <f>VLOOKUP(A297,'[1]MASTER CP-1 history'!$C$3:$Q$353,15,0)</f>
        <v>0</v>
      </c>
      <c r="D297" s="12">
        <f>VLOOKUP($A297,'[1]MASTER CP-1 history'!$C$356:$Q$706,15,0)</f>
        <v>0</v>
      </c>
      <c r="E297" s="12">
        <f>VLOOKUP($A297,'[1]MASTER CP-1 history'!$C$709:$Q$1059,15,0)</f>
        <v>0</v>
      </c>
      <c r="F297" s="12">
        <f>VLOOKUP($A297,'[1]MASTER CP-1 history'!$C$1062:$Q$1412,15,0)</f>
        <v>0</v>
      </c>
      <c r="G297" s="12">
        <f>VLOOKUP($A297,'[1]MASTER CP-1 history'!$C$1415:$Q$1765,15,0)</f>
        <v>118073.95</v>
      </c>
      <c r="H297" s="12">
        <f>VLOOKUP($A297,'[1]MASTER CP-1 history'!$C$1768:$Q$2118,15,0)</f>
        <v>115709.81000000001</v>
      </c>
      <c r="I297" s="12">
        <f>VLOOKUP($A297,'[1]MASTER CP-1 history'!$C$2121:$Q$2471,15,0)</f>
        <v>102737.35</v>
      </c>
      <c r="J297" s="12">
        <f>VLOOKUP($A297,'[1]MASTER CP-1 history'!$C$2474:$Q$2824,15,0)</f>
        <v>102737.35</v>
      </c>
      <c r="K297" s="12">
        <f>VLOOKUP($A297,'[1]MASTER CP-1 history'!$C$2827:$Q$3177,15,0)</f>
        <v>103307.76</v>
      </c>
      <c r="L297" s="12">
        <f>VLOOKUP($A297,'[1]MASTER CP-1 history'!$C$3180:$Q$3530,15,0)</f>
        <v>113157.03</v>
      </c>
      <c r="M297" s="12">
        <f>VLOOKUP($A297,'[1]MASTER CP-1 history'!$C$3533:$Q$3883,15,0)</f>
        <v>96466.260000000009</v>
      </c>
      <c r="N297" s="12">
        <f>VLOOKUP($A297,'[1]MASTER CP-1 history'!$C$3886:$Q$4236,15,0)</f>
        <v>111437.11</v>
      </c>
      <c r="O297" s="12">
        <f>VLOOKUP($A297,'[1]MASTER CP-1 history'!$C$4239:$Q$4589,15,0)</f>
        <v>119643.4</v>
      </c>
      <c r="P297" s="12">
        <f>VLOOKUP($A297,'[1]MASTER CP-1 history'!$C$4592:$Q$4942,15,0)</f>
        <v>120842.5</v>
      </c>
      <c r="Q297" s="12">
        <f>VLOOKUP($A297,'[1]MASTER CP-1 history'!$C$4945:$Q$5295,15,0)</f>
        <v>135745.16999999998</v>
      </c>
      <c r="R297" s="12">
        <f>VLOOKUP($A297,'[1]MASTER CP-1 history'!$C$5298:$Q$5648,15,0)</f>
        <v>151220.50999999998</v>
      </c>
      <c r="S297" s="12">
        <f>VLOOKUP($A297,'[1]MASTER CP-1 history'!$C$5651:$Q$6001,15,0)</f>
        <v>193414.06</v>
      </c>
      <c r="T297" s="12">
        <f>VLOOKUP($A297,'[1]MASTER CP-1 history'!$C$6004:$Q$6354,15,0)</f>
        <v>209675.08000000002</v>
      </c>
      <c r="U297" s="12">
        <f>VLOOKUP($A297,'[1]MASTER CP-1 history'!$C$6357:$Q$6707,15,0)</f>
        <v>227629.97</v>
      </c>
      <c r="V297" s="12">
        <f>VLOOKUP($A297,'[1]MASTER CP-1 history'!$C$6710:$Q$7060,15,0)</f>
        <v>250819.07</v>
      </c>
      <c r="W297" s="1"/>
      <c r="X297" s="23" t="str">
        <f t="shared" si="54"/>
        <v/>
      </c>
      <c r="Y297" s="23" t="str">
        <f t="shared" si="55"/>
        <v/>
      </c>
      <c r="Z297" s="23" t="str">
        <f t="shared" si="56"/>
        <v/>
      </c>
      <c r="AA297" s="23" t="str">
        <f t="shared" si="57"/>
        <v/>
      </c>
      <c r="AB297" s="23">
        <f t="shared" si="58"/>
        <v>-2.0022536723807282E-2</v>
      </c>
      <c r="AC297" s="23">
        <f t="shared" si="59"/>
        <v>-0.11211201539437327</v>
      </c>
      <c r="AD297" s="23">
        <f t="shared" si="64"/>
        <v>0</v>
      </c>
      <c r="AE297" s="23">
        <f t="shared" si="64"/>
        <v>5.5521190686735533E-3</v>
      </c>
      <c r="AF297" s="23">
        <f t="shared" si="64"/>
        <v>9.5339111021282466E-2</v>
      </c>
      <c r="AG297" s="23">
        <f t="shared" si="64"/>
        <v>-0.1475009550886939</v>
      </c>
      <c r="AH297" s="23">
        <f t="shared" si="63"/>
        <v>0.15519260309252156</v>
      </c>
      <c r="AI297" s="23">
        <f t="shared" si="63"/>
        <v>7.3640549364569791E-2</v>
      </c>
      <c r="AJ297" s="23">
        <f t="shared" si="63"/>
        <v>1.0022282883970248E-2</v>
      </c>
      <c r="AK297" s="23">
        <f t="shared" si="63"/>
        <v>0.12332308583486756</v>
      </c>
      <c r="AL297" s="23">
        <f t="shared" si="63"/>
        <v>0.11400287759778119</v>
      </c>
      <c r="AM297" s="23">
        <f t="shared" si="63"/>
        <v>0.27902002182111424</v>
      </c>
      <c r="AN297" s="23">
        <f t="shared" si="62"/>
        <v>8.4073619053340889E-2</v>
      </c>
      <c r="AO297" s="23">
        <f t="shared" si="62"/>
        <v>8.5631969235447455E-2</v>
      </c>
      <c r="AP297" s="23">
        <f t="shared" si="62"/>
        <v>0.10187191080330944</v>
      </c>
      <c r="AQ297" s="14"/>
      <c r="AR297" s="23">
        <f t="shared" si="60"/>
        <v>5.653564283800027E-2</v>
      </c>
      <c r="AS297" s="1">
        <f t="shared" si="61"/>
        <v>264999</v>
      </c>
    </row>
    <row r="298" spans="1:45" x14ac:dyDescent="0.25">
      <c r="A298" t="s">
        <v>293</v>
      </c>
      <c r="B298" s="5">
        <v>295</v>
      </c>
      <c r="C298" s="12">
        <f>VLOOKUP(A298,'[1]MASTER CP-1 history'!$C$3:$Q$353,15,0)</f>
        <v>0</v>
      </c>
      <c r="D298" s="12">
        <f>VLOOKUP($A298,'[1]MASTER CP-1 history'!$C$356:$Q$706,15,0)</f>
        <v>0</v>
      </c>
      <c r="E298" s="12">
        <f>VLOOKUP($A298,'[1]MASTER CP-1 history'!$C$709:$Q$1059,15,0)</f>
        <v>0</v>
      </c>
      <c r="F298" s="12">
        <f>VLOOKUP($A298,'[1]MASTER CP-1 history'!$C$1062:$Q$1412,15,0)</f>
        <v>527848.05000000005</v>
      </c>
      <c r="G298" s="12">
        <f>VLOOKUP($A298,'[1]MASTER CP-1 history'!$C$1415:$Q$1765,15,0)</f>
        <v>548792.51</v>
      </c>
      <c r="H298" s="12">
        <f>VLOOKUP($A298,'[1]MASTER CP-1 history'!$C$1768:$Q$2118,15,0)</f>
        <v>556550.85000000009</v>
      </c>
      <c r="I298" s="12">
        <f>VLOOKUP($A298,'[1]MASTER CP-1 history'!$C$2121:$Q$2471,15,0)</f>
        <v>564365.73</v>
      </c>
      <c r="J298" s="12">
        <f>VLOOKUP($A298,'[1]MASTER CP-1 history'!$C$2474:$Q$2824,15,0)</f>
        <v>577924.07000000007</v>
      </c>
      <c r="K298" s="12">
        <f>VLOOKUP($A298,'[1]MASTER CP-1 history'!$C$2827:$Q$3177,15,0)</f>
        <v>665629.52</v>
      </c>
      <c r="L298" s="12">
        <f>VLOOKUP($A298,'[1]MASTER CP-1 history'!$C$3180:$Q$3530,15,0)</f>
        <v>689230.91</v>
      </c>
      <c r="M298" s="12">
        <f>VLOOKUP($A298,'[1]MASTER CP-1 history'!$C$3533:$Q$3883,15,0)</f>
        <v>711170.49</v>
      </c>
      <c r="N298" s="12">
        <f>VLOOKUP($A298,'[1]MASTER CP-1 history'!$C$3886:$Q$4236,15,0)</f>
        <v>750338.04</v>
      </c>
      <c r="O298" s="12">
        <f>VLOOKUP($A298,'[1]MASTER CP-1 history'!$C$4239:$Q$4589,15,0)</f>
        <v>796093.3600000001</v>
      </c>
      <c r="P298" s="12">
        <f>VLOOKUP($A298,'[1]MASTER CP-1 history'!$C$4592:$Q$4942,15,0)</f>
        <v>839835.25</v>
      </c>
      <c r="Q298" s="12">
        <f>VLOOKUP($A298,'[1]MASTER CP-1 history'!$C$4945:$Q$5295,15,0)</f>
        <v>884597.20000000007</v>
      </c>
      <c r="R298" s="12">
        <f>VLOOKUP($A298,'[1]MASTER CP-1 history'!$C$5298:$Q$5648,15,0)</f>
        <v>947598.39</v>
      </c>
      <c r="S298" s="12">
        <f>VLOOKUP($A298,'[1]MASTER CP-1 history'!$C$5651:$Q$6001,15,0)</f>
        <v>1047566.14</v>
      </c>
      <c r="T298" s="12">
        <f>VLOOKUP($A298,'[1]MASTER CP-1 history'!$C$6004:$Q$6354,15,0)</f>
        <v>1080965.82</v>
      </c>
      <c r="U298" s="12">
        <f>VLOOKUP($A298,'[1]MASTER CP-1 history'!$C$6357:$Q$6707,15,0)</f>
        <v>1133210.0900000001</v>
      </c>
      <c r="V298" s="12">
        <f>VLOOKUP($A298,'[1]MASTER CP-1 history'!$C$6710:$Q$7060,15,0)</f>
        <v>1226287.8600000001</v>
      </c>
      <c r="W298" s="1"/>
      <c r="X298" s="23" t="str">
        <f t="shared" si="54"/>
        <v/>
      </c>
      <c r="Y298" s="23" t="str">
        <f t="shared" si="55"/>
        <v/>
      </c>
      <c r="Z298" s="23" t="str">
        <f t="shared" si="56"/>
        <v/>
      </c>
      <c r="AA298" s="23">
        <f t="shared" si="57"/>
        <v>3.9678956851313479E-2</v>
      </c>
      <c r="AB298" s="23">
        <f t="shared" si="58"/>
        <v>1.4137109852319384E-2</v>
      </c>
      <c r="AC298" s="23">
        <f t="shared" si="59"/>
        <v>1.4041628002185043E-2</v>
      </c>
      <c r="AD298" s="23">
        <f t="shared" si="64"/>
        <v>2.4024031367035847E-2</v>
      </c>
      <c r="AE298" s="23">
        <f t="shared" si="64"/>
        <v>0.15175946902505713</v>
      </c>
      <c r="AF298" s="23">
        <f t="shared" si="64"/>
        <v>3.5457246547599054E-2</v>
      </c>
      <c r="AG298" s="23">
        <f t="shared" si="64"/>
        <v>3.1831973409317871E-2</v>
      </c>
      <c r="AH298" s="23">
        <f t="shared" si="63"/>
        <v>5.5074768358287826E-2</v>
      </c>
      <c r="AI298" s="23">
        <f t="shared" si="63"/>
        <v>6.0979608604143358E-2</v>
      </c>
      <c r="AJ298" s="23">
        <f t="shared" si="63"/>
        <v>5.4945678732956513E-2</v>
      </c>
      <c r="AK298" s="23">
        <f t="shared" si="63"/>
        <v>5.3298489197732613E-2</v>
      </c>
      <c r="AL298" s="23">
        <f t="shared" si="63"/>
        <v>7.1220200561340166E-2</v>
      </c>
      <c r="AM298" s="23">
        <f t="shared" si="63"/>
        <v>0.10549590528536039</v>
      </c>
      <c r="AN298" s="23">
        <f t="shared" si="62"/>
        <v>3.1883122911933799E-2</v>
      </c>
      <c r="AO298" s="23">
        <f t="shared" si="62"/>
        <v>4.8331102643004956E-2</v>
      </c>
      <c r="AP298" s="23">
        <f t="shared" si="62"/>
        <v>8.213637596537815E-2</v>
      </c>
      <c r="AQ298" s="14"/>
      <c r="AR298" s="23">
        <f t="shared" si="60"/>
        <v>5.4643479207185354E-2</v>
      </c>
      <c r="AS298" s="1">
        <f t="shared" si="61"/>
        <v>1293296</v>
      </c>
    </row>
    <row r="299" spans="1:45" x14ac:dyDescent="0.25">
      <c r="A299" t="s">
        <v>294</v>
      </c>
      <c r="B299" s="5">
        <v>296</v>
      </c>
      <c r="C299" s="12">
        <f>VLOOKUP(A299,'[1]MASTER CP-1 history'!$C$3:$Q$353,15,0)</f>
        <v>0</v>
      </c>
      <c r="D299" s="12">
        <f>VLOOKUP($A299,'[1]MASTER CP-1 history'!$C$356:$Q$706,15,0)</f>
        <v>0</v>
      </c>
      <c r="E299" s="12">
        <f>VLOOKUP($A299,'[1]MASTER CP-1 history'!$C$709:$Q$1059,15,0)</f>
        <v>286756.02999999997</v>
      </c>
      <c r="F299" s="12">
        <f>VLOOKUP($A299,'[1]MASTER CP-1 history'!$C$1062:$Q$1412,15,0)</f>
        <v>323222.81</v>
      </c>
      <c r="G299" s="12">
        <f>VLOOKUP($A299,'[1]MASTER CP-1 history'!$C$1415:$Q$1765,15,0)</f>
        <v>346034.56</v>
      </c>
      <c r="H299" s="12">
        <f>VLOOKUP($A299,'[1]MASTER CP-1 history'!$C$1768:$Q$2118,15,0)</f>
        <v>363412.07</v>
      </c>
      <c r="I299" s="12">
        <f>VLOOKUP($A299,'[1]MASTER CP-1 history'!$C$2121:$Q$2471,15,0)</f>
        <v>379754.65</v>
      </c>
      <c r="J299" s="12">
        <f>VLOOKUP($A299,'[1]MASTER CP-1 history'!$C$2474:$Q$2824,15,0)</f>
        <v>402883.56</v>
      </c>
      <c r="K299" s="12">
        <f>VLOOKUP($A299,'[1]MASTER CP-1 history'!$C$2827:$Q$3177,15,0)</f>
        <v>439505.87</v>
      </c>
      <c r="L299" s="12">
        <f>VLOOKUP($A299,'[1]MASTER CP-1 history'!$C$3180:$Q$3530,15,0)</f>
        <v>441158.87</v>
      </c>
      <c r="M299" s="12">
        <f>VLOOKUP($A299,'[1]MASTER CP-1 history'!$C$3533:$Q$3883,15,0)</f>
        <v>505613.18999999994</v>
      </c>
      <c r="N299" s="12">
        <f>VLOOKUP($A299,'[1]MASTER CP-1 history'!$C$3886:$Q$4236,15,0)</f>
        <v>555679</v>
      </c>
      <c r="O299" s="12">
        <f>VLOOKUP($A299,'[1]MASTER CP-1 history'!$C$4239:$Q$4589,15,0)</f>
        <v>567973</v>
      </c>
      <c r="P299" s="12">
        <f>VLOOKUP($A299,'[1]MASTER CP-1 history'!$C$4592:$Q$4942,15,0)</f>
        <v>601181.54</v>
      </c>
      <c r="Q299" s="12">
        <f>VLOOKUP($A299,'[1]MASTER CP-1 history'!$C$4945:$Q$5295,15,0)</f>
        <v>629476.24</v>
      </c>
      <c r="R299" s="12">
        <f>VLOOKUP($A299,'[1]MASTER CP-1 history'!$C$5298:$Q$5648,15,0)</f>
        <v>670722.13</v>
      </c>
      <c r="S299" s="12">
        <f>VLOOKUP($A299,'[1]MASTER CP-1 history'!$C$5651:$Q$6001,15,0)</f>
        <v>687085.91999999993</v>
      </c>
      <c r="T299" s="12">
        <f>VLOOKUP($A299,'[1]MASTER CP-1 history'!$C$6004:$Q$6354,15,0)</f>
        <v>700142.16</v>
      </c>
      <c r="U299" s="12">
        <f>VLOOKUP($A299,'[1]MASTER CP-1 history'!$C$6357:$Q$6707,15,0)</f>
        <v>731561.49</v>
      </c>
      <c r="V299" s="12">
        <f>VLOOKUP($A299,'[1]MASTER CP-1 history'!$C$6710:$Q$7060,15,0)</f>
        <v>842328.99</v>
      </c>
      <c r="W299" s="1"/>
      <c r="X299" s="23" t="str">
        <f t="shared" si="54"/>
        <v/>
      </c>
      <c r="Y299" s="23" t="str">
        <f t="shared" si="55"/>
        <v/>
      </c>
      <c r="Z299" s="23">
        <f t="shared" si="56"/>
        <v>0.12717005462797079</v>
      </c>
      <c r="AA299" s="23">
        <f t="shared" si="57"/>
        <v>7.0575928722357184E-2</v>
      </c>
      <c r="AB299" s="23">
        <f t="shared" si="58"/>
        <v>5.0219001246580713E-2</v>
      </c>
      <c r="AC299" s="23">
        <f t="shared" si="59"/>
        <v>4.4969832730101716E-2</v>
      </c>
      <c r="AD299" s="23">
        <f t="shared" si="64"/>
        <v>6.0904876345819522E-2</v>
      </c>
      <c r="AE299" s="23">
        <f t="shared" si="64"/>
        <v>9.0900482511621958E-2</v>
      </c>
      <c r="AF299" s="23">
        <f t="shared" si="64"/>
        <v>3.7610419173696131E-3</v>
      </c>
      <c r="AG299" s="23">
        <f t="shared" si="64"/>
        <v>0.14610228736872036</v>
      </c>
      <c r="AH299" s="23">
        <f t="shared" si="63"/>
        <v>9.9019984031666702E-2</v>
      </c>
      <c r="AI299" s="23">
        <f t="shared" si="63"/>
        <v>2.2124283984098735E-2</v>
      </c>
      <c r="AJ299" s="23">
        <f t="shared" si="63"/>
        <v>5.8468518750011071E-2</v>
      </c>
      <c r="AK299" s="23">
        <f t="shared" si="63"/>
        <v>4.706515106900979E-2</v>
      </c>
      <c r="AL299" s="23">
        <f t="shared" si="63"/>
        <v>6.5524141149473747E-2</v>
      </c>
      <c r="AM299" s="23">
        <f t="shared" si="63"/>
        <v>2.4397271639150956E-2</v>
      </c>
      <c r="AN299" s="23">
        <f t="shared" si="62"/>
        <v>1.9002339620058158E-2</v>
      </c>
      <c r="AO299" s="23">
        <f t="shared" si="62"/>
        <v>4.4875643540734582E-2</v>
      </c>
      <c r="AP299" s="23">
        <f t="shared" si="62"/>
        <v>0.15141242604227295</v>
      </c>
      <c r="AQ299" s="14"/>
      <c r="AR299" s="23">
        <f t="shared" si="60"/>
        <v>6.6264309723354023E-2</v>
      </c>
      <c r="AS299" s="1">
        <f t="shared" si="61"/>
        <v>898145</v>
      </c>
    </row>
    <row r="300" spans="1:45" x14ac:dyDescent="0.25">
      <c r="A300" t="s">
        <v>295</v>
      </c>
      <c r="B300" s="5">
        <v>297</v>
      </c>
      <c r="C300" s="12">
        <f>VLOOKUP(A300,'[1]MASTER CP-1 history'!$C$3:$Q$353,15,0)</f>
        <v>0</v>
      </c>
      <c r="D300" s="12">
        <f>VLOOKUP($A300,'[1]MASTER CP-1 history'!$C$356:$Q$706,15,0)</f>
        <v>0</v>
      </c>
      <c r="E300" s="12">
        <f>VLOOKUP($A300,'[1]MASTER CP-1 history'!$C$709:$Q$1059,15,0)</f>
        <v>0</v>
      </c>
      <c r="F300" s="12">
        <f>VLOOKUP($A300,'[1]MASTER CP-1 history'!$C$1062:$Q$1412,15,0)</f>
        <v>0</v>
      </c>
      <c r="G300" s="12">
        <f>VLOOKUP($A300,'[1]MASTER CP-1 history'!$C$1415:$Q$1765,15,0)</f>
        <v>0</v>
      </c>
      <c r="H300" s="12">
        <f>VLOOKUP($A300,'[1]MASTER CP-1 history'!$C$1768:$Q$2118,15,0)</f>
        <v>0</v>
      </c>
      <c r="I300" s="12">
        <f>VLOOKUP($A300,'[1]MASTER CP-1 history'!$C$2121:$Q$2471,15,0)</f>
        <v>0</v>
      </c>
      <c r="J300" s="12">
        <f>VLOOKUP($A300,'[1]MASTER CP-1 history'!$C$2474:$Q$2824,15,0)</f>
        <v>0</v>
      </c>
      <c r="K300" s="12">
        <f>VLOOKUP($A300,'[1]MASTER CP-1 history'!$C$2827:$Q$3177,15,0)</f>
        <v>0</v>
      </c>
      <c r="L300" s="12">
        <f>VLOOKUP($A300,'[1]MASTER CP-1 history'!$C$3180:$Q$3530,15,0)</f>
        <v>0</v>
      </c>
      <c r="M300" s="12">
        <f>VLOOKUP($A300,'[1]MASTER CP-1 history'!$C$3533:$Q$3883,15,0)</f>
        <v>0</v>
      </c>
      <c r="N300" s="12">
        <f>VLOOKUP($A300,'[1]MASTER CP-1 history'!$C$3886:$Q$4236,15,0)</f>
        <v>0</v>
      </c>
      <c r="O300" s="12">
        <f>VLOOKUP($A300,'[1]MASTER CP-1 history'!$C$4239:$Q$4589,15,0)</f>
        <v>0</v>
      </c>
      <c r="P300" s="12">
        <f>VLOOKUP($A300,'[1]MASTER CP-1 history'!$C$4592:$Q$4942,15,0)</f>
        <v>0</v>
      </c>
      <c r="Q300" s="12">
        <f>VLOOKUP($A300,'[1]MASTER CP-1 history'!$C$4945:$Q$5295,15,0)</f>
        <v>0</v>
      </c>
      <c r="R300" s="12">
        <f>VLOOKUP($A300,'[1]MASTER CP-1 history'!$C$5298:$Q$5648,15,0)</f>
        <v>0</v>
      </c>
      <c r="S300" s="12">
        <f>VLOOKUP($A300,'[1]MASTER CP-1 history'!$C$5651:$Q$6001,15,0)</f>
        <v>0</v>
      </c>
      <c r="T300" s="12">
        <f>VLOOKUP($A300,'[1]MASTER CP-1 history'!$C$6004:$Q$6354,15,0)</f>
        <v>0</v>
      </c>
      <c r="U300" s="12">
        <f>VLOOKUP($A300,'[1]MASTER CP-1 history'!$C$6357:$Q$6707,15,0)</f>
        <v>0</v>
      </c>
      <c r="V300" s="12">
        <f>VLOOKUP($A300,'[1]MASTER CP-1 history'!$C$6710:$Q$7060,15,0)</f>
        <v>0</v>
      </c>
      <c r="W300" s="1"/>
      <c r="X300" s="23" t="str">
        <f t="shared" si="54"/>
        <v/>
      </c>
      <c r="Y300" s="23" t="str">
        <f t="shared" si="55"/>
        <v/>
      </c>
      <c r="Z300" s="23" t="str">
        <f t="shared" si="56"/>
        <v/>
      </c>
      <c r="AA300" s="23" t="str">
        <f t="shared" si="57"/>
        <v/>
      </c>
      <c r="AB300" s="23" t="str">
        <f t="shared" si="58"/>
        <v/>
      </c>
      <c r="AC300" s="23" t="str">
        <f t="shared" si="59"/>
        <v/>
      </c>
      <c r="AD300" s="23" t="str">
        <f t="shared" si="64"/>
        <v/>
      </c>
      <c r="AE300" s="23" t="str">
        <f t="shared" si="64"/>
        <v/>
      </c>
      <c r="AF300" s="23" t="str">
        <f t="shared" si="64"/>
        <v/>
      </c>
      <c r="AG300" s="23" t="str">
        <f t="shared" si="64"/>
        <v/>
      </c>
      <c r="AH300" s="23" t="str">
        <f t="shared" si="63"/>
        <v/>
      </c>
      <c r="AI300" s="23" t="str">
        <f t="shared" si="63"/>
        <v/>
      </c>
      <c r="AJ300" s="23" t="str">
        <f t="shared" si="63"/>
        <v/>
      </c>
      <c r="AK300" s="23" t="str">
        <f t="shared" si="63"/>
        <v/>
      </c>
      <c r="AL300" s="23" t="str">
        <f t="shared" si="63"/>
        <v/>
      </c>
      <c r="AM300" s="23" t="str">
        <f t="shared" si="63"/>
        <v/>
      </c>
      <c r="AN300" s="23" t="str">
        <f t="shared" si="62"/>
        <v/>
      </c>
      <c r="AO300" s="23" t="str">
        <f t="shared" si="62"/>
        <v/>
      </c>
      <c r="AP300" s="23" t="str">
        <f t="shared" si="62"/>
        <v/>
      </c>
      <c r="AQ300" s="14"/>
      <c r="AR300" s="23">
        <f t="shared" si="60"/>
        <v>0</v>
      </c>
      <c r="AS300" s="1">
        <f t="shared" si="61"/>
        <v>0</v>
      </c>
    </row>
    <row r="301" spans="1:45" x14ac:dyDescent="0.25">
      <c r="A301" t="s">
        <v>296</v>
      </c>
      <c r="B301" s="5">
        <v>298</v>
      </c>
      <c r="C301" s="12">
        <f>VLOOKUP(A301,'[1]MASTER CP-1 history'!$C$3:$Q$353,15,0)</f>
        <v>0</v>
      </c>
      <c r="D301" s="12">
        <f>VLOOKUP($A301,'[1]MASTER CP-1 history'!$C$356:$Q$706,15,0)</f>
        <v>0</v>
      </c>
      <c r="E301" s="12">
        <f>VLOOKUP($A301,'[1]MASTER CP-1 history'!$C$709:$Q$1059,15,0)</f>
        <v>0</v>
      </c>
      <c r="F301" s="12">
        <f>VLOOKUP($A301,'[1]MASTER CP-1 history'!$C$1062:$Q$1412,15,0)</f>
        <v>0</v>
      </c>
      <c r="G301" s="12">
        <f>VLOOKUP($A301,'[1]MASTER CP-1 history'!$C$1415:$Q$1765,15,0)</f>
        <v>0</v>
      </c>
      <c r="H301" s="12">
        <f>VLOOKUP($A301,'[1]MASTER CP-1 history'!$C$1768:$Q$2118,15,0)</f>
        <v>0</v>
      </c>
      <c r="I301" s="12">
        <f>VLOOKUP($A301,'[1]MASTER CP-1 history'!$C$2121:$Q$2471,15,0)</f>
        <v>0</v>
      </c>
      <c r="J301" s="12">
        <f>VLOOKUP($A301,'[1]MASTER CP-1 history'!$C$2474:$Q$2824,15,0)</f>
        <v>0</v>
      </c>
      <c r="K301" s="12">
        <f>VLOOKUP($A301,'[1]MASTER CP-1 history'!$C$2827:$Q$3177,15,0)</f>
        <v>0</v>
      </c>
      <c r="L301" s="12">
        <f>VLOOKUP($A301,'[1]MASTER CP-1 history'!$C$3180:$Q$3530,15,0)</f>
        <v>0</v>
      </c>
      <c r="M301" s="12">
        <f>VLOOKUP($A301,'[1]MASTER CP-1 history'!$C$3533:$Q$3883,15,0)</f>
        <v>0</v>
      </c>
      <c r="N301" s="12">
        <f>VLOOKUP($A301,'[1]MASTER CP-1 history'!$C$3886:$Q$4236,15,0)</f>
        <v>0</v>
      </c>
      <c r="O301" s="12">
        <f>VLOOKUP($A301,'[1]MASTER CP-1 history'!$C$4239:$Q$4589,15,0)</f>
        <v>0</v>
      </c>
      <c r="P301" s="12">
        <f>VLOOKUP($A301,'[1]MASTER CP-1 history'!$C$4592:$Q$4942,15,0)</f>
        <v>0</v>
      </c>
      <c r="Q301" s="12">
        <f>VLOOKUP($A301,'[1]MASTER CP-1 history'!$C$4945:$Q$5295,15,0)</f>
        <v>0</v>
      </c>
      <c r="R301" s="12">
        <f>VLOOKUP($A301,'[1]MASTER CP-1 history'!$C$5298:$Q$5648,15,0)</f>
        <v>0</v>
      </c>
      <c r="S301" s="12">
        <f>VLOOKUP($A301,'[1]MASTER CP-1 history'!$C$5651:$Q$6001,15,0)</f>
        <v>0</v>
      </c>
      <c r="T301" s="12">
        <f>VLOOKUP($A301,'[1]MASTER CP-1 history'!$C$6004:$Q$6354,15,0)</f>
        <v>0</v>
      </c>
      <c r="U301" s="12">
        <f>VLOOKUP($A301,'[1]MASTER CP-1 history'!$C$6357:$Q$6707,15,0)</f>
        <v>0</v>
      </c>
      <c r="V301" s="12">
        <f>VLOOKUP($A301,'[1]MASTER CP-1 history'!$C$6710:$Q$7060,15,0)</f>
        <v>0</v>
      </c>
      <c r="W301" s="1"/>
      <c r="X301" s="23" t="str">
        <f t="shared" si="54"/>
        <v/>
      </c>
      <c r="Y301" s="23" t="str">
        <f t="shared" si="55"/>
        <v/>
      </c>
      <c r="Z301" s="23" t="str">
        <f t="shared" si="56"/>
        <v/>
      </c>
      <c r="AA301" s="23" t="str">
        <f t="shared" si="57"/>
        <v/>
      </c>
      <c r="AB301" s="23" t="str">
        <f t="shared" si="58"/>
        <v/>
      </c>
      <c r="AC301" s="23" t="str">
        <f t="shared" si="59"/>
        <v/>
      </c>
      <c r="AD301" s="23" t="str">
        <f t="shared" si="64"/>
        <v/>
      </c>
      <c r="AE301" s="23" t="str">
        <f t="shared" si="64"/>
        <v/>
      </c>
      <c r="AF301" s="23" t="str">
        <f t="shared" si="64"/>
        <v/>
      </c>
      <c r="AG301" s="23" t="str">
        <f t="shared" si="64"/>
        <v/>
      </c>
      <c r="AH301" s="23" t="str">
        <f t="shared" si="63"/>
        <v/>
      </c>
      <c r="AI301" s="23" t="str">
        <f t="shared" si="63"/>
        <v/>
      </c>
      <c r="AJ301" s="23" t="str">
        <f t="shared" si="63"/>
        <v/>
      </c>
      <c r="AK301" s="23" t="str">
        <f t="shared" si="63"/>
        <v/>
      </c>
      <c r="AL301" s="23" t="str">
        <f t="shared" si="63"/>
        <v/>
      </c>
      <c r="AM301" s="23" t="str">
        <f t="shared" si="63"/>
        <v/>
      </c>
      <c r="AN301" s="23" t="str">
        <f t="shared" si="62"/>
        <v/>
      </c>
      <c r="AO301" s="23" t="str">
        <f t="shared" si="62"/>
        <v/>
      </c>
      <c r="AP301" s="23" t="str">
        <f t="shared" si="62"/>
        <v/>
      </c>
      <c r="AQ301" s="14"/>
      <c r="AR301" s="23">
        <f t="shared" si="60"/>
        <v>0</v>
      </c>
      <c r="AS301" s="1">
        <f t="shared" si="61"/>
        <v>0</v>
      </c>
    </row>
    <row r="302" spans="1:45" x14ac:dyDescent="0.25">
      <c r="A302" t="s">
        <v>297</v>
      </c>
      <c r="B302" s="5">
        <v>299</v>
      </c>
      <c r="C302" s="12">
        <f>VLOOKUP(A302,'[1]MASTER CP-1 history'!$C$3:$Q$353,15,0)</f>
        <v>0</v>
      </c>
      <c r="D302" s="12">
        <f>VLOOKUP($A302,'[1]MASTER CP-1 history'!$C$356:$Q$706,15,0)</f>
        <v>0</v>
      </c>
      <c r="E302" s="12">
        <f>VLOOKUP($A302,'[1]MASTER CP-1 history'!$C$709:$Q$1059,15,0)</f>
        <v>0</v>
      </c>
      <c r="F302" s="12">
        <f>VLOOKUP($A302,'[1]MASTER CP-1 history'!$C$1062:$Q$1412,15,0)</f>
        <v>0</v>
      </c>
      <c r="G302" s="12">
        <f>VLOOKUP($A302,'[1]MASTER CP-1 history'!$C$1415:$Q$1765,15,0)</f>
        <v>0</v>
      </c>
      <c r="H302" s="12">
        <f>VLOOKUP($A302,'[1]MASTER CP-1 history'!$C$1768:$Q$2118,15,0)</f>
        <v>0</v>
      </c>
      <c r="I302" s="12">
        <f>VLOOKUP($A302,'[1]MASTER CP-1 history'!$C$2121:$Q$2471,15,0)</f>
        <v>0</v>
      </c>
      <c r="J302" s="12">
        <f>VLOOKUP($A302,'[1]MASTER CP-1 history'!$C$2474:$Q$2824,15,0)</f>
        <v>0</v>
      </c>
      <c r="K302" s="12">
        <f>VLOOKUP($A302,'[1]MASTER CP-1 history'!$C$2827:$Q$3177,15,0)</f>
        <v>0</v>
      </c>
      <c r="L302" s="12">
        <f>VLOOKUP($A302,'[1]MASTER CP-1 history'!$C$3180:$Q$3530,15,0)</f>
        <v>0</v>
      </c>
      <c r="M302" s="12">
        <f>VLOOKUP($A302,'[1]MASTER CP-1 history'!$C$3533:$Q$3883,15,0)</f>
        <v>0</v>
      </c>
      <c r="N302" s="12">
        <f>VLOOKUP($A302,'[1]MASTER CP-1 history'!$C$3886:$Q$4236,15,0)</f>
        <v>0</v>
      </c>
      <c r="O302" s="12">
        <f>VLOOKUP($A302,'[1]MASTER CP-1 history'!$C$4239:$Q$4589,15,0)</f>
        <v>0</v>
      </c>
      <c r="P302" s="12">
        <f>VLOOKUP($A302,'[1]MASTER CP-1 history'!$C$4592:$Q$4942,15,0)</f>
        <v>0</v>
      </c>
      <c r="Q302" s="12">
        <f>VLOOKUP($A302,'[1]MASTER CP-1 history'!$C$4945:$Q$5295,15,0)</f>
        <v>0</v>
      </c>
      <c r="R302" s="12">
        <f>VLOOKUP($A302,'[1]MASTER CP-1 history'!$C$5298:$Q$5648,15,0)</f>
        <v>0</v>
      </c>
      <c r="S302" s="12">
        <f>VLOOKUP($A302,'[1]MASTER CP-1 history'!$C$5651:$Q$6001,15,0)</f>
        <v>0</v>
      </c>
      <c r="T302" s="12">
        <f>VLOOKUP($A302,'[1]MASTER CP-1 history'!$C$6004:$Q$6354,15,0)</f>
        <v>0</v>
      </c>
      <c r="U302" s="12">
        <f>VLOOKUP($A302,'[1]MASTER CP-1 history'!$C$6357:$Q$6707,15,0)</f>
        <v>0</v>
      </c>
      <c r="V302" s="12">
        <f>VLOOKUP($A302,'[1]MASTER CP-1 history'!$C$6710:$Q$7060,15,0)</f>
        <v>0</v>
      </c>
      <c r="W302" s="1"/>
      <c r="X302" s="23" t="str">
        <f t="shared" si="54"/>
        <v/>
      </c>
      <c r="Y302" s="23" t="str">
        <f t="shared" si="55"/>
        <v/>
      </c>
      <c r="Z302" s="23" t="str">
        <f t="shared" si="56"/>
        <v/>
      </c>
      <c r="AA302" s="23" t="str">
        <f t="shared" si="57"/>
        <v/>
      </c>
      <c r="AB302" s="23" t="str">
        <f t="shared" si="58"/>
        <v/>
      </c>
      <c r="AC302" s="23" t="str">
        <f t="shared" si="59"/>
        <v/>
      </c>
      <c r="AD302" s="23" t="str">
        <f t="shared" si="64"/>
        <v/>
      </c>
      <c r="AE302" s="23" t="str">
        <f t="shared" si="64"/>
        <v/>
      </c>
      <c r="AF302" s="23" t="str">
        <f t="shared" si="64"/>
        <v/>
      </c>
      <c r="AG302" s="23" t="str">
        <f t="shared" si="64"/>
        <v/>
      </c>
      <c r="AH302" s="23" t="str">
        <f t="shared" si="63"/>
        <v/>
      </c>
      <c r="AI302" s="23" t="str">
        <f t="shared" si="63"/>
        <v/>
      </c>
      <c r="AJ302" s="23" t="str">
        <f t="shared" si="63"/>
        <v/>
      </c>
      <c r="AK302" s="23" t="str">
        <f t="shared" si="63"/>
        <v/>
      </c>
      <c r="AL302" s="23" t="str">
        <f t="shared" si="63"/>
        <v/>
      </c>
      <c r="AM302" s="23" t="str">
        <f t="shared" si="63"/>
        <v/>
      </c>
      <c r="AN302" s="23" t="str">
        <f t="shared" si="62"/>
        <v/>
      </c>
      <c r="AO302" s="23" t="str">
        <f t="shared" si="62"/>
        <v/>
      </c>
      <c r="AP302" s="23" t="str">
        <f t="shared" si="62"/>
        <v/>
      </c>
      <c r="AQ302" s="14"/>
      <c r="AR302" s="23">
        <f t="shared" si="60"/>
        <v>0</v>
      </c>
      <c r="AS302" s="1">
        <f t="shared" si="61"/>
        <v>0</v>
      </c>
    </row>
    <row r="303" spans="1:45" x14ac:dyDescent="0.25">
      <c r="A303" t="s">
        <v>298</v>
      </c>
      <c r="B303" s="5">
        <v>300</v>
      </c>
      <c r="C303" s="12">
        <f>VLOOKUP(A303,'[1]MASTER CP-1 history'!$C$3:$Q$353,15,0)</f>
        <v>0</v>
      </c>
      <c r="D303" s="12">
        <f>VLOOKUP($A303,'[1]MASTER CP-1 history'!$C$356:$Q$706,15,0)</f>
        <v>246726.41</v>
      </c>
      <c r="E303" s="12">
        <f>VLOOKUP($A303,'[1]MASTER CP-1 history'!$C$709:$Q$1059,15,0)</f>
        <v>269955.20999999996</v>
      </c>
      <c r="F303" s="12">
        <f>VLOOKUP($A303,'[1]MASTER CP-1 history'!$C$1062:$Q$1412,15,0)</f>
        <v>275795.23</v>
      </c>
      <c r="G303" s="12">
        <f>VLOOKUP($A303,'[1]MASTER CP-1 history'!$C$1415:$Q$1765,15,0)</f>
        <v>299485.2</v>
      </c>
      <c r="H303" s="12">
        <f>VLOOKUP($A303,'[1]MASTER CP-1 history'!$C$1768:$Q$2118,15,0)</f>
        <v>313728.81</v>
      </c>
      <c r="I303" s="12">
        <f>VLOOKUP($A303,'[1]MASTER CP-1 history'!$C$2121:$Q$2471,15,0)</f>
        <v>341834.67000000004</v>
      </c>
      <c r="J303" s="12">
        <f>VLOOKUP($A303,'[1]MASTER CP-1 history'!$C$2474:$Q$2824,15,0)</f>
        <v>336757.27999999997</v>
      </c>
      <c r="K303" s="12">
        <f>VLOOKUP($A303,'[1]MASTER CP-1 history'!$C$2827:$Q$3177,15,0)</f>
        <v>350771.93</v>
      </c>
      <c r="L303" s="12">
        <f>VLOOKUP($A303,'[1]MASTER CP-1 history'!$C$3180:$Q$3530,15,0)</f>
        <v>357485.91</v>
      </c>
      <c r="M303" s="12">
        <f>VLOOKUP($A303,'[1]MASTER CP-1 history'!$C$3533:$Q$3883,15,0)</f>
        <v>376297.93</v>
      </c>
      <c r="N303" s="12">
        <f>VLOOKUP($A303,'[1]MASTER CP-1 history'!$C$3886:$Q$4236,15,0)</f>
        <v>396841.89</v>
      </c>
      <c r="O303" s="12">
        <f>VLOOKUP($A303,'[1]MASTER CP-1 history'!$C$4239:$Q$4589,15,0)</f>
        <v>416473.03</v>
      </c>
      <c r="P303" s="12">
        <f>VLOOKUP($A303,'[1]MASTER CP-1 history'!$C$4592:$Q$4942,15,0)</f>
        <v>437731.81</v>
      </c>
      <c r="Q303" s="12">
        <f>VLOOKUP($A303,'[1]MASTER CP-1 history'!$C$4945:$Q$5295,15,0)</f>
        <v>456349.01</v>
      </c>
      <c r="R303" s="12">
        <f>VLOOKUP($A303,'[1]MASTER CP-1 history'!$C$5298:$Q$5648,15,0)</f>
        <v>479829.8</v>
      </c>
      <c r="S303" s="12">
        <f>VLOOKUP($A303,'[1]MASTER CP-1 history'!$C$5651:$Q$6001,15,0)</f>
        <v>484040.04</v>
      </c>
      <c r="T303" s="12">
        <f>VLOOKUP($A303,'[1]MASTER CP-1 history'!$C$6004:$Q$6354,15,0)</f>
        <v>497329.91000000003</v>
      </c>
      <c r="U303" s="12">
        <f>VLOOKUP($A303,'[1]MASTER CP-1 history'!$C$6357:$Q$6707,15,0)</f>
        <v>537348.71</v>
      </c>
      <c r="V303" s="12">
        <f>VLOOKUP($A303,'[1]MASTER CP-1 history'!$C$6710:$Q$7060,15,0)</f>
        <v>564853.95000000007</v>
      </c>
      <c r="W303" s="1"/>
      <c r="X303" s="23" t="str">
        <f t="shared" si="54"/>
        <v/>
      </c>
      <c r="Y303" s="23">
        <f t="shared" si="55"/>
        <v>9.414800790884105E-2</v>
      </c>
      <c r="Z303" s="23">
        <f t="shared" si="56"/>
        <v>2.1633292426547424E-2</v>
      </c>
      <c r="AA303" s="23">
        <f t="shared" si="57"/>
        <v>8.5896953330193676E-2</v>
      </c>
      <c r="AB303" s="23">
        <f t="shared" si="58"/>
        <v>4.7560313497962456E-2</v>
      </c>
      <c r="AC303" s="23">
        <f t="shared" si="59"/>
        <v>8.9586480757059078E-2</v>
      </c>
      <c r="AD303" s="23">
        <f t="shared" si="64"/>
        <v>-1.4853350012741748E-2</v>
      </c>
      <c r="AE303" s="23">
        <f t="shared" si="64"/>
        <v>4.1616472255625848E-2</v>
      </c>
      <c r="AF303" s="23">
        <f t="shared" si="64"/>
        <v>1.9140585165979447E-2</v>
      </c>
      <c r="AG303" s="23">
        <f t="shared" si="64"/>
        <v>5.2623108977917533E-2</v>
      </c>
      <c r="AH303" s="23">
        <f t="shared" si="63"/>
        <v>5.4594932265505741E-2</v>
      </c>
      <c r="AI303" s="23">
        <f t="shared" si="63"/>
        <v>4.9468416754088168E-2</v>
      </c>
      <c r="AJ303" s="23">
        <f t="shared" si="63"/>
        <v>5.1044793945000395E-2</v>
      </c>
      <c r="AK303" s="23">
        <f t="shared" si="63"/>
        <v>4.2531064854528192E-2</v>
      </c>
      <c r="AL303" s="23">
        <f t="shared" si="63"/>
        <v>5.1453579355853055E-2</v>
      </c>
      <c r="AM303" s="23">
        <f t="shared" si="63"/>
        <v>8.7744446051495565E-3</v>
      </c>
      <c r="AN303" s="23">
        <f t="shared" si="62"/>
        <v>2.7456137719516042E-2</v>
      </c>
      <c r="AO303" s="23">
        <f t="shared" si="62"/>
        <v>8.0467309919083546E-2</v>
      </c>
      <c r="AP303" s="23">
        <f t="shared" si="62"/>
        <v>5.1186947112983876E-2</v>
      </c>
      <c r="AQ303" s="14"/>
      <c r="AR303" s="23">
        <f t="shared" si="60"/>
        <v>4.7462749491060746E-2</v>
      </c>
      <c r="AS303" s="1">
        <f t="shared" si="61"/>
        <v>591663</v>
      </c>
    </row>
    <row r="304" spans="1:45" x14ac:dyDescent="0.25">
      <c r="A304" t="s">
        <v>299</v>
      </c>
      <c r="B304" s="5">
        <v>301</v>
      </c>
      <c r="C304" s="12">
        <f>VLOOKUP(A304,'[1]MASTER CP-1 history'!$C$3:$Q$353,15,0)</f>
        <v>310487.06</v>
      </c>
      <c r="D304" s="12">
        <f>VLOOKUP($A304,'[1]MASTER CP-1 history'!$C$356:$Q$706,15,0)</f>
        <v>328691.20000000001</v>
      </c>
      <c r="E304" s="12">
        <f>VLOOKUP($A304,'[1]MASTER CP-1 history'!$C$709:$Q$1059,15,0)</f>
        <v>357680.9</v>
      </c>
      <c r="F304" s="12">
        <f>VLOOKUP($A304,'[1]MASTER CP-1 history'!$C$1062:$Q$1412,15,0)</f>
        <v>375208.15</v>
      </c>
      <c r="G304" s="12">
        <f>VLOOKUP($A304,'[1]MASTER CP-1 history'!$C$1415:$Q$1765,15,0)</f>
        <v>382484.27999999997</v>
      </c>
      <c r="H304" s="12">
        <f>VLOOKUP($A304,'[1]MASTER CP-1 history'!$C$1768:$Q$2118,15,0)</f>
        <v>391887.22</v>
      </c>
      <c r="I304" s="12">
        <f>VLOOKUP($A304,'[1]MASTER CP-1 history'!$C$2121:$Q$2471,15,0)</f>
        <v>391599</v>
      </c>
      <c r="J304" s="12">
        <f>VLOOKUP($A304,'[1]MASTER CP-1 history'!$C$2474:$Q$2824,15,0)</f>
        <v>391978.46</v>
      </c>
      <c r="K304" s="12">
        <f>VLOOKUP($A304,'[1]MASTER CP-1 history'!$C$2827:$Q$3177,15,0)</f>
        <v>419510.43000000005</v>
      </c>
      <c r="L304" s="12">
        <f>VLOOKUP($A304,'[1]MASTER CP-1 history'!$C$3180:$Q$3530,15,0)</f>
        <v>435291.2</v>
      </c>
      <c r="M304" s="12">
        <f>VLOOKUP($A304,'[1]MASTER CP-1 history'!$C$3533:$Q$3883,15,0)</f>
        <v>447013.71</v>
      </c>
      <c r="N304" s="12">
        <f>VLOOKUP($A304,'[1]MASTER CP-1 history'!$C$3886:$Q$4236,15,0)</f>
        <v>470329.17</v>
      </c>
      <c r="O304" s="12">
        <f>VLOOKUP($A304,'[1]MASTER CP-1 history'!$C$4239:$Q$4589,15,0)</f>
        <v>506044.36000000004</v>
      </c>
      <c r="P304" s="12">
        <f>VLOOKUP($A304,'[1]MASTER CP-1 history'!$C$4592:$Q$4942,15,0)</f>
        <v>534279.42000000004</v>
      </c>
      <c r="Q304" s="12">
        <f>VLOOKUP($A304,'[1]MASTER CP-1 history'!$C$4945:$Q$5295,15,0)</f>
        <v>564499</v>
      </c>
      <c r="R304" s="12">
        <f>VLOOKUP($A304,'[1]MASTER CP-1 history'!$C$5298:$Q$5648,15,0)</f>
        <v>586853.77999999991</v>
      </c>
      <c r="S304" s="12">
        <f>VLOOKUP($A304,'[1]MASTER CP-1 history'!$C$5651:$Q$6001,15,0)</f>
        <v>629482.72</v>
      </c>
      <c r="T304" s="12">
        <f>VLOOKUP($A304,'[1]MASTER CP-1 history'!$C$6004:$Q$6354,15,0)</f>
        <v>656298.23</v>
      </c>
      <c r="U304" s="12">
        <f>VLOOKUP($A304,'[1]MASTER CP-1 history'!$C$6357:$Q$6707,15,0)</f>
        <v>687220.82</v>
      </c>
      <c r="V304" s="12">
        <f>VLOOKUP($A304,'[1]MASTER CP-1 history'!$C$6710:$Q$7060,15,0)</f>
        <v>745183.66</v>
      </c>
      <c r="W304" s="1"/>
      <c r="X304" s="23">
        <f t="shared" si="54"/>
        <v>5.8630913636143207E-2</v>
      </c>
      <c r="Y304" s="23">
        <f t="shared" si="55"/>
        <v>8.8197371879746134E-2</v>
      </c>
      <c r="Z304" s="23">
        <f t="shared" si="56"/>
        <v>4.9002476788668335E-2</v>
      </c>
      <c r="AA304" s="23">
        <f t="shared" si="57"/>
        <v>1.9392249342131684E-2</v>
      </c>
      <c r="AB304" s="23">
        <f t="shared" si="58"/>
        <v>2.4583860021645865E-2</v>
      </c>
      <c r="AC304" s="23">
        <f t="shared" si="59"/>
        <v>-7.3546669881189815E-4</v>
      </c>
      <c r="AD304" s="23">
        <f t="shared" si="64"/>
        <v>9.6900145301704287E-4</v>
      </c>
      <c r="AE304" s="23">
        <f t="shared" si="64"/>
        <v>7.0238476879571465E-2</v>
      </c>
      <c r="AF304" s="23">
        <f t="shared" si="64"/>
        <v>3.7617110020363401E-2</v>
      </c>
      <c r="AG304" s="23">
        <f t="shared" si="64"/>
        <v>2.6930271046141086E-2</v>
      </c>
      <c r="AH304" s="23">
        <f t="shared" si="63"/>
        <v>5.2158266018283786E-2</v>
      </c>
      <c r="AI304" s="23">
        <f t="shared" si="63"/>
        <v>7.5936582883005241E-2</v>
      </c>
      <c r="AJ304" s="23">
        <f t="shared" si="63"/>
        <v>5.5795622344254552E-2</v>
      </c>
      <c r="AK304" s="23">
        <f t="shared" si="63"/>
        <v>5.6561377565319579E-2</v>
      </c>
      <c r="AL304" s="23">
        <f t="shared" si="63"/>
        <v>3.960109761044734E-2</v>
      </c>
      <c r="AM304" s="23">
        <f t="shared" si="63"/>
        <v>7.2639797940809145E-2</v>
      </c>
      <c r="AN304" s="23">
        <f t="shared" si="62"/>
        <v>4.2599278976236249E-2</v>
      </c>
      <c r="AO304" s="23">
        <f t="shared" si="62"/>
        <v>4.7116674381401227E-2</v>
      </c>
      <c r="AP304" s="23">
        <f t="shared" si="62"/>
        <v>8.4343835799386993E-2</v>
      </c>
      <c r="AQ304" s="14"/>
      <c r="AR304" s="23">
        <f t="shared" si="60"/>
        <v>4.745151567830317E-2</v>
      </c>
      <c r="AS304" s="1">
        <f t="shared" si="61"/>
        <v>780544</v>
      </c>
    </row>
    <row r="305" spans="1:45" x14ac:dyDescent="0.25">
      <c r="A305" t="s">
        <v>300</v>
      </c>
      <c r="B305" s="5">
        <v>302</v>
      </c>
      <c r="C305" s="12">
        <f>VLOOKUP(A305,'[1]MASTER CP-1 history'!$C$3:$Q$353,15,0)</f>
        <v>0</v>
      </c>
      <c r="D305" s="12">
        <f>VLOOKUP($A305,'[1]MASTER CP-1 history'!$C$356:$Q$706,15,0)</f>
        <v>0</v>
      </c>
      <c r="E305" s="12">
        <f>VLOOKUP($A305,'[1]MASTER CP-1 history'!$C$709:$Q$1059,15,0)</f>
        <v>0</v>
      </c>
      <c r="F305" s="12">
        <f>VLOOKUP($A305,'[1]MASTER CP-1 history'!$C$1062:$Q$1412,15,0)</f>
        <v>0</v>
      </c>
      <c r="G305" s="12">
        <f>VLOOKUP($A305,'[1]MASTER CP-1 history'!$C$1415:$Q$1765,15,0)</f>
        <v>0</v>
      </c>
      <c r="H305" s="12">
        <f>VLOOKUP($A305,'[1]MASTER CP-1 history'!$C$1768:$Q$2118,15,0)</f>
        <v>0</v>
      </c>
      <c r="I305" s="12">
        <f>VLOOKUP($A305,'[1]MASTER CP-1 history'!$C$2121:$Q$2471,15,0)</f>
        <v>0</v>
      </c>
      <c r="J305" s="12">
        <f>VLOOKUP($A305,'[1]MASTER CP-1 history'!$C$2474:$Q$2824,15,0)</f>
        <v>0</v>
      </c>
      <c r="K305" s="12">
        <f>VLOOKUP($A305,'[1]MASTER CP-1 history'!$C$2827:$Q$3177,15,0)</f>
        <v>0</v>
      </c>
      <c r="L305" s="12">
        <f>VLOOKUP($A305,'[1]MASTER CP-1 history'!$C$3180:$Q$3530,15,0)</f>
        <v>0</v>
      </c>
      <c r="M305" s="12">
        <f>VLOOKUP($A305,'[1]MASTER CP-1 history'!$C$3533:$Q$3883,15,0)</f>
        <v>0</v>
      </c>
      <c r="N305" s="12">
        <f>VLOOKUP($A305,'[1]MASTER CP-1 history'!$C$3886:$Q$4236,15,0)</f>
        <v>0</v>
      </c>
      <c r="O305" s="12">
        <f>VLOOKUP($A305,'[1]MASTER CP-1 history'!$C$4239:$Q$4589,15,0)</f>
        <v>0</v>
      </c>
      <c r="P305" s="12">
        <f>VLOOKUP($A305,'[1]MASTER CP-1 history'!$C$4592:$Q$4942,15,0)</f>
        <v>0</v>
      </c>
      <c r="Q305" s="12">
        <f>VLOOKUP($A305,'[1]MASTER CP-1 history'!$C$4945:$Q$5295,15,0)</f>
        <v>0</v>
      </c>
      <c r="R305" s="12">
        <f>VLOOKUP($A305,'[1]MASTER CP-1 history'!$C$5298:$Q$5648,15,0)</f>
        <v>0</v>
      </c>
      <c r="S305" s="12">
        <f>VLOOKUP($A305,'[1]MASTER CP-1 history'!$C$5651:$Q$6001,15,0)</f>
        <v>0</v>
      </c>
      <c r="T305" s="12">
        <f>VLOOKUP($A305,'[1]MASTER CP-1 history'!$C$6004:$Q$6354,15,0)</f>
        <v>0</v>
      </c>
      <c r="U305" s="12">
        <f>VLOOKUP($A305,'[1]MASTER CP-1 history'!$C$6357:$Q$6707,15,0)</f>
        <v>0</v>
      </c>
      <c r="V305" s="12">
        <f>VLOOKUP($A305,'[1]MASTER CP-1 history'!$C$6710:$Q$7060,15,0)</f>
        <v>0</v>
      </c>
      <c r="W305" s="1"/>
      <c r="X305" s="23" t="str">
        <f t="shared" si="54"/>
        <v/>
      </c>
      <c r="Y305" s="23" t="str">
        <f t="shared" si="55"/>
        <v/>
      </c>
      <c r="Z305" s="23" t="str">
        <f t="shared" si="56"/>
        <v/>
      </c>
      <c r="AA305" s="23" t="str">
        <f t="shared" si="57"/>
        <v/>
      </c>
      <c r="AB305" s="23" t="str">
        <f t="shared" si="58"/>
        <v/>
      </c>
      <c r="AC305" s="23" t="str">
        <f t="shared" si="59"/>
        <v/>
      </c>
      <c r="AD305" s="23" t="str">
        <f t="shared" si="64"/>
        <v/>
      </c>
      <c r="AE305" s="23" t="str">
        <f t="shared" si="64"/>
        <v/>
      </c>
      <c r="AF305" s="23" t="str">
        <f t="shared" si="64"/>
        <v/>
      </c>
      <c r="AG305" s="23" t="str">
        <f t="shared" si="64"/>
        <v/>
      </c>
      <c r="AH305" s="23" t="str">
        <f t="shared" si="63"/>
        <v/>
      </c>
      <c r="AI305" s="23" t="str">
        <f t="shared" si="63"/>
        <v/>
      </c>
      <c r="AJ305" s="23" t="str">
        <f t="shared" si="63"/>
        <v/>
      </c>
      <c r="AK305" s="23" t="str">
        <f t="shared" si="63"/>
        <v/>
      </c>
      <c r="AL305" s="23" t="str">
        <f t="shared" si="63"/>
        <v/>
      </c>
      <c r="AM305" s="23" t="str">
        <f t="shared" si="63"/>
        <v/>
      </c>
      <c r="AN305" s="23" t="str">
        <f t="shared" si="62"/>
        <v/>
      </c>
      <c r="AO305" s="23" t="str">
        <f t="shared" si="62"/>
        <v/>
      </c>
      <c r="AP305" s="23" t="str">
        <f t="shared" si="62"/>
        <v/>
      </c>
      <c r="AQ305" s="14"/>
      <c r="AR305" s="23">
        <f t="shared" si="60"/>
        <v>0</v>
      </c>
      <c r="AS305" s="1">
        <f t="shared" si="61"/>
        <v>0</v>
      </c>
    </row>
    <row r="306" spans="1:45" x14ac:dyDescent="0.25">
      <c r="A306" t="s">
        <v>301</v>
      </c>
      <c r="B306" s="5">
        <v>303</v>
      </c>
      <c r="C306" s="12">
        <f>VLOOKUP(A306,'[1]MASTER CP-1 history'!$C$3:$Q$353,15,0)</f>
        <v>177831.81</v>
      </c>
      <c r="D306" s="12">
        <f>VLOOKUP($A306,'[1]MASTER CP-1 history'!$C$356:$Q$706,15,0)</f>
        <v>223743.71000000002</v>
      </c>
      <c r="E306" s="12">
        <f>VLOOKUP($A306,'[1]MASTER CP-1 history'!$C$709:$Q$1059,15,0)</f>
        <v>241693.02000000002</v>
      </c>
      <c r="F306" s="12">
        <f>VLOOKUP($A306,'[1]MASTER CP-1 history'!$C$1062:$Q$1412,15,0)</f>
        <v>251203.19</v>
      </c>
      <c r="G306" s="12">
        <f>VLOOKUP($A306,'[1]MASTER CP-1 history'!$C$1415:$Q$1765,15,0)</f>
        <v>275784.17000000004</v>
      </c>
      <c r="H306" s="12">
        <f>VLOOKUP($A306,'[1]MASTER CP-1 history'!$C$1768:$Q$2118,15,0)</f>
        <v>275805.69</v>
      </c>
      <c r="I306" s="12">
        <f>VLOOKUP($A306,'[1]MASTER CP-1 history'!$C$2121:$Q$2471,15,0)</f>
        <v>287126.07999999996</v>
      </c>
      <c r="J306" s="12">
        <f>VLOOKUP($A306,'[1]MASTER CP-1 history'!$C$2474:$Q$2824,15,0)</f>
        <v>305779.59000000003</v>
      </c>
      <c r="K306" s="12">
        <f>VLOOKUP($A306,'[1]MASTER CP-1 history'!$C$2827:$Q$3177,15,0)</f>
        <v>316378.23999999999</v>
      </c>
      <c r="L306" s="12">
        <f>VLOOKUP($A306,'[1]MASTER CP-1 history'!$C$3180:$Q$3530,15,0)</f>
        <v>318135.97000000003</v>
      </c>
      <c r="M306" s="12">
        <f>VLOOKUP($A306,'[1]MASTER CP-1 history'!$C$3533:$Q$3883,15,0)</f>
        <v>331270.13</v>
      </c>
      <c r="N306" s="12">
        <f>VLOOKUP($A306,'[1]MASTER CP-1 history'!$C$3886:$Q$4236,15,0)</f>
        <v>344796.58</v>
      </c>
      <c r="O306" s="12">
        <f>VLOOKUP($A306,'[1]MASTER CP-1 history'!$C$4239:$Q$4589,15,0)</f>
        <v>386758.67</v>
      </c>
      <c r="P306" s="12">
        <f>VLOOKUP($A306,'[1]MASTER CP-1 history'!$C$4592:$Q$4942,15,0)</f>
        <v>410939.12</v>
      </c>
      <c r="Q306" s="12">
        <f>VLOOKUP($A306,'[1]MASTER CP-1 history'!$C$4945:$Q$5295,15,0)</f>
        <v>431529.89999999997</v>
      </c>
      <c r="R306" s="12">
        <f>VLOOKUP($A306,'[1]MASTER CP-1 history'!$C$5298:$Q$5648,15,0)</f>
        <v>444529.30000000005</v>
      </c>
      <c r="S306" s="12">
        <f>VLOOKUP($A306,'[1]MASTER CP-1 history'!$C$5651:$Q$6001,15,0)</f>
        <v>473838.22000000003</v>
      </c>
      <c r="T306" s="12">
        <f>VLOOKUP($A306,'[1]MASTER CP-1 history'!$C$6004:$Q$6354,15,0)</f>
        <v>490186.35</v>
      </c>
      <c r="U306" s="12">
        <f>VLOOKUP($A306,'[1]MASTER CP-1 history'!$C$6357:$Q$6707,15,0)</f>
        <v>515100.24</v>
      </c>
      <c r="V306" s="12">
        <f>VLOOKUP($A306,'[1]MASTER CP-1 history'!$C$6710:$Q$7060,15,0)</f>
        <v>579980.14</v>
      </c>
      <c r="W306" s="1"/>
      <c r="X306" s="23">
        <f t="shared" si="54"/>
        <v>0.25817596975479262</v>
      </c>
      <c r="Y306" s="23">
        <f t="shared" si="55"/>
        <v>8.0222635085473448E-2</v>
      </c>
      <c r="Z306" s="23">
        <f t="shared" si="56"/>
        <v>3.9348136739736972E-2</v>
      </c>
      <c r="AA306" s="23">
        <f t="shared" si="57"/>
        <v>9.7852977105903946E-2</v>
      </c>
      <c r="AB306" s="23">
        <f t="shared" si="58"/>
        <v>7.8032034978513874E-5</v>
      </c>
      <c r="AC306" s="23">
        <f t="shared" si="59"/>
        <v>4.104480223014962E-2</v>
      </c>
      <c r="AD306" s="23">
        <f t="shared" si="64"/>
        <v>6.4966268476900707E-2</v>
      </c>
      <c r="AE306" s="23">
        <f t="shared" si="64"/>
        <v>3.4661077281187946E-2</v>
      </c>
      <c r="AF306" s="23">
        <f t="shared" si="64"/>
        <v>5.55578664322818E-3</v>
      </c>
      <c r="AG306" s="23">
        <f t="shared" si="64"/>
        <v>4.1284737466184579E-2</v>
      </c>
      <c r="AH306" s="23">
        <f t="shared" si="63"/>
        <v>4.0832084679654067E-2</v>
      </c>
      <c r="AI306" s="23">
        <f t="shared" si="63"/>
        <v>0.12170100411088754</v>
      </c>
      <c r="AJ306" s="23">
        <f t="shared" si="63"/>
        <v>6.2520770381178564E-2</v>
      </c>
      <c r="AK306" s="23">
        <f t="shared" si="63"/>
        <v>5.0106643533961846E-2</v>
      </c>
      <c r="AL306" s="23">
        <f t="shared" si="63"/>
        <v>3.01239844562337E-2</v>
      </c>
      <c r="AM306" s="23">
        <f t="shared" si="63"/>
        <v>6.5932481840904486E-2</v>
      </c>
      <c r="AN306" s="23">
        <f t="shared" si="62"/>
        <v>3.4501501377410933E-2</v>
      </c>
      <c r="AO306" s="23">
        <f t="shared" si="62"/>
        <v>5.0825344279782608E-2</v>
      </c>
      <c r="AP306" s="23">
        <f t="shared" si="62"/>
        <v>0.12595587220071966</v>
      </c>
      <c r="AQ306" s="14"/>
      <c r="AR306" s="23">
        <f t="shared" si="60"/>
        <v>6.5562637351540526E-2</v>
      </c>
      <c r="AS306" s="1">
        <f t="shared" si="61"/>
        <v>618005</v>
      </c>
    </row>
    <row r="307" spans="1:45" x14ac:dyDescent="0.25">
      <c r="A307" t="s">
        <v>302</v>
      </c>
      <c r="B307" s="5">
        <v>304</v>
      </c>
      <c r="C307" s="12">
        <f>VLOOKUP(A307,'[1]MASTER CP-1 history'!$C$3:$Q$353,15,0)</f>
        <v>0</v>
      </c>
      <c r="D307" s="12">
        <f>VLOOKUP($A307,'[1]MASTER CP-1 history'!$C$356:$Q$706,15,0)</f>
        <v>0</v>
      </c>
      <c r="E307" s="12">
        <f>VLOOKUP($A307,'[1]MASTER CP-1 history'!$C$709:$Q$1059,15,0)</f>
        <v>0</v>
      </c>
      <c r="F307" s="12">
        <f>VLOOKUP($A307,'[1]MASTER CP-1 history'!$C$1062:$Q$1412,15,0)</f>
        <v>0</v>
      </c>
      <c r="G307" s="12">
        <f>VLOOKUP($A307,'[1]MASTER CP-1 history'!$C$1415:$Q$1765,15,0)</f>
        <v>0</v>
      </c>
      <c r="H307" s="12">
        <f>VLOOKUP($A307,'[1]MASTER CP-1 history'!$C$1768:$Q$2118,15,0)</f>
        <v>0</v>
      </c>
      <c r="I307" s="12">
        <f>VLOOKUP($A307,'[1]MASTER CP-1 history'!$C$2121:$Q$2471,15,0)</f>
        <v>0</v>
      </c>
      <c r="J307" s="12">
        <f>VLOOKUP($A307,'[1]MASTER CP-1 history'!$C$2474:$Q$2824,15,0)</f>
        <v>0</v>
      </c>
      <c r="K307" s="12">
        <f>VLOOKUP($A307,'[1]MASTER CP-1 history'!$C$2827:$Q$3177,15,0)</f>
        <v>0</v>
      </c>
      <c r="L307" s="12">
        <f>VLOOKUP($A307,'[1]MASTER CP-1 history'!$C$3180:$Q$3530,15,0)</f>
        <v>0</v>
      </c>
      <c r="M307" s="12">
        <f>VLOOKUP($A307,'[1]MASTER CP-1 history'!$C$3533:$Q$3883,15,0)</f>
        <v>0</v>
      </c>
      <c r="N307" s="12">
        <f>VLOOKUP($A307,'[1]MASTER CP-1 history'!$C$3886:$Q$4236,15,0)</f>
        <v>0</v>
      </c>
      <c r="O307" s="12">
        <f>VLOOKUP($A307,'[1]MASTER CP-1 history'!$C$4239:$Q$4589,15,0)</f>
        <v>0</v>
      </c>
      <c r="P307" s="12">
        <f>VLOOKUP($A307,'[1]MASTER CP-1 history'!$C$4592:$Q$4942,15,0)</f>
        <v>0</v>
      </c>
      <c r="Q307" s="12">
        <f>VLOOKUP($A307,'[1]MASTER CP-1 history'!$C$4945:$Q$5295,15,0)</f>
        <v>0</v>
      </c>
      <c r="R307" s="12">
        <f>VLOOKUP($A307,'[1]MASTER CP-1 history'!$C$5298:$Q$5648,15,0)</f>
        <v>0</v>
      </c>
      <c r="S307" s="12">
        <f>VLOOKUP($A307,'[1]MASTER CP-1 history'!$C$5651:$Q$6001,15,0)</f>
        <v>0</v>
      </c>
      <c r="T307" s="12">
        <f>VLOOKUP($A307,'[1]MASTER CP-1 history'!$C$6004:$Q$6354,15,0)</f>
        <v>0</v>
      </c>
      <c r="U307" s="12">
        <f>VLOOKUP($A307,'[1]MASTER CP-1 history'!$C$6357:$Q$6707,15,0)</f>
        <v>0</v>
      </c>
      <c r="V307" s="12">
        <f>VLOOKUP($A307,'[1]MASTER CP-1 history'!$C$6710:$Q$7060,15,0)</f>
        <v>0</v>
      </c>
      <c r="W307" s="1"/>
      <c r="X307" s="23" t="str">
        <f t="shared" si="54"/>
        <v/>
      </c>
      <c r="Y307" s="23" t="str">
        <f t="shared" si="55"/>
        <v/>
      </c>
      <c r="Z307" s="23" t="str">
        <f t="shared" si="56"/>
        <v/>
      </c>
      <c r="AA307" s="23" t="str">
        <f t="shared" si="57"/>
        <v/>
      </c>
      <c r="AB307" s="23" t="str">
        <f t="shared" si="58"/>
        <v/>
      </c>
      <c r="AC307" s="23" t="str">
        <f t="shared" si="59"/>
        <v/>
      </c>
      <c r="AD307" s="23" t="str">
        <f t="shared" si="64"/>
        <v/>
      </c>
      <c r="AE307" s="23" t="str">
        <f t="shared" si="64"/>
        <v/>
      </c>
      <c r="AF307" s="23" t="str">
        <f t="shared" si="64"/>
        <v/>
      </c>
      <c r="AG307" s="23" t="str">
        <f t="shared" si="64"/>
        <v/>
      </c>
      <c r="AH307" s="23" t="str">
        <f t="shared" si="63"/>
        <v/>
      </c>
      <c r="AI307" s="23" t="str">
        <f t="shared" si="63"/>
        <v/>
      </c>
      <c r="AJ307" s="23" t="str">
        <f t="shared" si="63"/>
        <v/>
      </c>
      <c r="AK307" s="23" t="str">
        <f t="shared" si="63"/>
        <v/>
      </c>
      <c r="AL307" s="23" t="str">
        <f t="shared" si="63"/>
        <v/>
      </c>
      <c r="AM307" s="23" t="str">
        <f t="shared" si="63"/>
        <v/>
      </c>
      <c r="AN307" s="23" t="str">
        <f t="shared" si="62"/>
        <v/>
      </c>
      <c r="AO307" s="23" t="str">
        <f t="shared" si="62"/>
        <v/>
      </c>
      <c r="AP307" s="23" t="str">
        <f t="shared" si="62"/>
        <v/>
      </c>
      <c r="AQ307" s="14"/>
      <c r="AR307" s="23">
        <f t="shared" si="60"/>
        <v>0</v>
      </c>
      <c r="AS307" s="1">
        <f t="shared" si="61"/>
        <v>0</v>
      </c>
    </row>
    <row r="308" spans="1:45" x14ac:dyDescent="0.25">
      <c r="A308" t="s">
        <v>303</v>
      </c>
      <c r="B308" s="5">
        <v>305</v>
      </c>
      <c r="C308" s="12">
        <f>VLOOKUP(A308,'[1]MASTER CP-1 history'!$C$3:$Q$353,15,0)</f>
        <v>0</v>
      </c>
      <c r="D308" s="12">
        <f>VLOOKUP($A308,'[1]MASTER CP-1 history'!$C$356:$Q$706,15,0)</f>
        <v>0</v>
      </c>
      <c r="E308" s="12">
        <f>VLOOKUP($A308,'[1]MASTER CP-1 history'!$C$709:$Q$1059,15,0)</f>
        <v>0</v>
      </c>
      <c r="F308" s="12">
        <f>VLOOKUP($A308,'[1]MASTER CP-1 history'!$C$1062:$Q$1412,15,0)</f>
        <v>0</v>
      </c>
      <c r="G308" s="12">
        <f>VLOOKUP($A308,'[1]MASTER CP-1 history'!$C$1415:$Q$1765,15,0)</f>
        <v>0</v>
      </c>
      <c r="H308" s="12">
        <f>VLOOKUP($A308,'[1]MASTER CP-1 history'!$C$1768:$Q$2118,15,0)</f>
        <v>0</v>
      </c>
      <c r="I308" s="12">
        <f>VLOOKUP($A308,'[1]MASTER CP-1 history'!$C$2121:$Q$2471,15,0)</f>
        <v>0</v>
      </c>
      <c r="J308" s="12">
        <f>VLOOKUP($A308,'[1]MASTER CP-1 history'!$C$2474:$Q$2824,15,0)</f>
        <v>0</v>
      </c>
      <c r="K308" s="12">
        <f>VLOOKUP($A308,'[1]MASTER CP-1 history'!$C$2827:$Q$3177,15,0)</f>
        <v>0</v>
      </c>
      <c r="L308" s="12">
        <f>VLOOKUP($A308,'[1]MASTER CP-1 history'!$C$3180:$Q$3530,15,0)</f>
        <v>0</v>
      </c>
      <c r="M308" s="12">
        <f>VLOOKUP($A308,'[1]MASTER CP-1 history'!$C$3533:$Q$3883,15,0)</f>
        <v>0</v>
      </c>
      <c r="N308" s="12">
        <f>VLOOKUP($A308,'[1]MASTER CP-1 history'!$C$3886:$Q$4236,15,0)</f>
        <v>0</v>
      </c>
      <c r="O308" s="12">
        <f>VLOOKUP($A308,'[1]MASTER CP-1 history'!$C$4239:$Q$4589,15,0)</f>
        <v>0</v>
      </c>
      <c r="P308" s="12">
        <f>VLOOKUP($A308,'[1]MASTER CP-1 history'!$C$4592:$Q$4942,15,0)</f>
        <v>0</v>
      </c>
      <c r="Q308" s="12">
        <f>VLOOKUP($A308,'[1]MASTER CP-1 history'!$C$4945:$Q$5295,15,0)</f>
        <v>0</v>
      </c>
      <c r="R308" s="12">
        <f>VLOOKUP($A308,'[1]MASTER CP-1 history'!$C$5298:$Q$5648,15,0)</f>
        <v>0</v>
      </c>
      <c r="S308" s="12">
        <f>VLOOKUP($A308,'[1]MASTER CP-1 history'!$C$5651:$Q$6001,15,0)</f>
        <v>0</v>
      </c>
      <c r="T308" s="12">
        <f>VLOOKUP($A308,'[1]MASTER CP-1 history'!$C$6004:$Q$6354,15,0)</f>
        <v>0</v>
      </c>
      <c r="U308" s="12">
        <f>VLOOKUP($A308,'[1]MASTER CP-1 history'!$C$6357:$Q$6707,15,0)</f>
        <v>0</v>
      </c>
      <c r="V308" s="12">
        <f>VLOOKUP($A308,'[1]MASTER CP-1 history'!$C$6710:$Q$7060,15,0)</f>
        <v>0</v>
      </c>
      <c r="W308" s="1"/>
      <c r="X308" s="23" t="str">
        <f t="shared" si="54"/>
        <v/>
      </c>
      <c r="Y308" s="23" t="str">
        <f t="shared" si="55"/>
        <v/>
      </c>
      <c r="Z308" s="23" t="str">
        <f t="shared" si="56"/>
        <v/>
      </c>
      <c r="AA308" s="23" t="str">
        <f t="shared" si="57"/>
        <v/>
      </c>
      <c r="AB308" s="23" t="str">
        <f t="shared" si="58"/>
        <v/>
      </c>
      <c r="AC308" s="23" t="str">
        <f t="shared" si="59"/>
        <v/>
      </c>
      <c r="AD308" s="23" t="str">
        <f t="shared" si="64"/>
        <v/>
      </c>
      <c r="AE308" s="23" t="str">
        <f t="shared" si="64"/>
        <v/>
      </c>
      <c r="AF308" s="23" t="str">
        <f t="shared" si="64"/>
        <v/>
      </c>
      <c r="AG308" s="23" t="str">
        <f t="shared" si="64"/>
        <v/>
      </c>
      <c r="AH308" s="23" t="str">
        <f t="shared" si="63"/>
        <v/>
      </c>
      <c r="AI308" s="23" t="str">
        <f t="shared" si="63"/>
        <v/>
      </c>
      <c r="AJ308" s="23" t="str">
        <f t="shared" si="63"/>
        <v/>
      </c>
      <c r="AK308" s="23" t="str">
        <f t="shared" si="63"/>
        <v/>
      </c>
      <c r="AL308" s="23" t="str">
        <f t="shared" si="63"/>
        <v/>
      </c>
      <c r="AM308" s="23" t="str">
        <f t="shared" si="63"/>
        <v/>
      </c>
      <c r="AN308" s="23" t="str">
        <f t="shared" si="62"/>
        <v/>
      </c>
      <c r="AO308" s="23" t="str">
        <f t="shared" si="62"/>
        <v/>
      </c>
      <c r="AP308" s="23" t="str">
        <f t="shared" si="62"/>
        <v/>
      </c>
      <c r="AQ308" s="14"/>
      <c r="AR308" s="23">
        <f t="shared" si="60"/>
        <v>0</v>
      </c>
      <c r="AS308" s="1">
        <f t="shared" si="61"/>
        <v>0</v>
      </c>
    </row>
    <row r="309" spans="1:45" x14ac:dyDescent="0.25">
      <c r="A309" t="s">
        <v>304</v>
      </c>
      <c r="B309" s="5">
        <v>306</v>
      </c>
      <c r="C309" s="12">
        <f>VLOOKUP(A309,'[1]MASTER CP-1 history'!$C$3:$Q$353,15,0)</f>
        <v>0</v>
      </c>
      <c r="D309" s="12">
        <f>VLOOKUP($A309,'[1]MASTER CP-1 history'!$C$356:$Q$706,15,0)</f>
        <v>0</v>
      </c>
      <c r="E309" s="12">
        <f>VLOOKUP($A309,'[1]MASTER CP-1 history'!$C$709:$Q$1059,15,0)</f>
        <v>0</v>
      </c>
      <c r="F309" s="12">
        <f>VLOOKUP($A309,'[1]MASTER CP-1 history'!$C$1062:$Q$1412,15,0)</f>
        <v>0</v>
      </c>
      <c r="G309" s="12">
        <f>VLOOKUP($A309,'[1]MASTER CP-1 history'!$C$1415:$Q$1765,15,0)</f>
        <v>0</v>
      </c>
      <c r="H309" s="12">
        <f>VLOOKUP($A309,'[1]MASTER CP-1 history'!$C$1768:$Q$2118,15,0)</f>
        <v>0</v>
      </c>
      <c r="I309" s="12">
        <f>VLOOKUP($A309,'[1]MASTER CP-1 history'!$C$2121:$Q$2471,15,0)</f>
        <v>0</v>
      </c>
      <c r="J309" s="12">
        <f>VLOOKUP($A309,'[1]MASTER CP-1 history'!$C$2474:$Q$2824,15,0)</f>
        <v>0</v>
      </c>
      <c r="K309" s="12">
        <f>VLOOKUP($A309,'[1]MASTER CP-1 history'!$C$2827:$Q$3177,15,0)</f>
        <v>0</v>
      </c>
      <c r="L309" s="12">
        <f>VLOOKUP($A309,'[1]MASTER CP-1 history'!$C$3180:$Q$3530,15,0)</f>
        <v>0</v>
      </c>
      <c r="M309" s="12">
        <f>VLOOKUP($A309,'[1]MASTER CP-1 history'!$C$3533:$Q$3883,15,0)</f>
        <v>0</v>
      </c>
      <c r="N309" s="12">
        <f>VLOOKUP($A309,'[1]MASTER CP-1 history'!$C$3886:$Q$4236,15,0)</f>
        <v>0</v>
      </c>
      <c r="O309" s="12">
        <f>VLOOKUP($A309,'[1]MASTER CP-1 history'!$C$4239:$Q$4589,15,0)</f>
        <v>0</v>
      </c>
      <c r="P309" s="12">
        <f>VLOOKUP($A309,'[1]MASTER CP-1 history'!$C$4592:$Q$4942,15,0)</f>
        <v>0</v>
      </c>
      <c r="Q309" s="12">
        <f>VLOOKUP($A309,'[1]MASTER CP-1 history'!$C$4945:$Q$5295,15,0)</f>
        <v>0</v>
      </c>
      <c r="R309" s="12">
        <f>VLOOKUP($A309,'[1]MASTER CP-1 history'!$C$5298:$Q$5648,15,0)</f>
        <v>0</v>
      </c>
      <c r="S309" s="12">
        <f>VLOOKUP($A309,'[1]MASTER CP-1 history'!$C$5651:$Q$6001,15,0)</f>
        <v>0</v>
      </c>
      <c r="T309" s="12">
        <f>VLOOKUP($A309,'[1]MASTER CP-1 history'!$C$6004:$Q$6354,15,0)</f>
        <v>0</v>
      </c>
      <c r="U309" s="12">
        <f>VLOOKUP($A309,'[1]MASTER CP-1 history'!$C$6357:$Q$6707,15,0)</f>
        <v>0</v>
      </c>
      <c r="V309" s="12">
        <f>VLOOKUP($A309,'[1]MASTER CP-1 history'!$C$6710:$Q$7060,15,0)</f>
        <v>0</v>
      </c>
      <c r="W309" s="1"/>
      <c r="X309" s="23" t="str">
        <f t="shared" si="54"/>
        <v/>
      </c>
      <c r="Y309" s="23" t="str">
        <f t="shared" si="55"/>
        <v/>
      </c>
      <c r="Z309" s="23" t="str">
        <f t="shared" si="56"/>
        <v/>
      </c>
      <c r="AA309" s="23" t="str">
        <f t="shared" si="57"/>
        <v/>
      </c>
      <c r="AB309" s="23" t="str">
        <f t="shared" si="58"/>
        <v/>
      </c>
      <c r="AC309" s="23" t="str">
        <f t="shared" si="59"/>
        <v/>
      </c>
      <c r="AD309" s="23" t="str">
        <f t="shared" si="64"/>
        <v/>
      </c>
      <c r="AE309" s="23" t="str">
        <f t="shared" si="64"/>
        <v/>
      </c>
      <c r="AF309" s="23" t="str">
        <f t="shared" si="64"/>
        <v/>
      </c>
      <c r="AG309" s="23" t="str">
        <f t="shared" si="64"/>
        <v/>
      </c>
      <c r="AH309" s="23" t="str">
        <f t="shared" si="63"/>
        <v/>
      </c>
      <c r="AI309" s="23" t="str">
        <f t="shared" si="63"/>
        <v/>
      </c>
      <c r="AJ309" s="23" t="str">
        <f t="shared" si="63"/>
        <v/>
      </c>
      <c r="AK309" s="23" t="str">
        <f t="shared" si="63"/>
        <v/>
      </c>
      <c r="AL309" s="23" t="str">
        <f t="shared" si="63"/>
        <v/>
      </c>
      <c r="AM309" s="23" t="str">
        <f t="shared" si="63"/>
        <v/>
      </c>
      <c r="AN309" s="23" t="str">
        <f t="shared" si="62"/>
        <v/>
      </c>
      <c r="AO309" s="23" t="str">
        <f t="shared" si="62"/>
        <v/>
      </c>
      <c r="AP309" s="23" t="str">
        <f t="shared" si="62"/>
        <v/>
      </c>
      <c r="AQ309" s="14"/>
      <c r="AR309" s="23">
        <f t="shared" si="60"/>
        <v>0</v>
      </c>
      <c r="AS309" s="1">
        <f t="shared" si="61"/>
        <v>0</v>
      </c>
    </row>
    <row r="310" spans="1:45" x14ac:dyDescent="0.25">
      <c r="A310" t="s">
        <v>305</v>
      </c>
      <c r="B310" s="5">
        <v>307</v>
      </c>
      <c r="C310" s="12">
        <f>VLOOKUP(A310,'[1]MASTER CP-1 history'!$C$3:$Q$353,15,0)</f>
        <v>0</v>
      </c>
      <c r="D310" s="12">
        <f>VLOOKUP($A310,'[1]MASTER CP-1 history'!$C$356:$Q$706,15,0)</f>
        <v>0</v>
      </c>
      <c r="E310" s="12">
        <f>VLOOKUP($A310,'[1]MASTER CP-1 history'!$C$709:$Q$1059,15,0)</f>
        <v>0</v>
      </c>
      <c r="F310" s="12">
        <f>VLOOKUP($A310,'[1]MASTER CP-1 history'!$C$1062:$Q$1412,15,0)</f>
        <v>0</v>
      </c>
      <c r="G310" s="12">
        <f>VLOOKUP($A310,'[1]MASTER CP-1 history'!$C$1415:$Q$1765,15,0)</f>
        <v>0</v>
      </c>
      <c r="H310" s="12">
        <f>VLOOKUP($A310,'[1]MASTER CP-1 history'!$C$1768:$Q$2118,15,0)</f>
        <v>0</v>
      </c>
      <c r="I310" s="12">
        <f>VLOOKUP($A310,'[1]MASTER CP-1 history'!$C$2121:$Q$2471,15,0)</f>
        <v>0</v>
      </c>
      <c r="J310" s="12">
        <f>VLOOKUP($A310,'[1]MASTER CP-1 history'!$C$2474:$Q$2824,15,0)</f>
        <v>0</v>
      </c>
      <c r="K310" s="12">
        <f>VLOOKUP($A310,'[1]MASTER CP-1 history'!$C$2827:$Q$3177,15,0)</f>
        <v>0</v>
      </c>
      <c r="L310" s="12">
        <f>VLOOKUP($A310,'[1]MASTER CP-1 history'!$C$3180:$Q$3530,15,0)</f>
        <v>0</v>
      </c>
      <c r="M310" s="12">
        <f>VLOOKUP($A310,'[1]MASTER CP-1 history'!$C$3533:$Q$3883,15,0)</f>
        <v>0</v>
      </c>
      <c r="N310" s="12">
        <f>VLOOKUP($A310,'[1]MASTER CP-1 history'!$C$3886:$Q$4236,15,0)</f>
        <v>0</v>
      </c>
      <c r="O310" s="12">
        <f>VLOOKUP($A310,'[1]MASTER CP-1 history'!$C$4239:$Q$4589,15,0)</f>
        <v>0</v>
      </c>
      <c r="P310" s="12">
        <f>VLOOKUP($A310,'[1]MASTER CP-1 history'!$C$4592:$Q$4942,15,0)</f>
        <v>0</v>
      </c>
      <c r="Q310" s="12">
        <f>VLOOKUP($A310,'[1]MASTER CP-1 history'!$C$4945:$Q$5295,15,0)</f>
        <v>0</v>
      </c>
      <c r="R310" s="12">
        <f>VLOOKUP($A310,'[1]MASTER CP-1 history'!$C$5298:$Q$5648,15,0)</f>
        <v>0</v>
      </c>
      <c r="S310" s="12">
        <f>VLOOKUP($A310,'[1]MASTER CP-1 history'!$C$5651:$Q$6001,15,0)</f>
        <v>0</v>
      </c>
      <c r="T310" s="12">
        <f>VLOOKUP($A310,'[1]MASTER CP-1 history'!$C$6004:$Q$6354,15,0)</f>
        <v>0</v>
      </c>
      <c r="U310" s="12">
        <f>VLOOKUP($A310,'[1]MASTER CP-1 history'!$C$6357:$Q$6707,15,0)</f>
        <v>0</v>
      </c>
      <c r="V310" s="12">
        <f>VLOOKUP($A310,'[1]MASTER CP-1 history'!$C$6710:$Q$7060,15,0)</f>
        <v>0</v>
      </c>
      <c r="W310" s="1"/>
      <c r="X310" s="23" t="str">
        <f t="shared" si="54"/>
        <v/>
      </c>
      <c r="Y310" s="23" t="str">
        <f t="shared" si="55"/>
        <v/>
      </c>
      <c r="Z310" s="23" t="str">
        <f t="shared" si="56"/>
        <v/>
      </c>
      <c r="AA310" s="23" t="str">
        <f t="shared" si="57"/>
        <v/>
      </c>
      <c r="AB310" s="23" t="str">
        <f t="shared" si="58"/>
        <v/>
      </c>
      <c r="AC310" s="23" t="str">
        <f t="shared" si="59"/>
        <v/>
      </c>
      <c r="AD310" s="23" t="str">
        <f t="shared" si="64"/>
        <v/>
      </c>
      <c r="AE310" s="23" t="str">
        <f t="shared" si="64"/>
        <v/>
      </c>
      <c r="AF310" s="23" t="str">
        <f t="shared" si="64"/>
        <v/>
      </c>
      <c r="AG310" s="23" t="str">
        <f t="shared" si="64"/>
        <v/>
      </c>
      <c r="AH310" s="23" t="str">
        <f t="shared" si="63"/>
        <v/>
      </c>
      <c r="AI310" s="23" t="str">
        <f t="shared" si="63"/>
        <v/>
      </c>
      <c r="AJ310" s="23" t="str">
        <f t="shared" si="63"/>
        <v/>
      </c>
      <c r="AK310" s="23" t="str">
        <f t="shared" si="63"/>
        <v/>
      </c>
      <c r="AL310" s="23" t="str">
        <f t="shared" si="63"/>
        <v/>
      </c>
      <c r="AM310" s="23" t="str">
        <f t="shared" si="63"/>
        <v/>
      </c>
      <c r="AN310" s="23" t="str">
        <f t="shared" si="62"/>
        <v/>
      </c>
      <c r="AO310" s="23" t="str">
        <f t="shared" si="62"/>
        <v/>
      </c>
      <c r="AP310" s="23" t="str">
        <f t="shared" si="62"/>
        <v/>
      </c>
      <c r="AQ310" s="14"/>
      <c r="AR310" s="23">
        <f t="shared" si="60"/>
        <v>0</v>
      </c>
      <c r="AS310" s="1">
        <f t="shared" si="61"/>
        <v>0</v>
      </c>
    </row>
    <row r="311" spans="1:45" x14ac:dyDescent="0.25">
      <c r="A311" t="s">
        <v>306</v>
      </c>
      <c r="B311" s="5">
        <v>308</v>
      </c>
      <c r="C311" s="12">
        <f>VLOOKUP(A311,'[1]MASTER CP-1 history'!$C$3:$Q$353,15,0)</f>
        <v>0</v>
      </c>
      <c r="D311" s="12">
        <f>VLOOKUP($A311,'[1]MASTER CP-1 history'!$C$356:$Q$706,15,0)</f>
        <v>0</v>
      </c>
      <c r="E311" s="12">
        <f>VLOOKUP($A311,'[1]MASTER CP-1 history'!$C$709:$Q$1059,15,0)</f>
        <v>1813306.13</v>
      </c>
      <c r="F311" s="12">
        <f>VLOOKUP($A311,'[1]MASTER CP-1 history'!$C$1062:$Q$1412,15,0)</f>
        <v>1894850.3800000001</v>
      </c>
      <c r="G311" s="12">
        <f>VLOOKUP($A311,'[1]MASTER CP-1 history'!$C$1415:$Q$1765,15,0)</f>
        <v>1932789.5999999999</v>
      </c>
      <c r="H311" s="12">
        <f>VLOOKUP($A311,'[1]MASTER CP-1 history'!$C$1768:$Q$2118,15,0)</f>
        <v>2098157.4900000002</v>
      </c>
      <c r="I311" s="12">
        <f>VLOOKUP($A311,'[1]MASTER CP-1 history'!$C$2121:$Q$2471,15,0)</f>
        <v>2254215.71</v>
      </c>
      <c r="J311" s="12">
        <f>VLOOKUP($A311,'[1]MASTER CP-1 history'!$C$2474:$Q$2824,15,0)</f>
        <v>2332878.98</v>
      </c>
      <c r="K311" s="12">
        <f>VLOOKUP($A311,'[1]MASTER CP-1 history'!$C$2827:$Q$3177,15,0)</f>
        <v>2394834.3499999996</v>
      </c>
      <c r="L311" s="12">
        <f>VLOOKUP($A311,'[1]MASTER CP-1 history'!$C$3180:$Q$3530,15,0)</f>
        <v>2468228.39</v>
      </c>
      <c r="M311" s="12">
        <f>VLOOKUP($A311,'[1]MASTER CP-1 history'!$C$3533:$Q$3883,15,0)</f>
        <v>2531179.11</v>
      </c>
      <c r="N311" s="12">
        <f>VLOOKUP($A311,'[1]MASTER CP-1 history'!$C$3886:$Q$4236,15,0)</f>
        <v>2602975.16</v>
      </c>
      <c r="O311" s="12">
        <f>VLOOKUP($A311,'[1]MASTER CP-1 history'!$C$4239:$Q$4589,15,0)</f>
        <v>2700107.89</v>
      </c>
      <c r="P311" s="12">
        <f>VLOOKUP($A311,'[1]MASTER CP-1 history'!$C$4592:$Q$4942,15,0)</f>
        <v>2801335.2399999998</v>
      </c>
      <c r="Q311" s="12">
        <f>VLOOKUP($A311,'[1]MASTER CP-1 history'!$C$4945:$Q$5295,15,0)</f>
        <v>2894128.37</v>
      </c>
      <c r="R311" s="12">
        <f>VLOOKUP($A311,'[1]MASTER CP-1 history'!$C$5298:$Q$5648,15,0)</f>
        <v>3010830.6999999997</v>
      </c>
      <c r="S311" s="12">
        <f>VLOOKUP($A311,'[1]MASTER CP-1 history'!$C$5651:$Q$6001,15,0)</f>
        <v>3188935.7</v>
      </c>
      <c r="T311" s="12">
        <f>VLOOKUP($A311,'[1]MASTER CP-1 history'!$C$6004:$Q$6354,15,0)</f>
        <v>3282026.08</v>
      </c>
      <c r="U311" s="12">
        <f>VLOOKUP($A311,'[1]MASTER CP-1 history'!$C$6357:$Q$6707,15,0)</f>
        <v>3484798.4000000004</v>
      </c>
      <c r="V311" s="12">
        <f>VLOOKUP($A311,'[1]MASTER CP-1 history'!$C$6710:$Q$7060,15,0)</f>
        <v>3711664.54</v>
      </c>
      <c r="W311" s="1"/>
      <c r="X311" s="23" t="str">
        <f t="shared" si="54"/>
        <v/>
      </c>
      <c r="Y311" s="23" t="str">
        <f t="shared" si="55"/>
        <v/>
      </c>
      <c r="Z311" s="23">
        <f t="shared" si="56"/>
        <v>4.4969930146323521E-2</v>
      </c>
      <c r="AA311" s="23">
        <f t="shared" si="57"/>
        <v>2.0022277431740936E-2</v>
      </c>
      <c r="AB311" s="23">
        <f t="shared" si="58"/>
        <v>8.5559178298558913E-2</v>
      </c>
      <c r="AC311" s="23">
        <f t="shared" si="59"/>
        <v>7.4378696901346394E-2</v>
      </c>
      <c r="AD311" s="23">
        <f t="shared" si="64"/>
        <v>3.4896070349895669E-2</v>
      </c>
      <c r="AE311" s="23">
        <f t="shared" si="64"/>
        <v>2.6557472775548624E-2</v>
      </c>
      <c r="AF311" s="23">
        <f t="shared" si="64"/>
        <v>3.0646812795215049E-2</v>
      </c>
      <c r="AG311" s="23">
        <f t="shared" si="64"/>
        <v>2.5504414524621741E-2</v>
      </c>
      <c r="AH311" s="23">
        <f t="shared" si="63"/>
        <v>2.8364665983672835E-2</v>
      </c>
      <c r="AI311" s="23">
        <f t="shared" si="63"/>
        <v>3.7316041848052046E-2</v>
      </c>
      <c r="AJ311" s="23">
        <f t="shared" si="63"/>
        <v>3.7490113033964587E-2</v>
      </c>
      <c r="AK311" s="23">
        <f t="shared" si="63"/>
        <v>3.3124607392580531E-2</v>
      </c>
      <c r="AL311" s="23">
        <f t="shared" si="63"/>
        <v>4.0323826409952787E-2</v>
      </c>
      <c r="AM311" s="23">
        <f t="shared" si="63"/>
        <v>5.9154770807936984E-2</v>
      </c>
      <c r="AN311" s="23">
        <f t="shared" si="62"/>
        <v>2.9191676708940819E-2</v>
      </c>
      <c r="AO311" s="23">
        <f t="shared" si="62"/>
        <v>6.1782665663644057E-2</v>
      </c>
      <c r="AP311" s="23">
        <f t="shared" si="62"/>
        <v>6.5101654087077077E-2</v>
      </c>
      <c r="AQ311" s="14"/>
      <c r="AR311" s="23">
        <f t="shared" si="60"/>
        <v>4.3199110303474862E-2</v>
      </c>
      <c r="AS311" s="1">
        <f t="shared" si="61"/>
        <v>3872005</v>
      </c>
    </row>
    <row r="312" spans="1:45" x14ac:dyDescent="0.25">
      <c r="A312" t="s">
        <v>307</v>
      </c>
      <c r="B312" s="5">
        <v>309</v>
      </c>
      <c r="C312" s="12">
        <f>VLOOKUP(A312,'[1]MASTER CP-1 history'!$C$3:$Q$353,15,0)</f>
        <v>0</v>
      </c>
      <c r="D312" s="12">
        <f>VLOOKUP($A312,'[1]MASTER CP-1 history'!$C$356:$Q$706,15,0)</f>
        <v>0</v>
      </c>
      <c r="E312" s="12">
        <f>VLOOKUP($A312,'[1]MASTER CP-1 history'!$C$709:$Q$1059,15,0)</f>
        <v>0</v>
      </c>
      <c r="F312" s="12">
        <f>VLOOKUP($A312,'[1]MASTER CP-1 history'!$C$1062:$Q$1412,15,0)</f>
        <v>0</v>
      </c>
      <c r="G312" s="12">
        <f>VLOOKUP($A312,'[1]MASTER CP-1 history'!$C$1415:$Q$1765,15,0)</f>
        <v>0</v>
      </c>
      <c r="H312" s="12">
        <f>VLOOKUP($A312,'[1]MASTER CP-1 history'!$C$1768:$Q$2118,15,0)</f>
        <v>0</v>
      </c>
      <c r="I312" s="12">
        <f>VLOOKUP($A312,'[1]MASTER CP-1 history'!$C$2121:$Q$2471,15,0)</f>
        <v>0</v>
      </c>
      <c r="J312" s="12">
        <f>VLOOKUP($A312,'[1]MASTER CP-1 history'!$C$2474:$Q$2824,15,0)</f>
        <v>0</v>
      </c>
      <c r="K312" s="12">
        <f>VLOOKUP($A312,'[1]MASTER CP-1 history'!$C$2827:$Q$3177,15,0)</f>
        <v>0</v>
      </c>
      <c r="L312" s="12">
        <f>VLOOKUP($A312,'[1]MASTER CP-1 history'!$C$3180:$Q$3530,15,0)</f>
        <v>0</v>
      </c>
      <c r="M312" s="12">
        <f>VLOOKUP($A312,'[1]MASTER CP-1 history'!$C$3533:$Q$3883,15,0)</f>
        <v>0</v>
      </c>
      <c r="N312" s="12">
        <f>VLOOKUP($A312,'[1]MASTER CP-1 history'!$C$3886:$Q$4236,15,0)</f>
        <v>0</v>
      </c>
      <c r="O312" s="12">
        <f>VLOOKUP($A312,'[1]MASTER CP-1 history'!$C$4239:$Q$4589,15,0)</f>
        <v>0</v>
      </c>
      <c r="P312" s="12">
        <f>VLOOKUP($A312,'[1]MASTER CP-1 history'!$C$4592:$Q$4942,15,0)</f>
        <v>0</v>
      </c>
      <c r="Q312" s="12">
        <f>VLOOKUP($A312,'[1]MASTER CP-1 history'!$C$4945:$Q$5295,15,0)</f>
        <v>0</v>
      </c>
      <c r="R312" s="12">
        <f>VLOOKUP($A312,'[1]MASTER CP-1 history'!$C$5298:$Q$5648,15,0)</f>
        <v>0</v>
      </c>
      <c r="S312" s="12">
        <f>VLOOKUP($A312,'[1]MASTER CP-1 history'!$C$5651:$Q$6001,15,0)</f>
        <v>0</v>
      </c>
      <c r="T312" s="12">
        <f>VLOOKUP($A312,'[1]MASTER CP-1 history'!$C$6004:$Q$6354,15,0)</f>
        <v>0</v>
      </c>
      <c r="U312" s="12">
        <f>VLOOKUP($A312,'[1]MASTER CP-1 history'!$C$6357:$Q$6707,15,0)</f>
        <v>0</v>
      </c>
      <c r="V312" s="12">
        <f>VLOOKUP($A312,'[1]MASTER CP-1 history'!$C$6710:$Q$7060,15,0)</f>
        <v>0</v>
      </c>
      <c r="W312" s="1"/>
      <c r="X312" s="23" t="str">
        <f t="shared" si="54"/>
        <v/>
      </c>
      <c r="Y312" s="23" t="str">
        <f t="shared" si="55"/>
        <v/>
      </c>
      <c r="Z312" s="23" t="str">
        <f t="shared" si="56"/>
        <v/>
      </c>
      <c r="AA312" s="23" t="str">
        <f t="shared" si="57"/>
        <v/>
      </c>
      <c r="AB312" s="23" t="str">
        <f t="shared" si="58"/>
        <v/>
      </c>
      <c r="AC312" s="23" t="str">
        <f t="shared" si="59"/>
        <v/>
      </c>
      <c r="AD312" s="23" t="str">
        <f t="shared" si="64"/>
        <v/>
      </c>
      <c r="AE312" s="23" t="str">
        <f t="shared" si="64"/>
        <v/>
      </c>
      <c r="AF312" s="23" t="str">
        <f t="shared" si="64"/>
        <v/>
      </c>
      <c r="AG312" s="23" t="str">
        <f t="shared" si="64"/>
        <v/>
      </c>
      <c r="AH312" s="23" t="str">
        <f t="shared" si="63"/>
        <v/>
      </c>
      <c r="AI312" s="23" t="str">
        <f t="shared" si="63"/>
        <v/>
      </c>
      <c r="AJ312" s="23" t="str">
        <f t="shared" si="63"/>
        <v/>
      </c>
      <c r="AK312" s="23" t="str">
        <f t="shared" si="63"/>
        <v/>
      </c>
      <c r="AL312" s="23" t="str">
        <f t="shared" si="63"/>
        <v/>
      </c>
      <c r="AM312" s="23" t="str">
        <f t="shared" si="63"/>
        <v/>
      </c>
      <c r="AN312" s="23" t="str">
        <f t="shared" si="62"/>
        <v/>
      </c>
      <c r="AO312" s="23" t="str">
        <f t="shared" si="62"/>
        <v/>
      </c>
      <c r="AP312" s="23" t="str">
        <f t="shared" si="62"/>
        <v/>
      </c>
      <c r="AQ312" s="14"/>
      <c r="AR312" s="23">
        <f t="shared" si="60"/>
        <v>0</v>
      </c>
      <c r="AS312" s="1">
        <f t="shared" si="61"/>
        <v>0</v>
      </c>
    </row>
    <row r="313" spans="1:45" x14ac:dyDescent="0.25">
      <c r="A313" t="s">
        <v>308</v>
      </c>
      <c r="B313" s="5">
        <v>310</v>
      </c>
      <c r="C313" s="12">
        <f>VLOOKUP(A313,'[1]MASTER CP-1 history'!$C$3:$Q$353,15,0)</f>
        <v>349938.05</v>
      </c>
      <c r="D313" s="12">
        <f>VLOOKUP($A313,'[1]MASTER CP-1 history'!$C$356:$Q$706,15,0)</f>
        <v>436112.07999999996</v>
      </c>
      <c r="E313" s="12">
        <f>VLOOKUP($A313,'[1]MASTER CP-1 history'!$C$709:$Q$1059,15,0)</f>
        <v>519384.93999999994</v>
      </c>
      <c r="F313" s="12">
        <f>VLOOKUP($A313,'[1]MASTER CP-1 history'!$C$1062:$Q$1412,15,0)</f>
        <v>540479.56000000006</v>
      </c>
      <c r="G313" s="12">
        <f>VLOOKUP($A313,'[1]MASTER CP-1 history'!$C$1415:$Q$1765,15,0)</f>
        <v>567117.14</v>
      </c>
      <c r="H313" s="12">
        <f>VLOOKUP($A313,'[1]MASTER CP-1 history'!$C$1768:$Q$2118,15,0)</f>
        <v>585204.41999999993</v>
      </c>
      <c r="I313" s="12">
        <f>VLOOKUP($A313,'[1]MASTER CP-1 history'!$C$2121:$Q$2471,15,0)</f>
        <v>588850.37</v>
      </c>
      <c r="J313" s="12">
        <f>VLOOKUP($A313,'[1]MASTER CP-1 history'!$C$2474:$Q$2824,15,0)</f>
        <v>590704.15</v>
      </c>
      <c r="K313" s="12">
        <f>VLOOKUP($A313,'[1]MASTER CP-1 history'!$C$2827:$Q$3177,15,0)</f>
        <v>598211.46000000008</v>
      </c>
      <c r="L313" s="12">
        <f>VLOOKUP($A313,'[1]MASTER CP-1 history'!$C$3180:$Q$3530,15,0)</f>
        <v>592858.51</v>
      </c>
      <c r="M313" s="12">
        <f>VLOOKUP($A313,'[1]MASTER CP-1 history'!$C$3533:$Q$3883,15,0)</f>
        <v>615513.65</v>
      </c>
      <c r="N313" s="12">
        <f>VLOOKUP($A313,'[1]MASTER CP-1 history'!$C$3886:$Q$4236,15,0)</f>
        <v>635625.38</v>
      </c>
      <c r="O313" s="12">
        <f>VLOOKUP($A313,'[1]MASTER CP-1 history'!$C$4239:$Q$4589,15,0)</f>
        <v>662173.07999999996</v>
      </c>
      <c r="P313" s="12">
        <f>VLOOKUP($A313,'[1]MASTER CP-1 history'!$C$4592:$Q$4942,15,0)</f>
        <v>702379</v>
      </c>
      <c r="Q313" s="12">
        <f>VLOOKUP($A313,'[1]MASTER CP-1 history'!$C$4945:$Q$5295,15,0)</f>
        <v>737789.79</v>
      </c>
      <c r="R313" s="12">
        <f>VLOOKUP($A313,'[1]MASTER CP-1 history'!$C$5298:$Q$5648,15,0)</f>
        <v>789618.7</v>
      </c>
      <c r="S313" s="12">
        <f>VLOOKUP($A313,'[1]MASTER CP-1 history'!$C$5651:$Q$6001,15,0)</f>
        <v>851749.02</v>
      </c>
      <c r="T313" s="12">
        <f>VLOOKUP($A313,'[1]MASTER CP-1 history'!$C$6004:$Q$6354,15,0)</f>
        <v>913074</v>
      </c>
      <c r="U313" s="12">
        <f>VLOOKUP($A313,'[1]MASTER CP-1 history'!$C$6357:$Q$6707,15,0)</f>
        <v>962247.7699999999</v>
      </c>
      <c r="V313" s="12">
        <f>VLOOKUP($A313,'[1]MASTER CP-1 history'!$C$6710:$Q$7060,15,0)</f>
        <v>1048352.46</v>
      </c>
      <c r="W313" s="1"/>
      <c r="X313" s="23">
        <f t="shared" si="54"/>
        <v>0.24625510143866886</v>
      </c>
      <c r="Y313" s="23">
        <f t="shared" si="55"/>
        <v>0.19094371336836163</v>
      </c>
      <c r="Z313" s="23">
        <f t="shared" si="56"/>
        <v>4.0614616203542821E-2</v>
      </c>
      <c r="AA313" s="23">
        <f t="shared" si="57"/>
        <v>4.9285083047358826E-2</v>
      </c>
      <c r="AB313" s="23">
        <f t="shared" si="58"/>
        <v>3.1893375678964511E-2</v>
      </c>
      <c r="AC313" s="23">
        <f t="shared" si="59"/>
        <v>6.2302161012387268E-3</v>
      </c>
      <c r="AD313" s="23">
        <f t="shared" si="64"/>
        <v>3.1481342195641788E-3</v>
      </c>
      <c r="AE313" s="23">
        <f t="shared" si="64"/>
        <v>1.270908626594219E-2</v>
      </c>
      <c r="AF313" s="23">
        <f t="shared" si="64"/>
        <v>-8.9482571932006597E-3</v>
      </c>
      <c r="AG313" s="23">
        <f t="shared" si="64"/>
        <v>3.8213401035602938E-2</v>
      </c>
      <c r="AH313" s="23">
        <f t="shared" si="63"/>
        <v>3.2674709975968823E-2</v>
      </c>
      <c r="AI313" s="23">
        <f t="shared" si="63"/>
        <v>4.1766268049271339E-2</v>
      </c>
      <c r="AJ313" s="23">
        <f t="shared" si="63"/>
        <v>6.0718143359135113E-2</v>
      </c>
      <c r="AK313" s="23">
        <f t="shared" si="63"/>
        <v>5.0415502171904394E-2</v>
      </c>
      <c r="AL313" s="23">
        <f t="shared" si="63"/>
        <v>7.024888484835215E-2</v>
      </c>
      <c r="AM313" s="23">
        <f t="shared" si="63"/>
        <v>7.8683952140444588E-2</v>
      </c>
      <c r="AN313" s="23">
        <f t="shared" si="62"/>
        <v>7.1998885305438895E-2</v>
      </c>
      <c r="AO313" s="23">
        <f t="shared" si="62"/>
        <v>5.3855185888547812E-2</v>
      </c>
      <c r="AP313" s="23">
        <f t="shared" si="62"/>
        <v>8.9482867806490285E-2</v>
      </c>
      <c r="AQ313" s="14"/>
      <c r="AR313" s="23">
        <f t="shared" si="60"/>
        <v>6.1062572090084061E-2</v>
      </c>
      <c r="AS313" s="1">
        <f t="shared" si="61"/>
        <v>1112368</v>
      </c>
    </row>
    <row r="314" spans="1:45" x14ac:dyDescent="0.25">
      <c r="A314" t="s">
        <v>309</v>
      </c>
      <c r="B314" s="5">
        <v>311</v>
      </c>
      <c r="C314" s="12">
        <f>VLOOKUP(A314,'[1]MASTER CP-1 history'!$C$3:$Q$353,15,0)</f>
        <v>0</v>
      </c>
      <c r="D314" s="12">
        <f>VLOOKUP($A314,'[1]MASTER CP-1 history'!$C$356:$Q$706,15,0)</f>
        <v>0</v>
      </c>
      <c r="E314" s="12">
        <f>VLOOKUP($A314,'[1]MASTER CP-1 history'!$C$709:$Q$1059,15,0)</f>
        <v>0</v>
      </c>
      <c r="F314" s="12">
        <f>VLOOKUP($A314,'[1]MASTER CP-1 history'!$C$1062:$Q$1412,15,0)</f>
        <v>0</v>
      </c>
      <c r="G314" s="12">
        <f>VLOOKUP($A314,'[1]MASTER CP-1 history'!$C$1415:$Q$1765,15,0)</f>
        <v>0</v>
      </c>
      <c r="H314" s="12">
        <f>VLOOKUP($A314,'[1]MASTER CP-1 history'!$C$1768:$Q$2118,15,0)</f>
        <v>0</v>
      </c>
      <c r="I314" s="12">
        <f>VLOOKUP($A314,'[1]MASTER CP-1 history'!$C$2121:$Q$2471,15,0)</f>
        <v>0</v>
      </c>
      <c r="J314" s="12">
        <f>VLOOKUP($A314,'[1]MASTER CP-1 history'!$C$2474:$Q$2824,15,0)</f>
        <v>0</v>
      </c>
      <c r="K314" s="12">
        <f>VLOOKUP($A314,'[1]MASTER CP-1 history'!$C$2827:$Q$3177,15,0)</f>
        <v>0</v>
      </c>
      <c r="L314" s="12">
        <f>VLOOKUP($A314,'[1]MASTER CP-1 history'!$C$3180:$Q$3530,15,0)</f>
        <v>0</v>
      </c>
      <c r="M314" s="12">
        <f>VLOOKUP($A314,'[1]MASTER CP-1 history'!$C$3533:$Q$3883,15,0)</f>
        <v>0</v>
      </c>
      <c r="N314" s="12">
        <f>VLOOKUP($A314,'[1]MASTER CP-1 history'!$C$3886:$Q$4236,15,0)</f>
        <v>0</v>
      </c>
      <c r="O314" s="12">
        <f>VLOOKUP($A314,'[1]MASTER CP-1 history'!$C$4239:$Q$4589,15,0)</f>
        <v>0</v>
      </c>
      <c r="P314" s="12">
        <f>VLOOKUP($A314,'[1]MASTER CP-1 history'!$C$4592:$Q$4942,15,0)</f>
        <v>0</v>
      </c>
      <c r="Q314" s="12">
        <f>VLOOKUP($A314,'[1]MASTER CP-1 history'!$C$4945:$Q$5295,15,0)</f>
        <v>0</v>
      </c>
      <c r="R314" s="12">
        <f>VLOOKUP($A314,'[1]MASTER CP-1 history'!$C$5298:$Q$5648,15,0)</f>
        <v>0</v>
      </c>
      <c r="S314" s="12">
        <f>VLOOKUP($A314,'[1]MASTER CP-1 history'!$C$5651:$Q$6001,15,0)</f>
        <v>0</v>
      </c>
      <c r="T314" s="12">
        <f>VLOOKUP($A314,'[1]MASTER CP-1 history'!$C$6004:$Q$6354,15,0)</f>
        <v>0</v>
      </c>
      <c r="U314" s="12">
        <f>VLOOKUP($A314,'[1]MASTER CP-1 history'!$C$6357:$Q$6707,15,0)</f>
        <v>0</v>
      </c>
      <c r="V314" s="12">
        <f>VLOOKUP($A314,'[1]MASTER CP-1 history'!$C$6710:$Q$7060,15,0)</f>
        <v>0</v>
      </c>
      <c r="W314" s="1"/>
      <c r="X314" s="23" t="str">
        <f t="shared" si="54"/>
        <v/>
      </c>
      <c r="Y314" s="23" t="str">
        <f t="shared" si="55"/>
        <v/>
      </c>
      <c r="Z314" s="23" t="str">
        <f t="shared" si="56"/>
        <v/>
      </c>
      <c r="AA314" s="23" t="str">
        <f t="shared" si="57"/>
        <v/>
      </c>
      <c r="AB314" s="23" t="str">
        <f t="shared" si="58"/>
        <v/>
      </c>
      <c r="AC314" s="23" t="str">
        <f t="shared" si="59"/>
        <v/>
      </c>
      <c r="AD314" s="23" t="str">
        <f t="shared" si="64"/>
        <v/>
      </c>
      <c r="AE314" s="23" t="str">
        <f t="shared" si="64"/>
        <v/>
      </c>
      <c r="AF314" s="23" t="str">
        <f t="shared" si="64"/>
        <v/>
      </c>
      <c r="AG314" s="23" t="str">
        <f t="shared" si="64"/>
        <v/>
      </c>
      <c r="AH314" s="23" t="str">
        <f t="shared" si="63"/>
        <v/>
      </c>
      <c r="AI314" s="23" t="str">
        <f t="shared" si="63"/>
        <v/>
      </c>
      <c r="AJ314" s="23" t="str">
        <f t="shared" si="63"/>
        <v/>
      </c>
      <c r="AK314" s="23" t="str">
        <f t="shared" si="63"/>
        <v/>
      </c>
      <c r="AL314" s="23" t="str">
        <f t="shared" si="63"/>
        <v/>
      </c>
      <c r="AM314" s="23" t="str">
        <f t="shared" si="63"/>
        <v/>
      </c>
      <c r="AN314" s="23" t="str">
        <f t="shared" si="62"/>
        <v/>
      </c>
      <c r="AO314" s="23" t="str">
        <f t="shared" si="62"/>
        <v/>
      </c>
      <c r="AP314" s="23" t="str">
        <f t="shared" si="62"/>
        <v/>
      </c>
      <c r="AQ314" s="14"/>
      <c r="AR314" s="23">
        <f t="shared" si="60"/>
        <v>0</v>
      </c>
      <c r="AS314" s="1">
        <f t="shared" si="61"/>
        <v>0</v>
      </c>
    </row>
    <row r="315" spans="1:45" x14ac:dyDescent="0.25">
      <c r="A315" t="s">
        <v>310</v>
      </c>
      <c r="B315" s="5">
        <v>312</v>
      </c>
      <c r="C315" s="12">
        <f>VLOOKUP(A315,'[1]MASTER CP-1 history'!$C$3:$Q$353,15,0)</f>
        <v>0</v>
      </c>
      <c r="D315" s="12">
        <f>VLOOKUP($A315,'[1]MASTER CP-1 history'!$C$356:$Q$706,15,0)</f>
        <v>0</v>
      </c>
      <c r="E315" s="12">
        <f>VLOOKUP($A315,'[1]MASTER CP-1 history'!$C$709:$Q$1059,15,0)</f>
        <v>0</v>
      </c>
      <c r="F315" s="12">
        <f>VLOOKUP($A315,'[1]MASTER CP-1 history'!$C$1062:$Q$1412,15,0)</f>
        <v>0</v>
      </c>
      <c r="G315" s="12">
        <f>VLOOKUP($A315,'[1]MASTER CP-1 history'!$C$1415:$Q$1765,15,0)</f>
        <v>0</v>
      </c>
      <c r="H315" s="12">
        <f>VLOOKUP($A315,'[1]MASTER CP-1 history'!$C$1768:$Q$2118,15,0)</f>
        <v>0</v>
      </c>
      <c r="I315" s="12">
        <f>VLOOKUP($A315,'[1]MASTER CP-1 history'!$C$2121:$Q$2471,15,0)</f>
        <v>0</v>
      </c>
      <c r="J315" s="12">
        <f>VLOOKUP($A315,'[1]MASTER CP-1 history'!$C$2474:$Q$2824,15,0)</f>
        <v>0</v>
      </c>
      <c r="K315" s="12">
        <f>VLOOKUP($A315,'[1]MASTER CP-1 history'!$C$2827:$Q$3177,15,0)</f>
        <v>0</v>
      </c>
      <c r="L315" s="12">
        <f>VLOOKUP($A315,'[1]MASTER CP-1 history'!$C$3180:$Q$3530,15,0)</f>
        <v>0</v>
      </c>
      <c r="M315" s="12">
        <f>VLOOKUP($A315,'[1]MASTER CP-1 history'!$C$3533:$Q$3883,15,0)</f>
        <v>0</v>
      </c>
      <c r="N315" s="12">
        <f>VLOOKUP($A315,'[1]MASTER CP-1 history'!$C$3886:$Q$4236,15,0)</f>
        <v>0</v>
      </c>
      <c r="O315" s="12">
        <f>VLOOKUP($A315,'[1]MASTER CP-1 history'!$C$4239:$Q$4589,15,0)</f>
        <v>0</v>
      </c>
      <c r="P315" s="12">
        <f>VLOOKUP($A315,'[1]MASTER CP-1 history'!$C$4592:$Q$4942,15,0)</f>
        <v>0</v>
      </c>
      <c r="Q315" s="12">
        <f>VLOOKUP($A315,'[1]MASTER CP-1 history'!$C$4945:$Q$5295,15,0)</f>
        <v>0</v>
      </c>
      <c r="R315" s="12">
        <f>VLOOKUP($A315,'[1]MASTER CP-1 history'!$C$5298:$Q$5648,15,0)</f>
        <v>0</v>
      </c>
      <c r="S315" s="12">
        <f>VLOOKUP($A315,'[1]MASTER CP-1 history'!$C$5651:$Q$6001,15,0)</f>
        <v>0</v>
      </c>
      <c r="T315" s="12">
        <f>VLOOKUP($A315,'[1]MASTER CP-1 history'!$C$6004:$Q$6354,15,0)</f>
        <v>0</v>
      </c>
      <c r="U315" s="12">
        <f>VLOOKUP($A315,'[1]MASTER CP-1 history'!$C$6357:$Q$6707,15,0)</f>
        <v>0</v>
      </c>
      <c r="V315" s="12">
        <f>VLOOKUP($A315,'[1]MASTER CP-1 history'!$C$6710:$Q$7060,15,0)</f>
        <v>0</v>
      </c>
      <c r="W315" s="1"/>
      <c r="X315" s="23" t="str">
        <f t="shared" si="54"/>
        <v/>
      </c>
      <c r="Y315" s="23" t="str">
        <f t="shared" si="55"/>
        <v/>
      </c>
      <c r="Z315" s="23" t="str">
        <f t="shared" si="56"/>
        <v/>
      </c>
      <c r="AA315" s="23" t="str">
        <f t="shared" si="57"/>
        <v/>
      </c>
      <c r="AB315" s="23" t="str">
        <f t="shared" si="58"/>
        <v/>
      </c>
      <c r="AC315" s="23" t="str">
        <f t="shared" si="59"/>
        <v/>
      </c>
      <c r="AD315" s="23" t="str">
        <f t="shared" si="64"/>
        <v/>
      </c>
      <c r="AE315" s="23" t="str">
        <f t="shared" si="64"/>
        <v/>
      </c>
      <c r="AF315" s="23" t="str">
        <f t="shared" si="64"/>
        <v/>
      </c>
      <c r="AG315" s="23" t="str">
        <f t="shared" si="64"/>
        <v/>
      </c>
      <c r="AH315" s="23" t="str">
        <f t="shared" si="63"/>
        <v/>
      </c>
      <c r="AI315" s="23" t="str">
        <f t="shared" si="63"/>
        <v/>
      </c>
      <c r="AJ315" s="23" t="str">
        <f t="shared" si="63"/>
        <v/>
      </c>
      <c r="AK315" s="23" t="str">
        <f t="shared" si="63"/>
        <v/>
      </c>
      <c r="AL315" s="23" t="str">
        <f t="shared" si="63"/>
        <v/>
      </c>
      <c r="AM315" s="23" t="str">
        <f t="shared" si="63"/>
        <v/>
      </c>
      <c r="AN315" s="23" t="str">
        <f t="shared" si="62"/>
        <v/>
      </c>
      <c r="AO315" s="23" t="str">
        <f t="shared" si="62"/>
        <v/>
      </c>
      <c r="AP315" s="23" t="str">
        <f t="shared" si="62"/>
        <v/>
      </c>
      <c r="AQ315" s="14"/>
      <c r="AR315" s="23">
        <f t="shared" si="60"/>
        <v>0</v>
      </c>
      <c r="AS315" s="1">
        <f t="shared" si="61"/>
        <v>0</v>
      </c>
    </row>
    <row r="316" spans="1:45" x14ac:dyDescent="0.25">
      <c r="A316" t="s">
        <v>311</v>
      </c>
      <c r="B316" s="5">
        <v>313</v>
      </c>
      <c r="C316" s="12">
        <f>VLOOKUP(A316,'[1]MASTER CP-1 history'!$C$3:$Q$353,15,0)</f>
        <v>0</v>
      </c>
      <c r="D316" s="12">
        <f>VLOOKUP($A316,'[1]MASTER CP-1 history'!$C$356:$Q$706,15,0)</f>
        <v>0</v>
      </c>
      <c r="E316" s="12">
        <f>VLOOKUP($A316,'[1]MASTER CP-1 history'!$C$709:$Q$1059,15,0)</f>
        <v>0</v>
      </c>
      <c r="F316" s="12">
        <f>VLOOKUP($A316,'[1]MASTER CP-1 history'!$C$1062:$Q$1412,15,0)</f>
        <v>0</v>
      </c>
      <c r="G316" s="12">
        <f>VLOOKUP($A316,'[1]MASTER CP-1 history'!$C$1415:$Q$1765,15,0)</f>
        <v>0</v>
      </c>
      <c r="H316" s="12">
        <f>VLOOKUP($A316,'[1]MASTER CP-1 history'!$C$1768:$Q$2118,15,0)</f>
        <v>0</v>
      </c>
      <c r="I316" s="12">
        <f>VLOOKUP($A316,'[1]MASTER CP-1 history'!$C$2121:$Q$2471,15,0)</f>
        <v>0</v>
      </c>
      <c r="J316" s="12">
        <f>VLOOKUP($A316,'[1]MASTER CP-1 history'!$C$2474:$Q$2824,15,0)</f>
        <v>0</v>
      </c>
      <c r="K316" s="12">
        <f>VLOOKUP($A316,'[1]MASTER CP-1 history'!$C$2827:$Q$3177,15,0)</f>
        <v>0</v>
      </c>
      <c r="L316" s="12">
        <f>VLOOKUP($A316,'[1]MASTER CP-1 history'!$C$3180:$Q$3530,15,0)</f>
        <v>0</v>
      </c>
      <c r="M316" s="12">
        <f>VLOOKUP($A316,'[1]MASTER CP-1 history'!$C$3533:$Q$3883,15,0)</f>
        <v>0</v>
      </c>
      <c r="N316" s="12">
        <f>VLOOKUP($A316,'[1]MASTER CP-1 history'!$C$3886:$Q$4236,15,0)</f>
        <v>0</v>
      </c>
      <c r="O316" s="12">
        <f>VLOOKUP($A316,'[1]MASTER CP-1 history'!$C$4239:$Q$4589,15,0)</f>
        <v>0</v>
      </c>
      <c r="P316" s="12">
        <f>VLOOKUP($A316,'[1]MASTER CP-1 history'!$C$4592:$Q$4942,15,0)</f>
        <v>0</v>
      </c>
      <c r="Q316" s="12">
        <f>VLOOKUP($A316,'[1]MASTER CP-1 history'!$C$4945:$Q$5295,15,0)</f>
        <v>0</v>
      </c>
      <c r="R316" s="12">
        <f>VLOOKUP($A316,'[1]MASTER CP-1 history'!$C$5298:$Q$5648,15,0)</f>
        <v>0</v>
      </c>
      <c r="S316" s="12">
        <f>VLOOKUP($A316,'[1]MASTER CP-1 history'!$C$5651:$Q$6001,15,0)</f>
        <v>0</v>
      </c>
      <c r="T316" s="12">
        <f>VLOOKUP($A316,'[1]MASTER CP-1 history'!$C$6004:$Q$6354,15,0)</f>
        <v>0</v>
      </c>
      <c r="U316" s="12">
        <f>VLOOKUP($A316,'[1]MASTER CP-1 history'!$C$6357:$Q$6707,15,0)</f>
        <v>0</v>
      </c>
      <c r="V316" s="12">
        <f>VLOOKUP($A316,'[1]MASTER CP-1 history'!$C$6710:$Q$7060,15,0)</f>
        <v>0</v>
      </c>
      <c r="W316" s="1"/>
      <c r="X316" s="23" t="str">
        <f t="shared" si="54"/>
        <v/>
      </c>
      <c r="Y316" s="23" t="str">
        <f t="shared" si="55"/>
        <v/>
      </c>
      <c r="Z316" s="23" t="str">
        <f t="shared" si="56"/>
        <v/>
      </c>
      <c r="AA316" s="23" t="str">
        <f t="shared" si="57"/>
        <v/>
      </c>
      <c r="AB316" s="23" t="str">
        <f t="shared" si="58"/>
        <v/>
      </c>
      <c r="AC316" s="23" t="str">
        <f t="shared" si="59"/>
        <v/>
      </c>
      <c r="AD316" s="23" t="str">
        <f t="shared" si="64"/>
        <v/>
      </c>
      <c r="AE316" s="23" t="str">
        <f t="shared" si="64"/>
        <v/>
      </c>
      <c r="AF316" s="23" t="str">
        <f t="shared" si="64"/>
        <v/>
      </c>
      <c r="AG316" s="23" t="str">
        <f t="shared" si="64"/>
        <v/>
      </c>
      <c r="AH316" s="23" t="str">
        <f t="shared" si="63"/>
        <v/>
      </c>
      <c r="AI316" s="23" t="str">
        <f t="shared" si="63"/>
        <v/>
      </c>
      <c r="AJ316" s="23" t="str">
        <f t="shared" si="63"/>
        <v/>
      </c>
      <c r="AK316" s="23" t="str">
        <f t="shared" si="63"/>
        <v/>
      </c>
      <c r="AL316" s="23" t="str">
        <f t="shared" si="63"/>
        <v/>
      </c>
      <c r="AM316" s="23" t="str">
        <f t="shared" si="63"/>
        <v/>
      </c>
      <c r="AN316" s="23" t="str">
        <f t="shared" si="62"/>
        <v/>
      </c>
      <c r="AO316" s="23" t="str">
        <f t="shared" si="62"/>
        <v/>
      </c>
      <c r="AP316" s="23" t="str">
        <f t="shared" si="62"/>
        <v/>
      </c>
      <c r="AQ316" s="14"/>
      <c r="AR316" s="23">
        <f t="shared" si="60"/>
        <v>0</v>
      </c>
      <c r="AS316" s="1">
        <f t="shared" si="61"/>
        <v>0</v>
      </c>
    </row>
    <row r="317" spans="1:45" x14ac:dyDescent="0.25">
      <c r="A317" t="s">
        <v>312</v>
      </c>
      <c r="B317" s="5">
        <v>314</v>
      </c>
      <c r="C317" s="12">
        <f>VLOOKUP(A317,'[1]MASTER CP-1 history'!$C$3:$Q$353,15,0)</f>
        <v>0</v>
      </c>
      <c r="D317" s="12">
        <f>VLOOKUP($A317,'[1]MASTER CP-1 history'!$C$356:$Q$706,15,0)</f>
        <v>0</v>
      </c>
      <c r="E317" s="12">
        <f>VLOOKUP($A317,'[1]MASTER CP-1 history'!$C$709:$Q$1059,15,0)</f>
        <v>0</v>
      </c>
      <c r="F317" s="12">
        <f>VLOOKUP($A317,'[1]MASTER CP-1 history'!$C$1062:$Q$1412,15,0)</f>
        <v>0</v>
      </c>
      <c r="G317" s="12">
        <f>VLOOKUP($A317,'[1]MASTER CP-1 history'!$C$1415:$Q$1765,15,0)</f>
        <v>0</v>
      </c>
      <c r="H317" s="12">
        <f>VLOOKUP($A317,'[1]MASTER CP-1 history'!$C$1768:$Q$2118,15,0)</f>
        <v>0</v>
      </c>
      <c r="I317" s="12">
        <f>VLOOKUP($A317,'[1]MASTER CP-1 history'!$C$2121:$Q$2471,15,0)</f>
        <v>0</v>
      </c>
      <c r="J317" s="12">
        <f>VLOOKUP($A317,'[1]MASTER CP-1 history'!$C$2474:$Q$2824,15,0)</f>
        <v>0</v>
      </c>
      <c r="K317" s="12">
        <f>VLOOKUP($A317,'[1]MASTER CP-1 history'!$C$2827:$Q$3177,15,0)</f>
        <v>0</v>
      </c>
      <c r="L317" s="12">
        <f>VLOOKUP($A317,'[1]MASTER CP-1 history'!$C$3180:$Q$3530,15,0)</f>
        <v>0</v>
      </c>
      <c r="M317" s="12">
        <f>VLOOKUP($A317,'[1]MASTER CP-1 history'!$C$3533:$Q$3883,15,0)</f>
        <v>0</v>
      </c>
      <c r="N317" s="12">
        <f>VLOOKUP($A317,'[1]MASTER CP-1 history'!$C$3886:$Q$4236,15,0)</f>
        <v>0</v>
      </c>
      <c r="O317" s="12">
        <f>VLOOKUP($A317,'[1]MASTER CP-1 history'!$C$4239:$Q$4589,15,0)</f>
        <v>0</v>
      </c>
      <c r="P317" s="12">
        <f>VLOOKUP($A317,'[1]MASTER CP-1 history'!$C$4592:$Q$4942,15,0)</f>
        <v>0</v>
      </c>
      <c r="Q317" s="12">
        <f>VLOOKUP($A317,'[1]MASTER CP-1 history'!$C$4945:$Q$5295,15,0)</f>
        <v>1932150</v>
      </c>
      <c r="R317" s="12">
        <f>VLOOKUP($A317,'[1]MASTER CP-1 history'!$C$5298:$Q$5648,15,0)</f>
        <v>2085274</v>
      </c>
      <c r="S317" s="12">
        <f>VLOOKUP($A317,'[1]MASTER CP-1 history'!$C$5651:$Q$6001,15,0)</f>
        <v>2183429</v>
      </c>
      <c r="T317" s="12">
        <f>VLOOKUP($A317,'[1]MASTER CP-1 history'!$C$6004:$Q$6354,15,0)</f>
        <v>2377037</v>
      </c>
      <c r="U317" s="12">
        <f>VLOOKUP($A317,'[1]MASTER CP-1 history'!$C$6357:$Q$6707,15,0)</f>
        <v>2484733.3000000003</v>
      </c>
      <c r="V317" s="12">
        <f>VLOOKUP($A317,'[1]MASTER CP-1 history'!$C$6710:$Q$7060,15,0)</f>
        <v>2750122.85</v>
      </c>
      <c r="W317" s="1"/>
      <c r="X317" s="23" t="str">
        <f t="shared" si="54"/>
        <v/>
      </c>
      <c r="Y317" s="23" t="str">
        <f t="shared" si="55"/>
        <v/>
      </c>
      <c r="Z317" s="23" t="str">
        <f t="shared" si="56"/>
        <v/>
      </c>
      <c r="AA317" s="23" t="str">
        <f t="shared" si="57"/>
        <v/>
      </c>
      <c r="AB317" s="23" t="str">
        <f t="shared" si="58"/>
        <v/>
      </c>
      <c r="AC317" s="23" t="str">
        <f t="shared" si="59"/>
        <v/>
      </c>
      <c r="AD317" s="23" t="str">
        <f t="shared" si="64"/>
        <v/>
      </c>
      <c r="AE317" s="23" t="str">
        <f t="shared" si="64"/>
        <v/>
      </c>
      <c r="AF317" s="23" t="str">
        <f t="shared" si="64"/>
        <v/>
      </c>
      <c r="AG317" s="23" t="str">
        <f t="shared" si="64"/>
        <v/>
      </c>
      <c r="AH317" s="23" t="str">
        <f t="shared" si="63"/>
        <v/>
      </c>
      <c r="AI317" s="23" t="str">
        <f t="shared" si="63"/>
        <v/>
      </c>
      <c r="AJ317" s="23" t="str">
        <f t="shared" si="63"/>
        <v/>
      </c>
      <c r="AK317" s="23" t="str">
        <f t="shared" si="63"/>
        <v/>
      </c>
      <c r="AL317" s="23">
        <f t="shared" si="63"/>
        <v>7.9250575783453667E-2</v>
      </c>
      <c r="AM317" s="23">
        <f t="shared" si="63"/>
        <v>4.7070552838619766E-2</v>
      </c>
      <c r="AN317" s="23">
        <f t="shared" si="62"/>
        <v>8.8671534544974895E-2</v>
      </c>
      <c r="AO317" s="23">
        <f t="shared" si="62"/>
        <v>4.5306951469413506E-2</v>
      </c>
      <c r="AP317" s="23">
        <f t="shared" si="62"/>
        <v>0.106808062660085</v>
      </c>
      <c r="AQ317" s="14"/>
      <c r="AR317" s="23">
        <f t="shared" si="60"/>
        <v>7.3421535459309364E-2</v>
      </c>
      <c r="AS317" s="1">
        <f t="shared" si="61"/>
        <v>2952041</v>
      </c>
    </row>
    <row r="318" spans="1:45" x14ac:dyDescent="0.25">
      <c r="A318" t="s">
        <v>313</v>
      </c>
      <c r="B318" s="5">
        <v>315</v>
      </c>
      <c r="C318" s="12">
        <f>VLOOKUP(A318,'[1]MASTER CP-1 history'!$C$3:$Q$353,15,0)</f>
        <v>447455.67</v>
      </c>
      <c r="D318" s="12">
        <f>VLOOKUP($A318,'[1]MASTER CP-1 history'!$C$356:$Q$706,15,0)</f>
        <v>465413.21</v>
      </c>
      <c r="E318" s="12">
        <f>VLOOKUP($A318,'[1]MASTER CP-1 history'!$C$709:$Q$1059,15,0)</f>
        <v>526703.41999999993</v>
      </c>
      <c r="F318" s="12">
        <f>VLOOKUP($A318,'[1]MASTER CP-1 history'!$C$1062:$Q$1412,15,0)</f>
        <v>577711</v>
      </c>
      <c r="G318" s="12">
        <f>VLOOKUP($A318,'[1]MASTER CP-1 history'!$C$1415:$Q$1765,15,0)</f>
        <v>593131</v>
      </c>
      <c r="H318" s="12">
        <f>VLOOKUP($A318,'[1]MASTER CP-1 history'!$C$1768:$Q$2118,15,0)</f>
        <v>644863.81000000006</v>
      </c>
      <c r="I318" s="12">
        <f>VLOOKUP($A318,'[1]MASTER CP-1 history'!$C$2121:$Q$2471,15,0)</f>
        <v>661832.18999999994</v>
      </c>
      <c r="J318" s="12">
        <f>VLOOKUP($A318,'[1]MASTER CP-1 history'!$C$2474:$Q$2824,15,0)</f>
        <v>687343.07000000007</v>
      </c>
      <c r="K318" s="12">
        <f>VLOOKUP($A318,'[1]MASTER CP-1 history'!$C$2827:$Q$3177,15,0)</f>
        <v>669976.44000000006</v>
      </c>
      <c r="L318" s="12">
        <f>VLOOKUP($A318,'[1]MASTER CP-1 history'!$C$3180:$Q$3530,15,0)</f>
        <v>636658.91999999993</v>
      </c>
      <c r="M318" s="12">
        <f>VLOOKUP($A318,'[1]MASTER CP-1 history'!$C$3533:$Q$3883,15,0)</f>
        <v>669838.96000000008</v>
      </c>
      <c r="N318" s="12">
        <f>VLOOKUP($A318,'[1]MASTER CP-1 history'!$C$3886:$Q$4236,15,0)</f>
        <v>742247.72</v>
      </c>
      <c r="O318" s="12">
        <f>VLOOKUP($A318,'[1]MASTER CP-1 history'!$C$4239:$Q$4589,15,0)</f>
        <v>732946.45000000007</v>
      </c>
      <c r="P318" s="12">
        <f>VLOOKUP($A318,'[1]MASTER CP-1 history'!$C$4592:$Q$4942,15,0)</f>
        <v>791763.92999999993</v>
      </c>
      <c r="Q318" s="12">
        <f>VLOOKUP($A318,'[1]MASTER CP-1 history'!$C$4945:$Q$5295,15,0)</f>
        <v>825566.32000000007</v>
      </c>
      <c r="R318" s="12">
        <f>VLOOKUP($A318,'[1]MASTER CP-1 history'!$C$5298:$Q$5648,15,0)</f>
        <v>882089.27999999991</v>
      </c>
      <c r="S318" s="12">
        <f>VLOOKUP($A318,'[1]MASTER CP-1 history'!$C$5651:$Q$6001,15,0)</f>
        <v>915509.14</v>
      </c>
      <c r="T318" s="12">
        <f>VLOOKUP($A318,'[1]MASTER CP-1 history'!$C$6004:$Q$6354,15,0)</f>
        <v>942883.07000000007</v>
      </c>
      <c r="U318" s="12">
        <f>VLOOKUP($A318,'[1]MASTER CP-1 history'!$C$6357:$Q$6707,15,0)</f>
        <v>1005341.58</v>
      </c>
      <c r="V318" s="12">
        <f>VLOOKUP($A318,'[1]MASTER CP-1 history'!$C$6710:$Q$7060,15,0)</f>
        <v>1073173.69</v>
      </c>
      <c r="W318" s="1"/>
      <c r="X318" s="23">
        <f t="shared" si="54"/>
        <v>4.0132556594936072E-2</v>
      </c>
      <c r="Y318" s="23">
        <f t="shared" si="55"/>
        <v>0.13168988048276478</v>
      </c>
      <c r="Z318" s="23">
        <f t="shared" si="56"/>
        <v>9.6843077267278962E-2</v>
      </c>
      <c r="AA318" s="23">
        <f t="shared" si="57"/>
        <v>2.6691546465274159E-2</v>
      </c>
      <c r="AB318" s="23">
        <f t="shared" si="58"/>
        <v>8.7219872169891743E-2</v>
      </c>
      <c r="AC318" s="23">
        <f t="shared" si="59"/>
        <v>2.6313121835756122E-2</v>
      </c>
      <c r="AD318" s="23">
        <f t="shared" si="64"/>
        <v>3.8545843471288581E-2</v>
      </c>
      <c r="AE318" s="23">
        <f t="shared" si="64"/>
        <v>-2.5266320063429173E-2</v>
      </c>
      <c r="AF318" s="23">
        <f t="shared" si="64"/>
        <v>-4.9729390484238717E-2</v>
      </c>
      <c r="AG318" s="23">
        <f t="shared" si="64"/>
        <v>5.2115880195317391E-2</v>
      </c>
      <c r="AH318" s="23">
        <f t="shared" si="63"/>
        <v>0.10809875854339658</v>
      </c>
      <c r="AI318" s="23">
        <f t="shared" si="63"/>
        <v>-1.2531220708902821E-2</v>
      </c>
      <c r="AJ318" s="23">
        <f t="shared" si="63"/>
        <v>8.0247990832072194E-2</v>
      </c>
      <c r="AK318" s="23">
        <f t="shared" si="63"/>
        <v>4.2692510632557024E-2</v>
      </c>
      <c r="AL318" s="23">
        <f t="shared" si="63"/>
        <v>6.8465680625149336E-2</v>
      </c>
      <c r="AM318" s="23">
        <f t="shared" si="63"/>
        <v>3.7887162623720022E-2</v>
      </c>
      <c r="AN318" s="23">
        <f t="shared" si="62"/>
        <v>2.9900225791301277E-2</v>
      </c>
      <c r="AO318" s="23">
        <f t="shared" si="62"/>
        <v>6.6242052686341993E-2</v>
      </c>
      <c r="AP318" s="23">
        <f t="shared" si="62"/>
        <v>6.7471704492715792E-2</v>
      </c>
      <c r="AQ318" s="14"/>
      <c r="AR318" s="23">
        <f t="shared" si="60"/>
        <v>4.8054259655431135E-2</v>
      </c>
      <c r="AS318" s="1">
        <f t="shared" si="61"/>
        <v>1124744</v>
      </c>
    </row>
    <row r="319" spans="1:45" x14ac:dyDescent="0.25">
      <c r="A319" t="s">
        <v>314</v>
      </c>
      <c r="B319" s="5">
        <v>316</v>
      </c>
      <c r="C319" s="12">
        <f>VLOOKUP(A319,'[1]MASTER CP-1 history'!$C$3:$Q$353,15,0)</f>
        <v>0</v>
      </c>
      <c r="D319" s="12">
        <f>VLOOKUP($A319,'[1]MASTER CP-1 history'!$C$356:$Q$706,15,0)</f>
        <v>0</v>
      </c>
      <c r="E319" s="12">
        <f>VLOOKUP($A319,'[1]MASTER CP-1 history'!$C$709:$Q$1059,15,0)</f>
        <v>0</v>
      </c>
      <c r="F319" s="12">
        <f>VLOOKUP($A319,'[1]MASTER CP-1 history'!$C$1062:$Q$1412,15,0)</f>
        <v>0</v>
      </c>
      <c r="G319" s="12">
        <f>VLOOKUP($A319,'[1]MASTER CP-1 history'!$C$1415:$Q$1765,15,0)</f>
        <v>0</v>
      </c>
      <c r="H319" s="12">
        <f>VLOOKUP($A319,'[1]MASTER CP-1 history'!$C$1768:$Q$2118,15,0)</f>
        <v>0</v>
      </c>
      <c r="I319" s="12">
        <f>VLOOKUP($A319,'[1]MASTER CP-1 history'!$C$2121:$Q$2471,15,0)</f>
        <v>0</v>
      </c>
      <c r="J319" s="12">
        <f>VLOOKUP($A319,'[1]MASTER CP-1 history'!$C$2474:$Q$2824,15,0)</f>
        <v>0</v>
      </c>
      <c r="K319" s="12">
        <f>VLOOKUP($A319,'[1]MASTER CP-1 history'!$C$2827:$Q$3177,15,0)</f>
        <v>0</v>
      </c>
      <c r="L319" s="12">
        <f>VLOOKUP($A319,'[1]MASTER CP-1 history'!$C$3180:$Q$3530,15,0)</f>
        <v>0</v>
      </c>
      <c r="M319" s="12">
        <f>VLOOKUP($A319,'[1]MASTER CP-1 history'!$C$3533:$Q$3883,15,0)</f>
        <v>0</v>
      </c>
      <c r="N319" s="12">
        <f>VLOOKUP($A319,'[1]MASTER CP-1 history'!$C$3886:$Q$4236,15,0)</f>
        <v>0</v>
      </c>
      <c r="O319" s="12">
        <f>VLOOKUP($A319,'[1]MASTER CP-1 history'!$C$4239:$Q$4589,15,0)</f>
        <v>0</v>
      </c>
      <c r="P319" s="12">
        <f>VLOOKUP($A319,'[1]MASTER CP-1 history'!$C$4592:$Q$4942,15,0)</f>
        <v>0</v>
      </c>
      <c r="Q319" s="12">
        <f>VLOOKUP($A319,'[1]MASTER CP-1 history'!$C$4945:$Q$5295,15,0)</f>
        <v>0</v>
      </c>
      <c r="R319" s="12">
        <f>VLOOKUP($A319,'[1]MASTER CP-1 history'!$C$5298:$Q$5648,15,0)</f>
        <v>0</v>
      </c>
      <c r="S319" s="12">
        <f>VLOOKUP($A319,'[1]MASTER CP-1 history'!$C$5651:$Q$6001,15,0)</f>
        <v>0</v>
      </c>
      <c r="T319" s="12">
        <f>VLOOKUP($A319,'[1]MASTER CP-1 history'!$C$6004:$Q$6354,15,0)</f>
        <v>0</v>
      </c>
      <c r="U319" s="12">
        <f>VLOOKUP($A319,'[1]MASTER CP-1 history'!$C$6357:$Q$6707,15,0)</f>
        <v>0</v>
      </c>
      <c r="V319" s="12">
        <f>VLOOKUP($A319,'[1]MASTER CP-1 history'!$C$6710:$Q$7060,15,0)</f>
        <v>0</v>
      </c>
      <c r="W319" s="1"/>
      <c r="X319" s="23" t="str">
        <f t="shared" si="54"/>
        <v/>
      </c>
      <c r="Y319" s="23" t="str">
        <f t="shared" si="55"/>
        <v/>
      </c>
      <c r="Z319" s="23" t="str">
        <f t="shared" si="56"/>
        <v/>
      </c>
      <c r="AA319" s="23" t="str">
        <f t="shared" si="57"/>
        <v/>
      </c>
      <c r="AB319" s="23" t="str">
        <f t="shared" si="58"/>
        <v/>
      </c>
      <c r="AC319" s="23" t="str">
        <f t="shared" si="59"/>
        <v/>
      </c>
      <c r="AD319" s="23" t="str">
        <f t="shared" si="64"/>
        <v/>
      </c>
      <c r="AE319" s="23" t="str">
        <f t="shared" si="64"/>
        <v/>
      </c>
      <c r="AF319" s="23" t="str">
        <f t="shared" si="64"/>
        <v/>
      </c>
      <c r="AG319" s="23" t="str">
        <f t="shared" si="64"/>
        <v/>
      </c>
      <c r="AH319" s="23" t="str">
        <f t="shared" si="63"/>
        <v/>
      </c>
      <c r="AI319" s="23" t="str">
        <f t="shared" si="63"/>
        <v/>
      </c>
      <c r="AJ319" s="23" t="str">
        <f t="shared" si="63"/>
        <v/>
      </c>
      <c r="AK319" s="23" t="str">
        <f t="shared" si="63"/>
        <v/>
      </c>
      <c r="AL319" s="23" t="str">
        <f t="shared" si="63"/>
        <v/>
      </c>
      <c r="AM319" s="23" t="str">
        <f t="shared" si="63"/>
        <v/>
      </c>
      <c r="AN319" s="23" t="str">
        <f t="shared" si="62"/>
        <v/>
      </c>
      <c r="AO319" s="23" t="str">
        <f t="shared" si="62"/>
        <v/>
      </c>
      <c r="AP319" s="23" t="str">
        <f t="shared" si="62"/>
        <v/>
      </c>
      <c r="AQ319" s="14"/>
      <c r="AR319" s="23">
        <f t="shared" si="60"/>
        <v>0</v>
      </c>
      <c r="AS319" s="1">
        <f t="shared" si="61"/>
        <v>0</v>
      </c>
    </row>
    <row r="320" spans="1:45" x14ac:dyDescent="0.25">
      <c r="A320" t="s">
        <v>315</v>
      </c>
      <c r="B320" s="5">
        <v>317</v>
      </c>
      <c r="C320" s="12">
        <f>VLOOKUP(A320,'[1]MASTER CP-1 history'!$C$3:$Q$353,15,0)</f>
        <v>559716.85</v>
      </c>
      <c r="D320" s="12">
        <f>VLOOKUP($A320,'[1]MASTER CP-1 history'!$C$356:$Q$706,15,0)</f>
        <v>586851.76</v>
      </c>
      <c r="E320" s="12">
        <f>VLOOKUP($A320,'[1]MASTER CP-1 history'!$C$709:$Q$1059,15,0)</f>
        <v>640420.04999999993</v>
      </c>
      <c r="F320" s="12">
        <f>VLOOKUP($A320,'[1]MASTER CP-1 history'!$C$1062:$Q$1412,15,0)</f>
        <v>710975.56</v>
      </c>
      <c r="G320" s="12">
        <f>VLOOKUP($A320,'[1]MASTER CP-1 history'!$C$1415:$Q$1765,15,0)</f>
        <v>755681.49000000011</v>
      </c>
      <c r="H320" s="12">
        <f>VLOOKUP($A320,'[1]MASTER CP-1 history'!$C$1768:$Q$2118,15,0)</f>
        <v>796976.72</v>
      </c>
      <c r="I320" s="12">
        <f>VLOOKUP($A320,'[1]MASTER CP-1 history'!$C$2121:$Q$2471,15,0)</f>
        <v>838095.12</v>
      </c>
      <c r="J320" s="12">
        <f>VLOOKUP($A320,'[1]MASTER CP-1 history'!$C$2474:$Q$2824,15,0)</f>
        <v>889870</v>
      </c>
      <c r="K320" s="12">
        <f>VLOOKUP($A320,'[1]MASTER CP-1 history'!$C$2827:$Q$3177,15,0)</f>
        <v>938326</v>
      </c>
      <c r="L320" s="12">
        <f>VLOOKUP($A320,'[1]MASTER CP-1 history'!$C$3180:$Q$3530,15,0)</f>
        <v>975096</v>
      </c>
      <c r="M320" s="12">
        <f>VLOOKUP($A320,'[1]MASTER CP-1 history'!$C$3533:$Q$3883,15,0)</f>
        <v>1018423</v>
      </c>
      <c r="N320" s="12">
        <f>VLOOKUP($A320,'[1]MASTER CP-1 history'!$C$3886:$Q$4236,15,0)</f>
        <v>1085497</v>
      </c>
      <c r="O320" s="12">
        <f>VLOOKUP($A320,'[1]MASTER CP-1 history'!$C$4239:$Q$4589,15,0)</f>
        <v>1162898.3700000001</v>
      </c>
      <c r="P320" s="12">
        <f>VLOOKUP($A320,'[1]MASTER CP-1 history'!$C$4592:$Q$4942,15,0)</f>
        <v>1204001.03</v>
      </c>
      <c r="Q320" s="12">
        <f>VLOOKUP($A320,'[1]MASTER CP-1 history'!$C$4945:$Q$5295,15,0)</f>
        <v>1246733.2100000002</v>
      </c>
      <c r="R320" s="12">
        <f>VLOOKUP($A320,'[1]MASTER CP-1 history'!$C$5298:$Q$5648,15,0)</f>
        <v>1299725.04</v>
      </c>
      <c r="S320" s="12">
        <f>VLOOKUP($A320,'[1]MASTER CP-1 history'!$C$5651:$Q$6001,15,0)</f>
        <v>1337699.57</v>
      </c>
      <c r="T320" s="12">
        <f>VLOOKUP($A320,'[1]MASTER CP-1 history'!$C$6004:$Q$6354,15,0)</f>
        <v>1376770.68</v>
      </c>
      <c r="U320" s="12">
        <f>VLOOKUP($A320,'[1]MASTER CP-1 history'!$C$6357:$Q$6707,15,0)</f>
        <v>1430131.81</v>
      </c>
      <c r="V320" s="12">
        <f>VLOOKUP($A320,'[1]MASTER CP-1 history'!$C$6710:$Q$7060,15,0)</f>
        <v>1566347.59</v>
      </c>
      <c r="W320" s="1"/>
      <c r="X320" s="23">
        <f t="shared" si="54"/>
        <v>4.8479708981425222E-2</v>
      </c>
      <c r="Y320" s="23">
        <f t="shared" si="55"/>
        <v>9.1280786139245659E-2</v>
      </c>
      <c r="Z320" s="23">
        <f t="shared" si="56"/>
        <v>0.11017067626161944</v>
      </c>
      <c r="AA320" s="23">
        <f t="shared" si="57"/>
        <v>6.287970011233586E-2</v>
      </c>
      <c r="AB320" s="23">
        <f t="shared" si="58"/>
        <v>5.4646343130622214E-2</v>
      </c>
      <c r="AC320" s="23">
        <f t="shared" si="59"/>
        <v>5.1592975011867381E-2</v>
      </c>
      <c r="AD320" s="23">
        <f t="shared" si="64"/>
        <v>6.1776854159465822E-2</v>
      </c>
      <c r="AE320" s="23">
        <f t="shared" si="64"/>
        <v>5.4452897614258262E-2</v>
      </c>
      <c r="AF320" s="23">
        <f t="shared" si="64"/>
        <v>3.9186807143785848E-2</v>
      </c>
      <c r="AG320" s="23">
        <f t="shared" si="64"/>
        <v>4.4433573719920912E-2</v>
      </c>
      <c r="AH320" s="23">
        <f t="shared" si="63"/>
        <v>6.5860649258706841E-2</v>
      </c>
      <c r="AI320" s="23">
        <f t="shared" si="63"/>
        <v>7.1305005909735458E-2</v>
      </c>
      <c r="AJ320" s="23">
        <f t="shared" si="63"/>
        <v>3.5345014715258319E-2</v>
      </c>
      <c r="AK320" s="23">
        <f t="shared" si="63"/>
        <v>3.5491813491222816E-2</v>
      </c>
      <c r="AL320" s="23">
        <f t="shared" si="63"/>
        <v>4.2504546742602477E-2</v>
      </c>
      <c r="AM320" s="23">
        <f t="shared" si="63"/>
        <v>2.9217356618750707E-2</v>
      </c>
      <c r="AN320" s="23">
        <f t="shared" si="62"/>
        <v>2.9207686745387731E-2</v>
      </c>
      <c r="AO320" s="23">
        <f t="shared" si="62"/>
        <v>3.8758183025803632E-2</v>
      </c>
      <c r="AP320" s="23">
        <f t="shared" si="62"/>
        <v>9.5247010833218251E-2</v>
      </c>
      <c r="AQ320" s="14"/>
      <c r="AR320" s="23">
        <f t="shared" si="60"/>
        <v>5.5886188927117518E-2</v>
      </c>
      <c r="AS320" s="1">
        <f t="shared" si="61"/>
        <v>1653885</v>
      </c>
    </row>
    <row r="321" spans="1:45" x14ac:dyDescent="0.25">
      <c r="A321" t="s">
        <v>316</v>
      </c>
      <c r="B321" s="5">
        <v>318</v>
      </c>
      <c r="C321" s="12">
        <f>VLOOKUP(A321,'[1]MASTER CP-1 history'!$C$3:$Q$353,15,0)</f>
        <v>0</v>
      </c>
      <c r="D321" s="12">
        <f>VLOOKUP($A321,'[1]MASTER CP-1 history'!$C$356:$Q$706,15,0)</f>
        <v>290132.98</v>
      </c>
      <c r="E321" s="12">
        <f>VLOOKUP($A321,'[1]MASTER CP-1 history'!$C$709:$Q$1059,15,0)</f>
        <v>308323.5</v>
      </c>
      <c r="F321" s="12">
        <f>VLOOKUP($A321,'[1]MASTER CP-1 history'!$C$1062:$Q$1412,15,0)</f>
        <v>332702</v>
      </c>
      <c r="G321" s="12">
        <f>VLOOKUP($A321,'[1]MASTER CP-1 history'!$C$1415:$Q$1765,15,0)</f>
        <v>343490.54</v>
      </c>
      <c r="H321" s="12">
        <f>VLOOKUP($A321,'[1]MASTER CP-1 history'!$C$1768:$Q$2118,15,0)</f>
        <v>352499.93</v>
      </c>
      <c r="I321" s="12">
        <f>VLOOKUP($A321,'[1]MASTER CP-1 history'!$C$2121:$Q$2471,15,0)</f>
        <v>393097.68</v>
      </c>
      <c r="J321" s="12">
        <f>VLOOKUP($A321,'[1]MASTER CP-1 history'!$C$2474:$Q$2824,15,0)</f>
        <v>393609</v>
      </c>
      <c r="K321" s="12">
        <f>VLOOKUP($A321,'[1]MASTER CP-1 history'!$C$2827:$Q$3177,15,0)</f>
        <v>395106.19</v>
      </c>
      <c r="L321" s="12">
        <f>VLOOKUP($A321,'[1]MASTER CP-1 history'!$C$3180:$Q$3530,15,0)</f>
        <v>409491.87</v>
      </c>
      <c r="M321" s="12">
        <f>VLOOKUP($A321,'[1]MASTER CP-1 history'!$C$3533:$Q$3883,15,0)</f>
        <v>428186</v>
      </c>
      <c r="N321" s="12">
        <f>VLOOKUP($A321,'[1]MASTER CP-1 history'!$C$3886:$Q$4236,15,0)</f>
        <v>434850.49</v>
      </c>
      <c r="O321" s="12">
        <f>VLOOKUP($A321,'[1]MASTER CP-1 history'!$C$4239:$Q$4589,15,0)</f>
        <v>455076.48</v>
      </c>
      <c r="P321" s="12">
        <f>VLOOKUP($A321,'[1]MASTER CP-1 history'!$C$4592:$Q$4942,15,0)</f>
        <v>465846.39</v>
      </c>
      <c r="Q321" s="12">
        <f>VLOOKUP($A321,'[1]MASTER CP-1 history'!$C$4945:$Q$5295,15,0)</f>
        <v>501006.36000000004</v>
      </c>
      <c r="R321" s="12">
        <f>VLOOKUP($A321,'[1]MASTER CP-1 history'!$C$5298:$Q$5648,15,0)</f>
        <v>525613.96000000008</v>
      </c>
      <c r="S321" s="12">
        <f>VLOOKUP($A321,'[1]MASTER CP-1 history'!$C$5651:$Q$6001,15,0)</f>
        <v>544714.55000000005</v>
      </c>
      <c r="T321" s="12">
        <f>VLOOKUP($A321,'[1]MASTER CP-1 history'!$C$6004:$Q$6354,15,0)</f>
        <v>558491.46</v>
      </c>
      <c r="U321" s="12">
        <f>VLOOKUP($A321,'[1]MASTER CP-1 history'!$C$6357:$Q$6707,15,0)</f>
        <v>615545.81999999995</v>
      </c>
      <c r="V321" s="12">
        <f>VLOOKUP($A321,'[1]MASTER CP-1 history'!$C$6710:$Q$7060,15,0)</f>
        <v>689962.7</v>
      </c>
      <c r="W321" s="1"/>
      <c r="X321" s="23" t="str">
        <f t="shared" si="54"/>
        <v/>
      </c>
      <c r="Y321" s="23">
        <f t="shared" si="55"/>
        <v>6.2697181133975252E-2</v>
      </c>
      <c r="Z321" s="23">
        <f t="shared" si="56"/>
        <v>7.9067927031186397E-2</v>
      </c>
      <c r="AA321" s="23">
        <f t="shared" si="57"/>
        <v>3.2427036807713749E-2</v>
      </c>
      <c r="AB321" s="23">
        <f t="shared" si="58"/>
        <v>2.6228931952536495E-2</v>
      </c>
      <c r="AC321" s="23">
        <f t="shared" si="59"/>
        <v>0.11517094485664153</v>
      </c>
      <c r="AD321" s="23">
        <f t="shared" si="64"/>
        <v>1.3007454025167663E-3</v>
      </c>
      <c r="AE321" s="23">
        <f t="shared" si="64"/>
        <v>3.8037494061365527E-3</v>
      </c>
      <c r="AF321" s="23">
        <f t="shared" si="64"/>
        <v>3.6409654832286968E-2</v>
      </c>
      <c r="AG321" s="23">
        <f t="shared" si="64"/>
        <v>4.5652017462520088E-2</v>
      </c>
      <c r="AH321" s="23">
        <f t="shared" si="63"/>
        <v>1.5564474317235946E-2</v>
      </c>
      <c r="AI321" s="23">
        <f t="shared" si="63"/>
        <v>4.6512515140548633E-2</v>
      </c>
      <c r="AJ321" s="23">
        <f t="shared" si="63"/>
        <v>2.3666153873740152E-2</v>
      </c>
      <c r="AK321" s="23">
        <f t="shared" si="63"/>
        <v>7.5475458766569012E-2</v>
      </c>
      <c r="AL321" s="23">
        <f t="shared" si="63"/>
        <v>4.9116342555012737E-2</v>
      </c>
      <c r="AM321" s="23">
        <f t="shared" si="63"/>
        <v>3.6339578956388383E-2</v>
      </c>
      <c r="AN321" s="23">
        <f t="shared" si="62"/>
        <v>2.529198091000124E-2</v>
      </c>
      <c r="AO321" s="23">
        <f t="shared" si="62"/>
        <v>0.10215798107279919</v>
      </c>
      <c r="AP321" s="23">
        <f t="shared" si="62"/>
        <v>0.12089576044883224</v>
      </c>
      <c r="AQ321" s="14"/>
      <c r="AR321" s="23">
        <f t="shared" si="60"/>
        <v>4.9876579718146741E-2</v>
      </c>
      <c r="AS321" s="1">
        <f t="shared" si="61"/>
        <v>724376</v>
      </c>
    </row>
    <row r="322" spans="1:45" x14ac:dyDescent="0.25">
      <c r="A322" t="s">
        <v>317</v>
      </c>
      <c r="B322" s="5">
        <v>319</v>
      </c>
      <c r="C322" s="12">
        <f>VLOOKUP(A322,'[1]MASTER CP-1 history'!$C$3:$Q$353,15,0)</f>
        <v>0</v>
      </c>
      <c r="D322" s="12">
        <f>VLOOKUP($A322,'[1]MASTER CP-1 history'!$C$356:$Q$706,15,0)</f>
        <v>0</v>
      </c>
      <c r="E322" s="12">
        <f>VLOOKUP($A322,'[1]MASTER CP-1 history'!$C$709:$Q$1059,15,0)</f>
        <v>0</v>
      </c>
      <c r="F322" s="12">
        <f>VLOOKUP($A322,'[1]MASTER CP-1 history'!$C$1062:$Q$1412,15,0)</f>
        <v>0</v>
      </c>
      <c r="G322" s="12">
        <f>VLOOKUP($A322,'[1]MASTER CP-1 history'!$C$1415:$Q$1765,15,0)</f>
        <v>0</v>
      </c>
      <c r="H322" s="12">
        <f>VLOOKUP($A322,'[1]MASTER CP-1 history'!$C$1768:$Q$2118,15,0)</f>
        <v>0</v>
      </c>
      <c r="I322" s="12">
        <f>VLOOKUP($A322,'[1]MASTER CP-1 history'!$C$2121:$Q$2471,15,0)</f>
        <v>0</v>
      </c>
      <c r="J322" s="12">
        <f>VLOOKUP($A322,'[1]MASTER CP-1 history'!$C$2474:$Q$2824,15,0)</f>
        <v>0</v>
      </c>
      <c r="K322" s="12">
        <f>VLOOKUP($A322,'[1]MASTER CP-1 history'!$C$2827:$Q$3177,15,0)</f>
        <v>0</v>
      </c>
      <c r="L322" s="12">
        <f>VLOOKUP($A322,'[1]MASTER CP-1 history'!$C$3180:$Q$3530,15,0)</f>
        <v>0</v>
      </c>
      <c r="M322" s="12">
        <f>VLOOKUP($A322,'[1]MASTER CP-1 history'!$C$3533:$Q$3883,15,0)</f>
        <v>0</v>
      </c>
      <c r="N322" s="12">
        <f>VLOOKUP($A322,'[1]MASTER CP-1 history'!$C$3886:$Q$4236,15,0)</f>
        <v>0</v>
      </c>
      <c r="O322" s="12">
        <f>VLOOKUP($A322,'[1]MASTER CP-1 history'!$C$4239:$Q$4589,15,0)</f>
        <v>0</v>
      </c>
      <c r="P322" s="12">
        <f>VLOOKUP($A322,'[1]MASTER CP-1 history'!$C$4592:$Q$4942,15,0)</f>
        <v>0</v>
      </c>
      <c r="Q322" s="12">
        <f>VLOOKUP($A322,'[1]MASTER CP-1 history'!$C$4945:$Q$5295,15,0)</f>
        <v>0</v>
      </c>
      <c r="R322" s="12">
        <f>VLOOKUP($A322,'[1]MASTER CP-1 history'!$C$5298:$Q$5648,15,0)</f>
        <v>0</v>
      </c>
      <c r="S322" s="12">
        <f>VLOOKUP($A322,'[1]MASTER CP-1 history'!$C$5651:$Q$6001,15,0)</f>
        <v>0</v>
      </c>
      <c r="T322" s="12">
        <f>VLOOKUP($A322,'[1]MASTER CP-1 history'!$C$6004:$Q$6354,15,0)</f>
        <v>0</v>
      </c>
      <c r="U322" s="12">
        <f>VLOOKUP($A322,'[1]MASTER CP-1 history'!$C$6357:$Q$6707,15,0)</f>
        <v>0</v>
      </c>
      <c r="V322" s="12">
        <f>VLOOKUP($A322,'[1]MASTER CP-1 history'!$C$6710:$Q$7060,15,0)</f>
        <v>0</v>
      </c>
      <c r="W322" s="1"/>
      <c r="X322" s="23" t="str">
        <f t="shared" si="54"/>
        <v/>
      </c>
      <c r="Y322" s="23" t="str">
        <f t="shared" si="55"/>
        <v/>
      </c>
      <c r="Z322" s="23" t="str">
        <f t="shared" si="56"/>
        <v/>
      </c>
      <c r="AA322" s="23" t="str">
        <f t="shared" si="57"/>
        <v/>
      </c>
      <c r="AB322" s="23" t="str">
        <f t="shared" si="58"/>
        <v/>
      </c>
      <c r="AC322" s="23" t="str">
        <f t="shared" si="59"/>
        <v/>
      </c>
      <c r="AD322" s="23" t="str">
        <f t="shared" si="64"/>
        <v/>
      </c>
      <c r="AE322" s="23" t="str">
        <f t="shared" si="64"/>
        <v/>
      </c>
      <c r="AF322" s="23" t="str">
        <f t="shared" si="64"/>
        <v/>
      </c>
      <c r="AG322" s="23" t="str">
        <f t="shared" si="64"/>
        <v/>
      </c>
      <c r="AH322" s="23" t="str">
        <f t="shared" si="63"/>
        <v/>
      </c>
      <c r="AI322" s="23" t="str">
        <f t="shared" si="63"/>
        <v/>
      </c>
      <c r="AJ322" s="23" t="str">
        <f t="shared" si="63"/>
        <v/>
      </c>
      <c r="AK322" s="23" t="str">
        <f t="shared" si="63"/>
        <v/>
      </c>
      <c r="AL322" s="23" t="str">
        <f t="shared" si="63"/>
        <v/>
      </c>
      <c r="AM322" s="23" t="str">
        <f t="shared" si="63"/>
        <v/>
      </c>
      <c r="AN322" s="23" t="str">
        <f t="shared" si="62"/>
        <v/>
      </c>
      <c r="AO322" s="23" t="str">
        <f t="shared" si="62"/>
        <v/>
      </c>
      <c r="AP322" s="23" t="str">
        <f t="shared" si="62"/>
        <v/>
      </c>
      <c r="AQ322" s="14"/>
      <c r="AR322" s="23">
        <f t="shared" si="60"/>
        <v>0</v>
      </c>
      <c r="AS322" s="1">
        <f t="shared" si="61"/>
        <v>0</v>
      </c>
    </row>
    <row r="323" spans="1:45" x14ac:dyDescent="0.25">
      <c r="A323" t="s">
        <v>318</v>
      </c>
      <c r="B323" s="5">
        <v>320</v>
      </c>
      <c r="C323" s="12">
        <f>VLOOKUP(A323,'[1]MASTER CP-1 history'!$C$3:$Q$353,15,0)</f>
        <v>0</v>
      </c>
      <c r="D323" s="12">
        <f>VLOOKUP($A323,'[1]MASTER CP-1 history'!$C$356:$Q$706,15,0)</f>
        <v>0</v>
      </c>
      <c r="E323" s="12">
        <f>VLOOKUP($A323,'[1]MASTER CP-1 history'!$C$709:$Q$1059,15,0)</f>
        <v>223737.96000000002</v>
      </c>
      <c r="F323" s="12">
        <f>VLOOKUP($A323,'[1]MASTER CP-1 history'!$C$1062:$Q$1412,15,0)</f>
        <v>237714.34</v>
      </c>
      <c r="G323" s="12">
        <f>VLOOKUP($A323,'[1]MASTER CP-1 history'!$C$1415:$Q$1765,15,0)</f>
        <v>264570.92000000004</v>
      </c>
      <c r="H323" s="12">
        <f>VLOOKUP($A323,'[1]MASTER CP-1 history'!$C$1768:$Q$2118,15,0)</f>
        <v>286476.48</v>
      </c>
      <c r="I323" s="12">
        <f>VLOOKUP($A323,'[1]MASTER CP-1 history'!$C$2121:$Q$2471,15,0)</f>
        <v>286563.34999999998</v>
      </c>
      <c r="J323" s="12">
        <f>VLOOKUP($A323,'[1]MASTER CP-1 history'!$C$2474:$Q$2824,15,0)</f>
        <v>283386.51</v>
      </c>
      <c r="K323" s="12">
        <f>VLOOKUP($A323,'[1]MASTER CP-1 history'!$C$2827:$Q$3177,15,0)</f>
        <v>289265.54000000004</v>
      </c>
      <c r="L323" s="12">
        <f>VLOOKUP($A323,'[1]MASTER CP-1 history'!$C$3180:$Q$3530,15,0)</f>
        <v>285469.53999999998</v>
      </c>
      <c r="M323" s="12">
        <f>VLOOKUP($A323,'[1]MASTER CP-1 history'!$C$3533:$Q$3883,15,0)</f>
        <v>295449.26</v>
      </c>
      <c r="N323" s="12">
        <f>VLOOKUP($A323,'[1]MASTER CP-1 history'!$C$3886:$Q$4236,15,0)</f>
        <v>310218.14</v>
      </c>
      <c r="O323" s="12">
        <f>VLOOKUP($A323,'[1]MASTER CP-1 history'!$C$4239:$Q$4589,15,0)</f>
        <v>325461</v>
      </c>
      <c r="P323" s="12">
        <f>VLOOKUP($A323,'[1]MASTER CP-1 history'!$C$4592:$Q$4942,15,0)</f>
        <v>343948.67</v>
      </c>
      <c r="Q323" s="12">
        <f>VLOOKUP($A323,'[1]MASTER CP-1 history'!$C$4945:$Q$5295,15,0)</f>
        <v>358988.62</v>
      </c>
      <c r="R323" s="12">
        <f>VLOOKUP($A323,'[1]MASTER CP-1 history'!$C$5298:$Q$5648,15,0)</f>
        <v>386049.04</v>
      </c>
      <c r="S323" s="12">
        <f>VLOOKUP($A323,'[1]MASTER CP-1 history'!$C$5651:$Q$6001,15,0)</f>
        <v>411787.75999999995</v>
      </c>
      <c r="T323" s="12">
        <f>VLOOKUP($A323,'[1]MASTER CP-1 history'!$C$6004:$Q$6354,15,0)</f>
        <v>450626.06</v>
      </c>
      <c r="U323" s="12">
        <f>VLOOKUP($A323,'[1]MASTER CP-1 history'!$C$6357:$Q$6707,15,0)</f>
        <v>471791.29</v>
      </c>
      <c r="V323" s="12">
        <f>VLOOKUP($A323,'[1]MASTER CP-1 history'!$C$6710:$Q$7060,15,0)</f>
        <v>507993.32</v>
      </c>
      <c r="W323" s="1"/>
      <c r="X323" s="23" t="str">
        <f t="shared" si="54"/>
        <v/>
      </c>
      <c r="Y323" s="23" t="str">
        <f t="shared" si="55"/>
        <v/>
      </c>
      <c r="Z323" s="23">
        <f t="shared" si="56"/>
        <v>6.246762954305999E-2</v>
      </c>
      <c r="AA323" s="23">
        <f t="shared" si="57"/>
        <v>0.11297837564195767</v>
      </c>
      <c r="AB323" s="23">
        <f t="shared" si="58"/>
        <v>8.2796552243912275E-2</v>
      </c>
      <c r="AC323" s="23">
        <f t="shared" si="59"/>
        <v>3.0323606321885606E-4</v>
      </c>
      <c r="AD323" s="23">
        <f t="shared" si="64"/>
        <v>-1.108599547011147E-2</v>
      </c>
      <c r="AE323" s="23">
        <f t="shared" si="64"/>
        <v>2.0745624059522197E-2</v>
      </c>
      <c r="AF323" s="23">
        <f t="shared" si="64"/>
        <v>-1.3122890476342457E-2</v>
      </c>
      <c r="AG323" s="23">
        <f t="shared" si="64"/>
        <v>3.4958966200036724E-2</v>
      </c>
      <c r="AH323" s="23">
        <f t="shared" si="63"/>
        <v>4.9987872706128977E-2</v>
      </c>
      <c r="AI323" s="23">
        <f t="shared" si="63"/>
        <v>4.9135940277380254E-2</v>
      </c>
      <c r="AJ323" s="23">
        <f t="shared" si="63"/>
        <v>5.6804563373184451E-2</v>
      </c>
      <c r="AK323" s="23">
        <f t="shared" si="63"/>
        <v>4.372730965931635E-2</v>
      </c>
      <c r="AL323" s="23">
        <f t="shared" si="63"/>
        <v>7.5379603955133684E-2</v>
      </c>
      <c r="AM323" s="23">
        <f t="shared" si="63"/>
        <v>6.6672151289380158E-2</v>
      </c>
      <c r="AN323" s="23">
        <f t="shared" si="62"/>
        <v>9.4316305079102034E-2</v>
      </c>
      <c r="AO323" s="23">
        <f t="shared" si="62"/>
        <v>4.6968499780061505E-2</v>
      </c>
      <c r="AP323" s="23">
        <f t="shared" si="62"/>
        <v>7.6733146133325242E-2</v>
      </c>
      <c r="AQ323" s="14"/>
      <c r="AR323" s="23">
        <f t="shared" si="60"/>
        <v>4.9986287650486266E-2</v>
      </c>
      <c r="AS323" s="1">
        <f t="shared" si="61"/>
        <v>533386</v>
      </c>
    </row>
    <row r="324" spans="1:45" x14ac:dyDescent="0.25">
      <c r="A324" t="s">
        <v>319</v>
      </c>
      <c r="B324" s="5">
        <v>321</v>
      </c>
      <c r="C324" s="12">
        <f>VLOOKUP(A324,'[1]MASTER CP-1 history'!$C$3:$Q$353,15,0)</f>
        <v>0</v>
      </c>
      <c r="D324" s="12">
        <f>VLOOKUP($A324,'[1]MASTER CP-1 history'!$C$356:$Q$706,15,0)</f>
        <v>0</v>
      </c>
      <c r="E324" s="12">
        <f>VLOOKUP($A324,'[1]MASTER CP-1 history'!$C$709:$Q$1059,15,0)</f>
        <v>0</v>
      </c>
      <c r="F324" s="12">
        <f>VLOOKUP($A324,'[1]MASTER CP-1 history'!$C$1062:$Q$1412,15,0)</f>
        <v>0</v>
      </c>
      <c r="G324" s="12">
        <f>VLOOKUP($A324,'[1]MASTER CP-1 history'!$C$1415:$Q$1765,15,0)</f>
        <v>159512.31</v>
      </c>
      <c r="H324" s="12">
        <f>VLOOKUP($A324,'[1]MASTER CP-1 history'!$C$1768:$Q$2118,15,0)</f>
        <v>164078.09999999998</v>
      </c>
      <c r="I324" s="12">
        <f>VLOOKUP($A324,'[1]MASTER CP-1 history'!$C$2121:$Q$2471,15,0)</f>
        <v>163737.75</v>
      </c>
      <c r="J324" s="12">
        <f>VLOOKUP($A324,'[1]MASTER CP-1 history'!$C$2474:$Q$2824,15,0)</f>
        <v>164424.13999999998</v>
      </c>
      <c r="K324" s="12">
        <f>VLOOKUP($A324,'[1]MASTER CP-1 history'!$C$2827:$Q$3177,15,0)</f>
        <v>168971.72</v>
      </c>
      <c r="L324" s="12">
        <f>VLOOKUP($A324,'[1]MASTER CP-1 history'!$C$3180:$Q$3530,15,0)</f>
        <v>171104.94</v>
      </c>
      <c r="M324" s="12">
        <f>VLOOKUP($A324,'[1]MASTER CP-1 history'!$C$3533:$Q$3883,15,0)</f>
        <v>172027.92</v>
      </c>
      <c r="N324" s="12">
        <f>VLOOKUP($A324,'[1]MASTER CP-1 history'!$C$3886:$Q$4236,15,0)</f>
        <v>183617.12</v>
      </c>
      <c r="O324" s="12">
        <f>VLOOKUP($A324,'[1]MASTER CP-1 history'!$C$4239:$Q$4589,15,0)</f>
        <v>192499.61000000002</v>
      </c>
      <c r="P324" s="12">
        <f>VLOOKUP($A324,'[1]MASTER CP-1 history'!$C$4592:$Q$4942,15,0)</f>
        <v>200996</v>
      </c>
      <c r="Q324" s="12">
        <f>VLOOKUP($A324,'[1]MASTER CP-1 history'!$C$4945:$Q$5295,15,0)</f>
        <v>215607.53999999998</v>
      </c>
      <c r="R324" s="12">
        <f>VLOOKUP($A324,'[1]MASTER CP-1 history'!$C$5298:$Q$5648,15,0)</f>
        <v>233855.32</v>
      </c>
      <c r="S324" s="12">
        <f>VLOOKUP($A324,'[1]MASTER CP-1 history'!$C$5651:$Q$6001,15,0)</f>
        <v>250672.43</v>
      </c>
      <c r="T324" s="12">
        <f>VLOOKUP($A324,'[1]MASTER CP-1 history'!$C$6004:$Q$6354,15,0)</f>
        <v>269251.68</v>
      </c>
      <c r="U324" s="12">
        <f>VLOOKUP($A324,'[1]MASTER CP-1 history'!$C$6357:$Q$6707,15,0)</f>
        <v>279929.47000000003</v>
      </c>
      <c r="V324" s="12">
        <f>VLOOKUP($A324,'[1]MASTER CP-1 history'!$C$6710:$Q$7060,15,0)</f>
        <v>303934.81</v>
      </c>
      <c r="W324" s="1"/>
      <c r="X324" s="23" t="str">
        <f t="shared" ref="X324:X354" si="65">IF(AND(C324&gt;0,D324&gt;0),((D324-C324)/C324),"")</f>
        <v/>
      </c>
      <c r="Y324" s="23" t="str">
        <f t="shared" ref="Y324:Y354" si="66">IF(AND(D324&gt;0,E324&gt;0),((E324-D324)/D324),"")</f>
        <v/>
      </c>
      <c r="Z324" s="23" t="str">
        <f t="shared" ref="Z324:Z354" si="67">IF(AND(E324&gt;0,F324&gt;0),((F324-E324)/E324),"")</f>
        <v/>
      </c>
      <c r="AA324" s="23" t="str">
        <f t="shared" ref="AA324:AA354" si="68">IF(AND(F324&gt;0,G324&gt;0),((G324-F324)/F324),"")</f>
        <v/>
      </c>
      <c r="AB324" s="23">
        <f t="shared" ref="AB324:AB354" si="69">IF(AND(G324&gt;0,H324&gt;0),((H324-G324)/G324),"")</f>
        <v>2.86234335143161E-2</v>
      </c>
      <c r="AC324" s="23">
        <f t="shared" ref="AC324:AC354" si="70">IF(AND(H324&gt;0,I324&gt;0),((I324-H324)/H324),"")</f>
        <v>-2.0743170477959994E-3</v>
      </c>
      <c r="AD324" s="23">
        <f t="shared" si="64"/>
        <v>4.1920082571061642E-3</v>
      </c>
      <c r="AE324" s="23">
        <f t="shared" si="64"/>
        <v>2.7657617670981991E-2</v>
      </c>
      <c r="AF324" s="23">
        <f t="shared" si="64"/>
        <v>1.2624716135930919E-2</v>
      </c>
      <c r="AG324" s="23">
        <f t="shared" si="64"/>
        <v>5.3942335037200587E-3</v>
      </c>
      <c r="AH324" s="23">
        <f t="shared" si="63"/>
        <v>6.7368134195890883E-2</v>
      </c>
      <c r="AI324" s="23">
        <f t="shared" si="63"/>
        <v>4.8375064373082532E-2</v>
      </c>
      <c r="AJ324" s="23">
        <f t="shared" si="63"/>
        <v>4.4137180329871753E-2</v>
      </c>
      <c r="AK324" s="23">
        <f t="shared" si="63"/>
        <v>7.269567553583145E-2</v>
      </c>
      <c r="AL324" s="23">
        <f t="shared" si="63"/>
        <v>8.4634238672729303E-2</v>
      </c>
      <c r="AM324" s="23">
        <f t="shared" si="63"/>
        <v>7.1912454247352528E-2</v>
      </c>
      <c r="AN324" s="23">
        <f t="shared" si="62"/>
        <v>7.4117644289800833E-2</v>
      </c>
      <c r="AO324" s="23">
        <f t="shared" si="62"/>
        <v>3.9657282732646411E-2</v>
      </c>
      <c r="AP324" s="23">
        <f t="shared" si="62"/>
        <v>8.5754958204293269E-2</v>
      </c>
      <c r="AQ324" s="14"/>
      <c r="AR324" s="23">
        <f t="shared" ref="AR324:AR354" si="71">IFERROR(AVERAGE(X324:AQ324),0)</f>
        <v>4.4338021641050544E-2</v>
      </c>
      <c r="AS324" s="1">
        <f t="shared" ref="AS324:AS354" si="72">ROUND((V324*AR324)+V324,0)</f>
        <v>317411</v>
      </c>
    </row>
    <row r="325" spans="1:45" x14ac:dyDescent="0.25">
      <c r="A325" t="s">
        <v>320</v>
      </c>
      <c r="B325" s="5">
        <v>322</v>
      </c>
      <c r="C325" s="12">
        <f>VLOOKUP(A325,'[1]MASTER CP-1 history'!$C$3:$Q$353,15,0)</f>
        <v>0</v>
      </c>
      <c r="D325" s="12">
        <f>VLOOKUP($A325,'[1]MASTER CP-1 history'!$C$356:$Q$706,15,0)</f>
        <v>0</v>
      </c>
      <c r="E325" s="12">
        <f>VLOOKUP($A325,'[1]MASTER CP-1 history'!$C$709:$Q$1059,15,0)</f>
        <v>0</v>
      </c>
      <c r="F325" s="12">
        <f>VLOOKUP($A325,'[1]MASTER CP-1 history'!$C$1062:$Q$1412,15,0)</f>
        <v>0</v>
      </c>
      <c r="G325" s="12">
        <f>VLOOKUP($A325,'[1]MASTER CP-1 history'!$C$1415:$Q$1765,15,0)</f>
        <v>0</v>
      </c>
      <c r="H325" s="12">
        <f>VLOOKUP($A325,'[1]MASTER CP-1 history'!$C$1768:$Q$2118,15,0)</f>
        <v>117149.88</v>
      </c>
      <c r="I325" s="12">
        <f>VLOOKUP($A325,'[1]MASTER CP-1 history'!$C$2121:$Q$2471,15,0)</f>
        <v>122981.39</v>
      </c>
      <c r="J325" s="12">
        <f>VLOOKUP($A325,'[1]MASTER CP-1 history'!$C$2474:$Q$2824,15,0)</f>
        <v>128350.78</v>
      </c>
      <c r="K325" s="12">
        <f>VLOOKUP($A325,'[1]MASTER CP-1 history'!$C$2827:$Q$3177,15,0)</f>
        <v>131797.49</v>
      </c>
      <c r="L325" s="12">
        <f>VLOOKUP($A325,'[1]MASTER CP-1 history'!$C$3180:$Q$3530,15,0)</f>
        <v>137492.78</v>
      </c>
      <c r="M325" s="12">
        <f>VLOOKUP($A325,'[1]MASTER CP-1 history'!$C$3533:$Q$3883,15,0)</f>
        <v>144336.59</v>
      </c>
      <c r="N325" s="12">
        <f>VLOOKUP($A325,'[1]MASTER CP-1 history'!$C$3886:$Q$4236,15,0)</f>
        <v>160552.49</v>
      </c>
      <c r="O325" s="12">
        <f>VLOOKUP($A325,'[1]MASTER CP-1 history'!$C$4239:$Q$4589,15,0)</f>
        <v>170237.40000000002</v>
      </c>
      <c r="P325" s="12">
        <f>VLOOKUP($A325,'[1]MASTER CP-1 history'!$C$4592:$Q$4942,15,0)</f>
        <v>176040.18</v>
      </c>
      <c r="Q325" s="12">
        <f>VLOOKUP($A325,'[1]MASTER CP-1 history'!$C$4945:$Q$5295,15,0)</f>
        <v>183619.91</v>
      </c>
      <c r="R325" s="12">
        <f>VLOOKUP($A325,'[1]MASTER CP-1 history'!$C$5298:$Q$5648,15,0)</f>
        <v>194720.15</v>
      </c>
      <c r="S325" s="12">
        <f>VLOOKUP($A325,'[1]MASTER CP-1 history'!$C$5651:$Q$6001,15,0)</f>
        <v>200072.69</v>
      </c>
      <c r="T325" s="12">
        <f>VLOOKUP($A325,'[1]MASTER CP-1 history'!$C$6004:$Q$6354,15,0)</f>
        <v>206833.34</v>
      </c>
      <c r="U325" s="12">
        <f>VLOOKUP($A325,'[1]MASTER CP-1 history'!$C$6357:$Q$6707,15,0)</f>
        <v>218893.77</v>
      </c>
      <c r="V325" s="12">
        <f>VLOOKUP($A325,'[1]MASTER CP-1 history'!$C$6710:$Q$7060,15,0)</f>
        <v>228691.13</v>
      </c>
      <c r="W325" s="1"/>
      <c r="X325" s="23" t="str">
        <f t="shared" si="65"/>
        <v/>
      </c>
      <c r="Y325" s="23" t="str">
        <f t="shared" si="66"/>
        <v/>
      </c>
      <c r="Z325" s="23" t="str">
        <f t="shared" si="67"/>
        <v/>
      </c>
      <c r="AA325" s="23" t="str">
        <f t="shared" si="68"/>
        <v/>
      </c>
      <c r="AB325" s="23" t="str">
        <f t="shared" si="69"/>
        <v/>
      </c>
      <c r="AC325" s="23">
        <f t="shared" si="70"/>
        <v>4.9778198663114247E-2</v>
      </c>
      <c r="AD325" s="23">
        <f t="shared" si="64"/>
        <v>4.3660183056964959E-2</v>
      </c>
      <c r="AE325" s="23">
        <f t="shared" si="64"/>
        <v>2.6853829793632666E-2</v>
      </c>
      <c r="AF325" s="23">
        <f t="shared" si="64"/>
        <v>4.3212431435530441E-2</v>
      </c>
      <c r="AG325" s="23">
        <f t="shared" si="64"/>
        <v>4.9775777317179838E-2</v>
      </c>
      <c r="AH325" s="23">
        <f t="shared" si="63"/>
        <v>0.11234781145931184</v>
      </c>
      <c r="AI325" s="23">
        <f t="shared" si="63"/>
        <v>6.0322390515401121E-2</v>
      </c>
      <c r="AJ325" s="23">
        <f t="shared" si="63"/>
        <v>3.4086399345854487E-2</v>
      </c>
      <c r="AK325" s="23">
        <f t="shared" si="63"/>
        <v>4.3056818051424459E-2</v>
      </c>
      <c r="AL325" s="23">
        <f t="shared" si="63"/>
        <v>6.0452267948502919E-2</v>
      </c>
      <c r="AM325" s="23">
        <f t="shared" si="63"/>
        <v>2.7488372415489657E-2</v>
      </c>
      <c r="AN325" s="23">
        <f t="shared" si="62"/>
        <v>3.3790968672435973E-2</v>
      </c>
      <c r="AO325" s="23">
        <f t="shared" si="62"/>
        <v>5.8309893366320892E-2</v>
      </c>
      <c r="AP325" s="23">
        <f t="shared" si="62"/>
        <v>4.4758514598199919E-2</v>
      </c>
      <c r="AQ325" s="14"/>
      <c r="AR325" s="23">
        <f t="shared" si="71"/>
        <v>4.9135275474240236E-2</v>
      </c>
      <c r="AS325" s="1">
        <f t="shared" si="72"/>
        <v>239928</v>
      </c>
    </row>
    <row r="326" spans="1:45" x14ac:dyDescent="0.25">
      <c r="A326" t="s">
        <v>321</v>
      </c>
      <c r="B326" s="5">
        <v>323</v>
      </c>
      <c r="C326" s="12">
        <f>VLOOKUP(A326,'[1]MASTER CP-1 history'!$C$3:$Q$353,15,0)</f>
        <v>0</v>
      </c>
      <c r="D326" s="12">
        <f>VLOOKUP($A326,'[1]MASTER CP-1 history'!$C$356:$Q$706,15,0)</f>
        <v>0</v>
      </c>
      <c r="E326" s="12">
        <f>VLOOKUP($A326,'[1]MASTER CP-1 history'!$C$709:$Q$1059,15,0)</f>
        <v>0</v>
      </c>
      <c r="F326" s="12">
        <f>VLOOKUP($A326,'[1]MASTER CP-1 history'!$C$1062:$Q$1412,15,0)</f>
        <v>0</v>
      </c>
      <c r="G326" s="12">
        <f>VLOOKUP($A326,'[1]MASTER CP-1 history'!$C$1415:$Q$1765,15,0)</f>
        <v>0</v>
      </c>
      <c r="H326" s="12">
        <f>VLOOKUP($A326,'[1]MASTER CP-1 history'!$C$1768:$Q$2118,15,0)</f>
        <v>0</v>
      </c>
      <c r="I326" s="12">
        <f>VLOOKUP($A326,'[1]MASTER CP-1 history'!$C$2121:$Q$2471,15,0)</f>
        <v>0</v>
      </c>
      <c r="J326" s="12">
        <f>VLOOKUP($A326,'[1]MASTER CP-1 history'!$C$2474:$Q$2824,15,0)</f>
        <v>0</v>
      </c>
      <c r="K326" s="12">
        <f>VLOOKUP($A326,'[1]MASTER CP-1 history'!$C$2827:$Q$3177,15,0)</f>
        <v>0</v>
      </c>
      <c r="L326" s="12">
        <f>VLOOKUP($A326,'[1]MASTER CP-1 history'!$C$3180:$Q$3530,15,0)</f>
        <v>0</v>
      </c>
      <c r="M326" s="12">
        <f>VLOOKUP($A326,'[1]MASTER CP-1 history'!$C$3533:$Q$3883,15,0)</f>
        <v>0</v>
      </c>
      <c r="N326" s="12">
        <f>VLOOKUP($A326,'[1]MASTER CP-1 history'!$C$3886:$Q$4236,15,0)</f>
        <v>0</v>
      </c>
      <c r="O326" s="12">
        <f>VLOOKUP($A326,'[1]MASTER CP-1 history'!$C$4239:$Q$4589,15,0)</f>
        <v>0</v>
      </c>
      <c r="P326" s="12">
        <f>VLOOKUP($A326,'[1]MASTER CP-1 history'!$C$4592:$Q$4942,15,0)</f>
        <v>0</v>
      </c>
      <c r="Q326" s="12">
        <f>VLOOKUP($A326,'[1]MASTER CP-1 history'!$C$4945:$Q$5295,15,0)</f>
        <v>0</v>
      </c>
      <c r="R326" s="12">
        <f>VLOOKUP($A326,'[1]MASTER CP-1 history'!$C$5298:$Q$5648,15,0)</f>
        <v>0</v>
      </c>
      <c r="S326" s="12">
        <f>VLOOKUP($A326,'[1]MASTER CP-1 history'!$C$5651:$Q$6001,15,0)</f>
        <v>0</v>
      </c>
      <c r="T326" s="12">
        <f>VLOOKUP($A326,'[1]MASTER CP-1 history'!$C$6004:$Q$6354,15,0)</f>
        <v>0</v>
      </c>
      <c r="U326" s="12">
        <f>VLOOKUP($A326,'[1]MASTER CP-1 history'!$C$6357:$Q$6707,15,0)</f>
        <v>0</v>
      </c>
      <c r="V326" s="12">
        <f>VLOOKUP($A326,'[1]MASTER CP-1 history'!$C$6710:$Q$7060,15,0)</f>
        <v>0</v>
      </c>
      <c r="W326" s="1"/>
      <c r="X326" s="23" t="str">
        <f t="shared" si="65"/>
        <v/>
      </c>
      <c r="Y326" s="23" t="str">
        <f t="shared" si="66"/>
        <v/>
      </c>
      <c r="Z326" s="23" t="str">
        <f t="shared" si="67"/>
        <v/>
      </c>
      <c r="AA326" s="23" t="str">
        <f t="shared" si="68"/>
        <v/>
      </c>
      <c r="AB326" s="23" t="str">
        <f t="shared" si="69"/>
        <v/>
      </c>
      <c r="AC326" s="23" t="str">
        <f t="shared" si="70"/>
        <v/>
      </c>
      <c r="AD326" s="23" t="str">
        <f t="shared" si="64"/>
        <v/>
      </c>
      <c r="AE326" s="23" t="str">
        <f t="shared" si="64"/>
        <v/>
      </c>
      <c r="AF326" s="23" t="str">
        <f t="shared" si="64"/>
        <v/>
      </c>
      <c r="AG326" s="23" t="str">
        <f t="shared" si="64"/>
        <v/>
      </c>
      <c r="AH326" s="23" t="str">
        <f t="shared" si="63"/>
        <v/>
      </c>
      <c r="AI326" s="23" t="str">
        <f t="shared" si="63"/>
        <v/>
      </c>
      <c r="AJ326" s="23" t="str">
        <f t="shared" si="63"/>
        <v/>
      </c>
      <c r="AK326" s="23" t="str">
        <f t="shared" si="63"/>
        <v/>
      </c>
      <c r="AL326" s="23" t="str">
        <f t="shared" si="63"/>
        <v/>
      </c>
      <c r="AM326" s="23" t="str">
        <f t="shared" si="63"/>
        <v/>
      </c>
      <c r="AN326" s="23" t="str">
        <f t="shared" si="62"/>
        <v/>
      </c>
      <c r="AO326" s="23" t="str">
        <f t="shared" si="62"/>
        <v/>
      </c>
      <c r="AP326" s="23" t="str">
        <f t="shared" si="62"/>
        <v/>
      </c>
      <c r="AQ326" s="14"/>
      <c r="AR326" s="23">
        <f t="shared" si="71"/>
        <v>0</v>
      </c>
      <c r="AS326" s="1">
        <f t="shared" si="72"/>
        <v>0</v>
      </c>
    </row>
    <row r="327" spans="1:45" x14ac:dyDescent="0.25">
      <c r="A327" t="s">
        <v>322</v>
      </c>
      <c r="B327" s="5">
        <v>324</v>
      </c>
      <c r="C327" s="12">
        <f>VLOOKUP(A327,'[1]MASTER CP-1 history'!$C$3:$Q$353,15,0)</f>
        <v>0</v>
      </c>
      <c r="D327" s="12">
        <f>VLOOKUP($A327,'[1]MASTER CP-1 history'!$C$356:$Q$706,15,0)</f>
        <v>0</v>
      </c>
      <c r="E327" s="12">
        <f>VLOOKUP($A327,'[1]MASTER CP-1 history'!$C$709:$Q$1059,15,0)</f>
        <v>0</v>
      </c>
      <c r="F327" s="12">
        <f>VLOOKUP($A327,'[1]MASTER CP-1 history'!$C$1062:$Q$1412,15,0)</f>
        <v>211063.93</v>
      </c>
      <c r="G327" s="12">
        <f>VLOOKUP($A327,'[1]MASTER CP-1 history'!$C$1415:$Q$1765,15,0)</f>
        <v>218618.37</v>
      </c>
      <c r="H327" s="12">
        <f>VLOOKUP($A327,'[1]MASTER CP-1 history'!$C$1768:$Q$2118,15,0)</f>
        <v>224586.74</v>
      </c>
      <c r="I327" s="12">
        <f>VLOOKUP($A327,'[1]MASTER CP-1 history'!$C$2121:$Q$2471,15,0)</f>
        <v>228541.15</v>
      </c>
      <c r="J327" s="12">
        <f>VLOOKUP($A327,'[1]MASTER CP-1 history'!$C$2474:$Q$2824,15,0)</f>
        <v>233818.12999999998</v>
      </c>
      <c r="K327" s="12">
        <f>VLOOKUP($A327,'[1]MASTER CP-1 history'!$C$2827:$Q$3177,15,0)</f>
        <v>241132.56</v>
      </c>
      <c r="L327" s="12">
        <f>VLOOKUP($A327,'[1]MASTER CP-1 history'!$C$3180:$Q$3530,15,0)</f>
        <v>257183.42</v>
      </c>
      <c r="M327" s="12">
        <f>VLOOKUP($A327,'[1]MASTER CP-1 history'!$C$3533:$Q$3883,15,0)</f>
        <v>264433.86000000004</v>
      </c>
      <c r="N327" s="12">
        <f>VLOOKUP($A327,'[1]MASTER CP-1 history'!$C$3886:$Q$4236,15,0)</f>
        <v>276272.24000000005</v>
      </c>
      <c r="O327" s="12">
        <f>VLOOKUP($A327,'[1]MASTER CP-1 history'!$C$4239:$Q$4589,15,0)</f>
        <v>290813.97000000003</v>
      </c>
      <c r="P327" s="12">
        <f>VLOOKUP($A327,'[1]MASTER CP-1 history'!$C$4592:$Q$4942,15,0)</f>
        <v>299086.43</v>
      </c>
      <c r="Q327" s="12">
        <f>VLOOKUP($A327,'[1]MASTER CP-1 history'!$C$4945:$Q$5295,15,0)</f>
        <v>307543.81</v>
      </c>
      <c r="R327" s="12">
        <f>VLOOKUP($A327,'[1]MASTER CP-1 history'!$C$5298:$Q$5648,15,0)</f>
        <v>329217.78999999998</v>
      </c>
      <c r="S327" s="12">
        <f>VLOOKUP($A327,'[1]MASTER CP-1 history'!$C$5651:$Q$6001,15,0)</f>
        <v>340651.99</v>
      </c>
      <c r="T327" s="12">
        <f>VLOOKUP($A327,'[1]MASTER CP-1 history'!$C$6004:$Q$6354,15,0)</f>
        <v>359959.00999999995</v>
      </c>
      <c r="U327" s="12">
        <f>VLOOKUP($A327,'[1]MASTER CP-1 history'!$C$6357:$Q$6707,15,0)</f>
        <v>367321.7</v>
      </c>
      <c r="V327" s="12">
        <f>VLOOKUP($A327,'[1]MASTER CP-1 history'!$C$6710:$Q$7060,15,0)</f>
        <v>390285.30000000005</v>
      </c>
      <c r="W327" s="1"/>
      <c r="X327" s="23" t="str">
        <f t="shared" si="65"/>
        <v/>
      </c>
      <c r="Y327" s="23" t="str">
        <f t="shared" si="66"/>
        <v/>
      </c>
      <c r="Z327" s="23" t="str">
        <f t="shared" si="67"/>
        <v/>
      </c>
      <c r="AA327" s="23">
        <f t="shared" si="68"/>
        <v>3.579218865108786E-2</v>
      </c>
      <c r="AB327" s="23">
        <f t="shared" si="69"/>
        <v>2.7300404810446603E-2</v>
      </c>
      <c r="AC327" s="23">
        <f t="shared" si="70"/>
        <v>1.7607495438065505E-2</v>
      </c>
      <c r="AD327" s="23">
        <f t="shared" si="64"/>
        <v>2.308984618306148E-2</v>
      </c>
      <c r="AE327" s="23">
        <f t="shared" si="64"/>
        <v>3.1282561365108957E-2</v>
      </c>
      <c r="AF327" s="23">
        <f t="shared" si="64"/>
        <v>6.6564465620072275E-2</v>
      </c>
      <c r="AG327" s="23">
        <f t="shared" si="64"/>
        <v>2.8191708470165111E-2</v>
      </c>
      <c r="AH327" s="23">
        <f t="shared" si="63"/>
        <v>4.4768775072904818E-2</v>
      </c>
      <c r="AI327" s="23">
        <f t="shared" si="63"/>
        <v>5.2635509090598387E-2</v>
      </c>
      <c r="AJ327" s="23">
        <f t="shared" si="63"/>
        <v>2.8445882431301226E-2</v>
      </c>
      <c r="AK327" s="23">
        <f t="shared" si="63"/>
        <v>2.827737788036724E-2</v>
      </c>
      <c r="AL327" s="23">
        <f t="shared" si="63"/>
        <v>7.0474447201522225E-2</v>
      </c>
      <c r="AM327" s="23">
        <f t="shared" si="63"/>
        <v>3.4731415942012164E-2</v>
      </c>
      <c r="AN327" s="23">
        <f t="shared" si="63"/>
        <v>5.6676668760983782E-2</v>
      </c>
      <c r="AO327" s="23">
        <f t="shared" si="63"/>
        <v>2.0454245609798909E-2</v>
      </c>
      <c r="AP327" s="23">
        <f t="shared" si="63"/>
        <v>6.2516317440543354E-2</v>
      </c>
      <c r="AQ327" s="14"/>
      <c r="AR327" s="23">
        <f t="shared" si="71"/>
        <v>3.9300581873002498E-2</v>
      </c>
      <c r="AS327" s="1">
        <f t="shared" si="72"/>
        <v>405624</v>
      </c>
    </row>
    <row r="328" spans="1:45" x14ac:dyDescent="0.25">
      <c r="A328" t="s">
        <v>323</v>
      </c>
      <c r="B328" s="5">
        <v>325</v>
      </c>
      <c r="C328" s="12">
        <f>VLOOKUP(A328,'[1]MASTER CP-1 history'!$C$3:$Q$353,15,0)</f>
        <v>0</v>
      </c>
      <c r="D328" s="12">
        <f>VLOOKUP($A328,'[1]MASTER CP-1 history'!$C$356:$Q$706,15,0)</f>
        <v>0</v>
      </c>
      <c r="E328" s="12">
        <f>VLOOKUP($A328,'[1]MASTER CP-1 history'!$C$709:$Q$1059,15,0)</f>
        <v>0</v>
      </c>
      <c r="F328" s="12">
        <f>VLOOKUP($A328,'[1]MASTER CP-1 history'!$C$1062:$Q$1412,15,0)</f>
        <v>0</v>
      </c>
      <c r="G328" s="12">
        <f>VLOOKUP($A328,'[1]MASTER CP-1 history'!$C$1415:$Q$1765,15,0)</f>
        <v>0</v>
      </c>
      <c r="H328" s="12">
        <f>VLOOKUP($A328,'[1]MASTER CP-1 history'!$C$1768:$Q$2118,15,0)</f>
        <v>0</v>
      </c>
      <c r="I328" s="12">
        <f>VLOOKUP($A328,'[1]MASTER CP-1 history'!$C$2121:$Q$2471,15,0)</f>
        <v>290358.01</v>
      </c>
      <c r="J328" s="12">
        <f>VLOOKUP($A328,'[1]MASTER CP-1 history'!$C$2474:$Q$2824,15,0)</f>
        <v>392732.13</v>
      </c>
      <c r="K328" s="12">
        <f>VLOOKUP($A328,'[1]MASTER CP-1 history'!$C$2827:$Q$3177,15,0)</f>
        <v>398378.64999999997</v>
      </c>
      <c r="L328" s="12">
        <f>VLOOKUP($A328,'[1]MASTER CP-1 history'!$C$3180:$Q$3530,15,0)</f>
        <v>370476.79999999999</v>
      </c>
      <c r="M328" s="12">
        <f>VLOOKUP($A328,'[1]MASTER CP-1 history'!$C$3533:$Q$3883,15,0)</f>
        <v>372616.67</v>
      </c>
      <c r="N328" s="12">
        <f>VLOOKUP($A328,'[1]MASTER CP-1 history'!$C$3886:$Q$4236,15,0)</f>
        <v>351480.45</v>
      </c>
      <c r="O328" s="12">
        <f>VLOOKUP($A328,'[1]MASTER CP-1 history'!$C$4239:$Q$4589,15,0)</f>
        <v>374808.41</v>
      </c>
      <c r="P328" s="12">
        <f>VLOOKUP($A328,'[1]MASTER CP-1 history'!$C$4592:$Q$4942,15,0)</f>
        <v>383796.83</v>
      </c>
      <c r="Q328" s="12">
        <f>VLOOKUP($A328,'[1]MASTER CP-1 history'!$C$4945:$Q$5295,15,0)</f>
        <v>391108.01</v>
      </c>
      <c r="R328" s="12">
        <f>VLOOKUP($A328,'[1]MASTER CP-1 history'!$C$5298:$Q$5648,15,0)</f>
        <v>392820.45</v>
      </c>
      <c r="S328" s="12">
        <f>VLOOKUP($A328,'[1]MASTER CP-1 history'!$C$5651:$Q$6001,15,0)</f>
        <v>395138.06</v>
      </c>
      <c r="T328" s="12">
        <f>VLOOKUP($A328,'[1]MASTER CP-1 history'!$C$6004:$Q$6354,15,0)</f>
        <v>390135.64</v>
      </c>
      <c r="U328" s="12">
        <f>VLOOKUP($A328,'[1]MASTER CP-1 history'!$C$6357:$Q$6707,15,0)</f>
        <v>412043.08</v>
      </c>
      <c r="V328" s="12">
        <f>VLOOKUP($A328,'[1]MASTER CP-1 history'!$C$6710:$Q$7060,15,0)</f>
        <v>452928.24000000005</v>
      </c>
      <c r="W328" s="1"/>
      <c r="X328" s="23" t="str">
        <f t="shared" si="65"/>
        <v/>
      </c>
      <c r="Y328" s="23" t="str">
        <f t="shared" si="66"/>
        <v/>
      </c>
      <c r="Z328" s="23" t="str">
        <f t="shared" si="67"/>
        <v/>
      </c>
      <c r="AA328" s="23" t="str">
        <f t="shared" si="68"/>
        <v/>
      </c>
      <c r="AB328" s="23" t="str">
        <f t="shared" si="69"/>
        <v/>
      </c>
      <c r="AC328" s="23" t="str">
        <f t="shared" si="70"/>
        <v/>
      </c>
      <c r="AD328" s="23">
        <f t="shared" si="64"/>
        <v>0.35257894211356522</v>
      </c>
      <c r="AE328" s="23">
        <f t="shared" si="64"/>
        <v>1.4377535140809489E-2</v>
      </c>
      <c r="AF328" s="23">
        <f t="shared" si="64"/>
        <v>-7.003851737536633E-2</v>
      </c>
      <c r="AG328" s="23">
        <f t="shared" si="64"/>
        <v>5.7759892117401016E-3</v>
      </c>
      <c r="AH328" s="23">
        <f t="shared" si="63"/>
        <v>-5.6723763861665055E-2</v>
      </c>
      <c r="AI328" s="23">
        <f t="shared" si="63"/>
        <v>6.6370576229773132E-2</v>
      </c>
      <c r="AJ328" s="23">
        <f t="shared" si="63"/>
        <v>2.3981372242954855E-2</v>
      </c>
      <c r="AK328" s="23">
        <f t="shared" si="63"/>
        <v>1.9049610180469686E-2</v>
      </c>
      <c r="AL328" s="23">
        <f t="shared" si="63"/>
        <v>4.3784324437640696E-3</v>
      </c>
      <c r="AM328" s="23">
        <f t="shared" si="63"/>
        <v>5.8999219618021057E-3</v>
      </c>
      <c r="AN328" s="23">
        <f t="shared" si="63"/>
        <v>-1.2659929544625449E-2</v>
      </c>
      <c r="AO328" s="23">
        <f t="shared" si="63"/>
        <v>5.6153393214729119E-2</v>
      </c>
      <c r="AP328" s="23">
        <f t="shared" si="63"/>
        <v>9.9225449921401504E-2</v>
      </c>
      <c r="AQ328" s="14"/>
      <c r="AR328" s="23">
        <f t="shared" si="71"/>
        <v>3.9105308606104033E-2</v>
      </c>
      <c r="AS328" s="1">
        <f t="shared" si="72"/>
        <v>470640</v>
      </c>
    </row>
    <row r="329" spans="1:45" x14ac:dyDescent="0.25">
      <c r="A329" t="s">
        <v>324</v>
      </c>
      <c r="B329" s="5">
        <v>326</v>
      </c>
      <c r="C329" s="12">
        <f>VLOOKUP(A329,'[1]MASTER CP-1 history'!$C$3:$Q$353,15,0)</f>
        <v>0</v>
      </c>
      <c r="D329" s="12">
        <f>VLOOKUP($A329,'[1]MASTER CP-1 history'!$C$356:$Q$706,15,0)</f>
        <v>0</v>
      </c>
      <c r="E329" s="12">
        <f>VLOOKUP($A329,'[1]MASTER CP-1 history'!$C$709:$Q$1059,15,0)</f>
        <v>0</v>
      </c>
      <c r="F329" s="12">
        <f>VLOOKUP($A329,'[1]MASTER CP-1 history'!$C$1062:$Q$1412,15,0)</f>
        <v>0</v>
      </c>
      <c r="G329" s="12">
        <f>VLOOKUP($A329,'[1]MASTER CP-1 history'!$C$1415:$Q$1765,15,0)</f>
        <v>0</v>
      </c>
      <c r="H329" s="12">
        <f>VLOOKUP($A329,'[1]MASTER CP-1 history'!$C$1768:$Q$2118,15,0)</f>
        <v>0</v>
      </c>
      <c r="I329" s="12">
        <f>VLOOKUP($A329,'[1]MASTER CP-1 history'!$C$2121:$Q$2471,15,0)</f>
        <v>0</v>
      </c>
      <c r="J329" s="12">
        <f>VLOOKUP($A329,'[1]MASTER CP-1 history'!$C$2474:$Q$2824,15,0)</f>
        <v>0</v>
      </c>
      <c r="K329" s="12">
        <f>VLOOKUP($A329,'[1]MASTER CP-1 history'!$C$2827:$Q$3177,15,0)</f>
        <v>0</v>
      </c>
      <c r="L329" s="12">
        <f>VLOOKUP($A329,'[1]MASTER CP-1 history'!$C$3180:$Q$3530,15,0)</f>
        <v>0</v>
      </c>
      <c r="M329" s="12">
        <f>VLOOKUP($A329,'[1]MASTER CP-1 history'!$C$3533:$Q$3883,15,0)</f>
        <v>0</v>
      </c>
      <c r="N329" s="12">
        <f>VLOOKUP($A329,'[1]MASTER CP-1 history'!$C$3886:$Q$4236,15,0)</f>
        <v>0</v>
      </c>
      <c r="O329" s="12">
        <f>VLOOKUP($A329,'[1]MASTER CP-1 history'!$C$4239:$Q$4589,15,0)</f>
        <v>0</v>
      </c>
      <c r="P329" s="12">
        <f>VLOOKUP($A329,'[1]MASTER CP-1 history'!$C$4592:$Q$4942,15,0)</f>
        <v>0</v>
      </c>
      <c r="Q329" s="12">
        <f>VLOOKUP($A329,'[1]MASTER CP-1 history'!$C$4945:$Q$5295,15,0)</f>
        <v>0</v>
      </c>
      <c r="R329" s="12">
        <f>VLOOKUP($A329,'[1]MASTER CP-1 history'!$C$5298:$Q$5648,15,0)</f>
        <v>0</v>
      </c>
      <c r="S329" s="12">
        <f>VLOOKUP($A329,'[1]MASTER CP-1 history'!$C$5651:$Q$6001,15,0)</f>
        <v>0</v>
      </c>
      <c r="T329" s="12">
        <f>VLOOKUP($A329,'[1]MASTER CP-1 history'!$C$6004:$Q$6354,15,0)</f>
        <v>77017.45</v>
      </c>
      <c r="U329" s="12">
        <f>VLOOKUP($A329,'[1]MASTER CP-1 history'!$C$6357:$Q$6707,15,0)</f>
        <v>80129.440000000002</v>
      </c>
      <c r="V329" s="12">
        <f>VLOOKUP($A329,'[1]MASTER CP-1 history'!$C$6710:$Q$7060,15,0)</f>
        <v>87381</v>
      </c>
      <c r="W329" s="1"/>
      <c r="X329" s="23" t="str">
        <f t="shared" si="65"/>
        <v/>
      </c>
      <c r="Y329" s="23" t="str">
        <f t="shared" si="66"/>
        <v/>
      </c>
      <c r="Z329" s="23" t="str">
        <f t="shared" si="67"/>
        <v/>
      </c>
      <c r="AA329" s="23" t="str">
        <f t="shared" si="68"/>
        <v/>
      </c>
      <c r="AB329" s="23" t="str">
        <f t="shared" si="69"/>
        <v/>
      </c>
      <c r="AC329" s="23" t="str">
        <f t="shared" si="70"/>
        <v/>
      </c>
      <c r="AD329" s="23" t="str">
        <f t="shared" si="64"/>
        <v/>
      </c>
      <c r="AE329" s="23" t="str">
        <f t="shared" si="64"/>
        <v/>
      </c>
      <c r="AF329" s="23" t="str">
        <f t="shared" si="64"/>
        <v/>
      </c>
      <c r="AG329" s="23" t="str">
        <f t="shared" si="64"/>
        <v/>
      </c>
      <c r="AH329" s="23" t="str">
        <f t="shared" si="63"/>
        <v/>
      </c>
      <c r="AI329" s="23" t="str">
        <f t="shared" si="63"/>
        <v/>
      </c>
      <c r="AJ329" s="23" t="str">
        <f t="shared" si="63"/>
        <v/>
      </c>
      <c r="AK329" s="23" t="str">
        <f t="shared" si="63"/>
        <v/>
      </c>
      <c r="AL329" s="23" t="str">
        <f t="shared" si="63"/>
        <v/>
      </c>
      <c r="AM329" s="23" t="str">
        <f t="shared" si="63"/>
        <v/>
      </c>
      <c r="AN329" s="23" t="str">
        <f t="shared" si="63"/>
        <v/>
      </c>
      <c r="AO329" s="23">
        <f t="shared" si="63"/>
        <v>4.0406297533870643E-2</v>
      </c>
      <c r="AP329" s="23">
        <f t="shared" si="63"/>
        <v>9.0498074116080157E-2</v>
      </c>
      <c r="AQ329" s="14"/>
      <c r="AR329" s="23">
        <f t="shared" si="71"/>
        <v>6.5452185824975403E-2</v>
      </c>
      <c r="AS329" s="1">
        <f t="shared" si="72"/>
        <v>93100</v>
      </c>
    </row>
    <row r="330" spans="1:45" x14ac:dyDescent="0.25">
      <c r="A330" t="s">
        <v>325</v>
      </c>
      <c r="B330" s="5">
        <v>327</v>
      </c>
      <c r="C330" s="12">
        <f>VLOOKUP(A330,'[1]MASTER CP-1 history'!$C$3:$Q$353,15,0)</f>
        <v>0</v>
      </c>
      <c r="D330" s="12">
        <f>VLOOKUP($A330,'[1]MASTER CP-1 history'!$C$356:$Q$706,15,0)</f>
        <v>0</v>
      </c>
      <c r="E330" s="12">
        <f>VLOOKUP($A330,'[1]MASTER CP-1 history'!$C$709:$Q$1059,15,0)</f>
        <v>282544.49</v>
      </c>
      <c r="F330" s="12">
        <f>VLOOKUP($A330,'[1]MASTER CP-1 history'!$C$1062:$Q$1412,15,0)</f>
        <v>289224.15999999997</v>
      </c>
      <c r="G330" s="12">
        <f>VLOOKUP($A330,'[1]MASTER CP-1 history'!$C$1415:$Q$1765,15,0)</f>
        <v>293714.87</v>
      </c>
      <c r="H330" s="12">
        <f>VLOOKUP($A330,'[1]MASTER CP-1 history'!$C$1768:$Q$2118,15,0)</f>
        <v>297734.86</v>
      </c>
      <c r="I330" s="12">
        <f>VLOOKUP($A330,'[1]MASTER CP-1 history'!$C$2121:$Q$2471,15,0)</f>
        <v>303534</v>
      </c>
      <c r="J330" s="12">
        <f>VLOOKUP($A330,'[1]MASTER CP-1 history'!$C$2474:$Q$2824,15,0)</f>
        <v>306199.37</v>
      </c>
      <c r="K330" s="12">
        <f>VLOOKUP($A330,'[1]MASTER CP-1 history'!$C$2827:$Q$3177,15,0)</f>
        <v>316349.44</v>
      </c>
      <c r="L330" s="12">
        <f>VLOOKUP($A330,'[1]MASTER CP-1 history'!$C$3180:$Q$3530,15,0)</f>
        <v>332881.38</v>
      </c>
      <c r="M330" s="12">
        <f>VLOOKUP($A330,'[1]MASTER CP-1 history'!$C$3533:$Q$3883,15,0)</f>
        <v>342503.78</v>
      </c>
      <c r="N330" s="12">
        <f>VLOOKUP($A330,'[1]MASTER CP-1 history'!$C$3886:$Q$4236,15,0)</f>
        <v>362153.18</v>
      </c>
      <c r="O330" s="12">
        <f>VLOOKUP($A330,'[1]MASTER CP-1 history'!$C$4239:$Q$4589,15,0)</f>
        <v>385559.8</v>
      </c>
      <c r="P330" s="12">
        <f>VLOOKUP($A330,'[1]MASTER CP-1 history'!$C$4592:$Q$4942,15,0)</f>
        <v>402425.99</v>
      </c>
      <c r="Q330" s="12">
        <f>VLOOKUP($A330,'[1]MASTER CP-1 history'!$C$4945:$Q$5295,15,0)</f>
        <v>423146.14</v>
      </c>
      <c r="R330" s="12">
        <f>VLOOKUP($A330,'[1]MASTER CP-1 history'!$C$5298:$Q$5648,15,0)</f>
        <v>449016.46</v>
      </c>
      <c r="S330" s="12">
        <f>VLOOKUP($A330,'[1]MASTER CP-1 history'!$C$5651:$Q$6001,15,0)</f>
        <v>462111.18000000005</v>
      </c>
      <c r="T330" s="12">
        <f>VLOOKUP($A330,'[1]MASTER CP-1 history'!$C$6004:$Q$6354,15,0)</f>
        <v>469229.84</v>
      </c>
      <c r="U330" s="12">
        <f>VLOOKUP($A330,'[1]MASTER CP-1 history'!$C$6357:$Q$6707,15,0)</f>
        <v>501487.58</v>
      </c>
      <c r="V330" s="12">
        <f>VLOOKUP($A330,'[1]MASTER CP-1 history'!$C$6710:$Q$7060,15,0)</f>
        <v>530415.12</v>
      </c>
      <c r="W330" s="1"/>
      <c r="X330" s="23" t="str">
        <f t="shared" si="65"/>
        <v/>
      </c>
      <c r="Y330" s="23" t="str">
        <f t="shared" si="66"/>
        <v/>
      </c>
      <c r="Z330" s="23">
        <f t="shared" si="67"/>
        <v>2.3641126393935286E-2</v>
      </c>
      <c r="AA330" s="23">
        <f t="shared" si="68"/>
        <v>1.5526745760105315E-2</v>
      </c>
      <c r="AB330" s="23">
        <f t="shared" si="69"/>
        <v>1.368670915435773E-2</v>
      </c>
      <c r="AC330" s="23">
        <f t="shared" si="70"/>
        <v>1.9477531116107848E-2</v>
      </c>
      <c r="AD330" s="23">
        <f t="shared" si="64"/>
        <v>8.7811250140017102E-3</v>
      </c>
      <c r="AE330" s="23">
        <f t="shared" si="64"/>
        <v>3.3148565916383196E-2</v>
      </c>
      <c r="AF330" s="23">
        <f t="shared" si="64"/>
        <v>5.2258477207988742E-2</v>
      </c>
      <c r="AG330" s="23">
        <f t="shared" si="64"/>
        <v>2.8906393022042936E-2</v>
      </c>
      <c r="AH330" s="23">
        <f t="shared" si="63"/>
        <v>5.736987778645819E-2</v>
      </c>
      <c r="AI330" s="23">
        <f t="shared" si="63"/>
        <v>6.4631822368645217E-2</v>
      </c>
      <c r="AJ330" s="23">
        <f t="shared" si="63"/>
        <v>4.3744679813611284E-2</v>
      </c>
      <c r="AK330" s="23">
        <f t="shared" si="63"/>
        <v>5.1488100954911048E-2</v>
      </c>
      <c r="AL330" s="23">
        <f t="shared" si="63"/>
        <v>6.1138026687422943E-2</v>
      </c>
      <c r="AM330" s="23">
        <f t="shared" si="63"/>
        <v>2.9163117984583528E-2</v>
      </c>
      <c r="AN330" s="23">
        <f t="shared" si="63"/>
        <v>1.5404647859850466E-2</v>
      </c>
      <c r="AO330" s="23">
        <f t="shared" si="63"/>
        <v>6.8746139418584262E-2</v>
      </c>
      <c r="AP330" s="23">
        <f t="shared" si="63"/>
        <v>5.7683462469798309E-2</v>
      </c>
      <c r="AQ330" s="14"/>
      <c r="AR330" s="23">
        <f t="shared" si="71"/>
        <v>3.792920876051694E-2</v>
      </c>
      <c r="AS330" s="1">
        <f t="shared" si="72"/>
        <v>550533</v>
      </c>
    </row>
    <row r="331" spans="1:45" x14ac:dyDescent="0.25">
      <c r="A331" t="s">
        <v>326</v>
      </c>
      <c r="B331" s="5">
        <v>328</v>
      </c>
      <c r="C331" s="12">
        <f>VLOOKUP(A331,'[1]MASTER CP-1 history'!$C$3:$Q$353,15,0)</f>
        <v>0</v>
      </c>
      <c r="D331" s="12">
        <f>VLOOKUP($A331,'[1]MASTER CP-1 history'!$C$356:$Q$706,15,0)</f>
        <v>0</v>
      </c>
      <c r="E331" s="12">
        <f>VLOOKUP($A331,'[1]MASTER CP-1 history'!$C$709:$Q$1059,15,0)</f>
        <v>0</v>
      </c>
      <c r="F331" s="12">
        <f>VLOOKUP($A331,'[1]MASTER CP-1 history'!$C$1062:$Q$1412,15,0)</f>
        <v>0</v>
      </c>
      <c r="G331" s="12">
        <f>VLOOKUP($A331,'[1]MASTER CP-1 history'!$C$1415:$Q$1765,15,0)</f>
        <v>0</v>
      </c>
      <c r="H331" s="12">
        <f>VLOOKUP($A331,'[1]MASTER CP-1 history'!$C$1768:$Q$2118,15,0)</f>
        <v>0</v>
      </c>
      <c r="I331" s="12">
        <f>VLOOKUP($A331,'[1]MASTER CP-1 history'!$C$2121:$Q$2471,15,0)</f>
        <v>0</v>
      </c>
      <c r="J331" s="12">
        <f>VLOOKUP($A331,'[1]MASTER CP-1 history'!$C$2474:$Q$2824,15,0)</f>
        <v>0</v>
      </c>
      <c r="K331" s="12">
        <f>VLOOKUP($A331,'[1]MASTER CP-1 history'!$C$2827:$Q$3177,15,0)</f>
        <v>0</v>
      </c>
      <c r="L331" s="12">
        <f>VLOOKUP($A331,'[1]MASTER CP-1 history'!$C$3180:$Q$3530,15,0)</f>
        <v>0</v>
      </c>
      <c r="M331" s="12">
        <f>VLOOKUP($A331,'[1]MASTER CP-1 history'!$C$3533:$Q$3883,15,0)</f>
        <v>0</v>
      </c>
      <c r="N331" s="12">
        <f>VLOOKUP($A331,'[1]MASTER CP-1 history'!$C$3886:$Q$4236,15,0)</f>
        <v>0</v>
      </c>
      <c r="O331" s="12">
        <f>VLOOKUP($A331,'[1]MASTER CP-1 history'!$C$4239:$Q$4589,15,0)</f>
        <v>0</v>
      </c>
      <c r="P331" s="12">
        <f>VLOOKUP($A331,'[1]MASTER CP-1 history'!$C$4592:$Q$4942,15,0)</f>
        <v>0</v>
      </c>
      <c r="Q331" s="12">
        <f>VLOOKUP($A331,'[1]MASTER CP-1 history'!$C$4945:$Q$5295,15,0)</f>
        <v>0</v>
      </c>
      <c r="R331" s="12">
        <f>VLOOKUP($A331,'[1]MASTER CP-1 history'!$C$5298:$Q$5648,15,0)</f>
        <v>0</v>
      </c>
      <c r="S331" s="12">
        <f>VLOOKUP($A331,'[1]MASTER CP-1 history'!$C$5651:$Q$6001,15,0)</f>
        <v>0</v>
      </c>
      <c r="T331" s="12">
        <f>VLOOKUP($A331,'[1]MASTER CP-1 history'!$C$6004:$Q$6354,15,0)</f>
        <v>0</v>
      </c>
      <c r="U331" s="12">
        <f>VLOOKUP($A331,'[1]MASTER CP-1 history'!$C$6357:$Q$6707,15,0)</f>
        <v>0</v>
      </c>
      <c r="V331" s="12">
        <f>VLOOKUP($A331,'[1]MASTER CP-1 history'!$C$6710:$Q$7060,15,0)</f>
        <v>0</v>
      </c>
      <c r="W331" s="1"/>
      <c r="X331" s="23" t="str">
        <f t="shared" si="65"/>
        <v/>
      </c>
      <c r="Y331" s="23" t="str">
        <f t="shared" si="66"/>
        <v/>
      </c>
      <c r="Z331" s="23" t="str">
        <f t="shared" si="67"/>
        <v/>
      </c>
      <c r="AA331" s="23" t="str">
        <f t="shared" si="68"/>
        <v/>
      </c>
      <c r="AB331" s="23" t="str">
        <f t="shared" si="69"/>
        <v/>
      </c>
      <c r="AC331" s="23" t="str">
        <f t="shared" si="70"/>
        <v/>
      </c>
      <c r="AD331" s="23" t="str">
        <f t="shared" si="64"/>
        <v/>
      </c>
      <c r="AE331" s="23" t="str">
        <f t="shared" si="64"/>
        <v/>
      </c>
      <c r="AF331" s="23" t="str">
        <f t="shared" si="64"/>
        <v/>
      </c>
      <c r="AG331" s="23" t="str">
        <f t="shared" si="64"/>
        <v/>
      </c>
      <c r="AH331" s="23" t="str">
        <f t="shared" si="63"/>
        <v/>
      </c>
      <c r="AI331" s="23" t="str">
        <f t="shared" si="63"/>
        <v/>
      </c>
      <c r="AJ331" s="23" t="str">
        <f t="shared" si="63"/>
        <v/>
      </c>
      <c r="AK331" s="23" t="str">
        <f t="shared" si="63"/>
        <v/>
      </c>
      <c r="AL331" s="23" t="str">
        <f t="shared" si="63"/>
        <v/>
      </c>
      <c r="AM331" s="23" t="str">
        <f t="shared" si="63"/>
        <v/>
      </c>
      <c r="AN331" s="23" t="str">
        <f t="shared" si="63"/>
        <v/>
      </c>
      <c r="AO331" s="23" t="str">
        <f t="shared" si="63"/>
        <v/>
      </c>
      <c r="AP331" s="23" t="str">
        <f t="shared" si="63"/>
        <v/>
      </c>
      <c r="AQ331" s="14"/>
      <c r="AR331" s="23">
        <f t="shared" si="71"/>
        <v>0</v>
      </c>
      <c r="AS331" s="1">
        <f t="shared" si="72"/>
        <v>0</v>
      </c>
    </row>
    <row r="332" spans="1:45" x14ac:dyDescent="0.25">
      <c r="A332" t="s">
        <v>327</v>
      </c>
      <c r="B332" s="5">
        <v>329</v>
      </c>
      <c r="C332" s="12">
        <f>VLOOKUP(A332,'[1]MASTER CP-1 history'!$C$3:$Q$353,15,0)</f>
        <v>224236.32</v>
      </c>
      <c r="D332" s="12">
        <f>VLOOKUP($A332,'[1]MASTER CP-1 history'!$C$356:$Q$706,15,0)</f>
        <v>241364.84</v>
      </c>
      <c r="E332" s="12">
        <f>VLOOKUP($A332,'[1]MASTER CP-1 history'!$C$709:$Q$1059,15,0)</f>
        <v>276377.95</v>
      </c>
      <c r="F332" s="12">
        <f>VLOOKUP($A332,'[1]MASTER CP-1 history'!$C$1062:$Q$1412,15,0)</f>
        <v>308890.83</v>
      </c>
      <c r="G332" s="12">
        <f>VLOOKUP($A332,'[1]MASTER CP-1 history'!$C$1415:$Q$1765,15,0)</f>
        <v>322463.92</v>
      </c>
      <c r="H332" s="12">
        <f>VLOOKUP($A332,'[1]MASTER CP-1 history'!$C$1768:$Q$2118,15,0)</f>
        <v>334709.08</v>
      </c>
      <c r="I332" s="12">
        <f>VLOOKUP($A332,'[1]MASTER CP-1 history'!$C$2121:$Q$2471,15,0)</f>
        <v>346917.45999999996</v>
      </c>
      <c r="J332" s="12">
        <f>VLOOKUP($A332,'[1]MASTER CP-1 history'!$C$2474:$Q$2824,15,0)</f>
        <v>353589.67</v>
      </c>
      <c r="K332" s="12">
        <f>VLOOKUP($A332,'[1]MASTER CP-1 history'!$C$2827:$Q$3177,15,0)</f>
        <v>373512.82</v>
      </c>
      <c r="L332" s="12">
        <f>VLOOKUP($A332,'[1]MASTER CP-1 history'!$C$3180:$Q$3530,15,0)</f>
        <v>384348.48</v>
      </c>
      <c r="M332" s="12">
        <f>VLOOKUP($A332,'[1]MASTER CP-1 history'!$C$3533:$Q$3883,15,0)</f>
        <v>390336.07</v>
      </c>
      <c r="N332" s="12">
        <f>VLOOKUP($A332,'[1]MASTER CP-1 history'!$C$3886:$Q$4236,15,0)</f>
        <v>404082.84</v>
      </c>
      <c r="O332" s="12">
        <f>VLOOKUP($A332,'[1]MASTER CP-1 history'!$C$4239:$Q$4589,15,0)</f>
        <v>424763.88999999996</v>
      </c>
      <c r="P332" s="12">
        <f>VLOOKUP($A332,'[1]MASTER CP-1 history'!$C$4592:$Q$4942,15,0)</f>
        <v>430900.01</v>
      </c>
      <c r="Q332" s="12">
        <f>VLOOKUP($A332,'[1]MASTER CP-1 history'!$C$4945:$Q$5295,15,0)</f>
        <v>446640.83</v>
      </c>
      <c r="R332" s="12">
        <f>VLOOKUP($A332,'[1]MASTER CP-1 history'!$C$5298:$Q$5648,15,0)</f>
        <v>465334.7</v>
      </c>
      <c r="S332" s="12">
        <f>VLOOKUP($A332,'[1]MASTER CP-1 history'!$C$5651:$Q$6001,15,0)</f>
        <v>492244.94</v>
      </c>
      <c r="T332" s="12">
        <f>VLOOKUP($A332,'[1]MASTER CP-1 history'!$C$6004:$Q$6354,15,0)</f>
        <v>511521.92</v>
      </c>
      <c r="U332" s="12">
        <f>VLOOKUP($A332,'[1]MASTER CP-1 history'!$C$6357:$Q$6707,15,0)</f>
        <v>539980.03999999992</v>
      </c>
      <c r="V332" s="12">
        <f>VLOOKUP($A332,'[1]MASTER CP-1 history'!$C$6710:$Q$7060,15,0)</f>
        <v>580272.39</v>
      </c>
      <c r="W332" s="1"/>
      <c r="X332" s="23">
        <f t="shared" si="65"/>
        <v>7.6386019891871174E-2</v>
      </c>
      <c r="Y332" s="23">
        <f t="shared" si="66"/>
        <v>0.14506300917731024</v>
      </c>
      <c r="Z332" s="23">
        <f t="shared" si="67"/>
        <v>0.11763919661463587</v>
      </c>
      <c r="AA332" s="23">
        <f t="shared" si="68"/>
        <v>4.3941382138148827E-2</v>
      </c>
      <c r="AB332" s="23">
        <f t="shared" si="69"/>
        <v>3.7973736720685013E-2</v>
      </c>
      <c r="AC332" s="23">
        <f t="shared" si="70"/>
        <v>3.6474600569545185E-2</v>
      </c>
      <c r="AD332" s="23">
        <f t="shared" si="64"/>
        <v>1.9232845761063804E-2</v>
      </c>
      <c r="AE332" s="23">
        <f t="shared" si="64"/>
        <v>5.6345396063182569E-2</v>
      </c>
      <c r="AF332" s="23">
        <f t="shared" si="64"/>
        <v>2.9010142141841274E-2</v>
      </c>
      <c r="AG332" s="23">
        <f t="shared" si="64"/>
        <v>1.5578544762294951E-2</v>
      </c>
      <c r="AH332" s="23">
        <f t="shared" si="64"/>
        <v>3.5217780411633537E-2</v>
      </c>
      <c r="AI332" s="23">
        <f t="shared" si="64"/>
        <v>5.1180223342322403E-2</v>
      </c>
      <c r="AJ332" s="23">
        <f t="shared" si="64"/>
        <v>1.4445954904500131E-2</v>
      </c>
      <c r="AK332" s="23">
        <f t="shared" si="64"/>
        <v>3.6530098943372051E-2</v>
      </c>
      <c r="AL332" s="23">
        <f t="shared" si="64"/>
        <v>4.1854368755315084E-2</v>
      </c>
      <c r="AM332" s="23">
        <f t="shared" si="64"/>
        <v>5.7829858809153908E-2</v>
      </c>
      <c r="AN332" s="23">
        <f t="shared" si="64"/>
        <v>3.916135735189067E-2</v>
      </c>
      <c r="AO332" s="23">
        <f t="shared" si="64"/>
        <v>5.563421407238997E-2</v>
      </c>
      <c r="AP332" s="23">
        <f t="shared" si="64"/>
        <v>7.4618221073505048E-2</v>
      </c>
      <c r="AQ332" s="14"/>
      <c r="AR332" s="23">
        <f t="shared" si="71"/>
        <v>5.1795629026561145E-2</v>
      </c>
      <c r="AS332" s="1">
        <f t="shared" si="72"/>
        <v>610328</v>
      </c>
    </row>
    <row r="333" spans="1:45" x14ac:dyDescent="0.25">
      <c r="A333" t="s">
        <v>328</v>
      </c>
      <c r="B333" s="5">
        <v>330</v>
      </c>
      <c r="C333" s="12">
        <f>VLOOKUP(A333,'[1]MASTER CP-1 history'!$C$3:$Q$353,15,0)</f>
        <v>1005454.48</v>
      </c>
      <c r="D333" s="12">
        <f>VLOOKUP($A333,'[1]MASTER CP-1 history'!$C$356:$Q$706,15,0)</f>
        <v>1078626.96</v>
      </c>
      <c r="E333" s="12">
        <f>VLOOKUP($A333,'[1]MASTER CP-1 history'!$C$709:$Q$1059,15,0)</f>
        <v>1137230.97</v>
      </c>
      <c r="F333" s="12">
        <f>VLOOKUP($A333,'[1]MASTER CP-1 history'!$C$1062:$Q$1412,15,0)</f>
        <v>1190321.7</v>
      </c>
      <c r="G333" s="12">
        <f>VLOOKUP($A333,'[1]MASTER CP-1 history'!$C$1415:$Q$1765,15,0)</f>
        <v>1221977.71</v>
      </c>
      <c r="H333" s="12">
        <f>VLOOKUP($A333,'[1]MASTER CP-1 history'!$C$1768:$Q$2118,15,0)</f>
        <v>1257378.8400000001</v>
      </c>
      <c r="I333" s="12">
        <f>VLOOKUP($A333,'[1]MASTER CP-1 history'!$C$2121:$Q$2471,15,0)</f>
        <v>1284360.26</v>
      </c>
      <c r="J333" s="12">
        <f>VLOOKUP($A333,'[1]MASTER CP-1 history'!$C$2474:$Q$2824,15,0)</f>
        <v>1307258.48</v>
      </c>
      <c r="K333" s="12">
        <f>VLOOKUP($A333,'[1]MASTER CP-1 history'!$C$2827:$Q$3177,15,0)</f>
        <v>1356322.87</v>
      </c>
      <c r="L333" s="12">
        <f>VLOOKUP($A333,'[1]MASTER CP-1 history'!$C$3180:$Q$3530,15,0)</f>
        <v>1414382.81</v>
      </c>
      <c r="M333" s="12">
        <f>VLOOKUP($A333,'[1]MASTER CP-1 history'!$C$3533:$Q$3883,15,0)</f>
        <v>1476615.9800000002</v>
      </c>
      <c r="N333" s="12">
        <f>VLOOKUP($A333,'[1]MASTER CP-1 history'!$C$3886:$Q$4236,15,0)</f>
        <v>1570541.81</v>
      </c>
      <c r="O333" s="12">
        <f>VLOOKUP($A333,'[1]MASTER CP-1 history'!$C$4239:$Q$4589,15,0)</f>
        <v>1645471.93</v>
      </c>
      <c r="P333" s="12">
        <f>VLOOKUP($A333,'[1]MASTER CP-1 history'!$C$4592:$Q$4942,15,0)</f>
        <v>1705750.34</v>
      </c>
      <c r="Q333" s="12">
        <f>VLOOKUP($A333,'[1]MASTER CP-1 history'!$C$4945:$Q$5295,15,0)</f>
        <v>1779804.4200000002</v>
      </c>
      <c r="R333" s="12">
        <f>VLOOKUP($A333,'[1]MASTER CP-1 history'!$C$5298:$Q$5648,15,0)</f>
        <v>1867313.94</v>
      </c>
      <c r="S333" s="12">
        <f>VLOOKUP($A333,'[1]MASTER CP-1 history'!$C$5651:$Q$6001,15,0)</f>
        <v>1984135.94</v>
      </c>
      <c r="T333" s="12">
        <f>VLOOKUP($A333,'[1]MASTER CP-1 history'!$C$6004:$Q$6354,15,0)</f>
        <v>2064262.0799999998</v>
      </c>
      <c r="U333" s="12">
        <f>VLOOKUP($A333,'[1]MASTER CP-1 history'!$C$6357:$Q$6707,15,0)</f>
        <v>2163704.67</v>
      </c>
      <c r="V333" s="12">
        <f>VLOOKUP($A333,'[1]MASTER CP-1 history'!$C$6710:$Q$7060,15,0)</f>
        <v>2186747.3400000003</v>
      </c>
      <c r="W333" s="1"/>
      <c r="X333" s="23">
        <f t="shared" si="65"/>
        <v>7.2775527341625637E-2</v>
      </c>
      <c r="Y333" s="23">
        <f t="shared" si="66"/>
        <v>5.4332046363832785E-2</v>
      </c>
      <c r="Z333" s="23">
        <f t="shared" si="67"/>
        <v>4.6684210508266391E-2</v>
      </c>
      <c r="AA333" s="23">
        <f t="shared" si="68"/>
        <v>2.659449962140488E-2</v>
      </c>
      <c r="AB333" s="23">
        <f t="shared" si="69"/>
        <v>2.8970356586946355E-2</v>
      </c>
      <c r="AC333" s="23">
        <f t="shared" si="70"/>
        <v>2.1458465135296791E-2</v>
      </c>
      <c r="AD333" s="23">
        <f t="shared" si="64"/>
        <v>1.7828502417226746E-2</v>
      </c>
      <c r="AE333" s="23">
        <f t="shared" si="64"/>
        <v>3.753227900269588E-2</v>
      </c>
      <c r="AF333" s="23">
        <f t="shared" si="64"/>
        <v>4.2806872378403485E-2</v>
      </c>
      <c r="AG333" s="23">
        <f t="shared" si="64"/>
        <v>4.4000230743754698E-2</v>
      </c>
      <c r="AH333" s="23">
        <f t="shared" si="64"/>
        <v>6.3608840261907384E-2</v>
      </c>
      <c r="AI333" s="23">
        <f t="shared" si="64"/>
        <v>4.7709726365068802E-2</v>
      </c>
      <c r="AJ333" s="23">
        <f t="shared" si="64"/>
        <v>3.6632900811623174E-2</v>
      </c>
      <c r="AK333" s="23">
        <f t="shared" si="64"/>
        <v>4.3414372117317045E-2</v>
      </c>
      <c r="AL333" s="23">
        <f t="shared" si="64"/>
        <v>4.916805409439301E-2</v>
      </c>
      <c r="AM333" s="23">
        <f t="shared" si="64"/>
        <v>6.2561520854923836E-2</v>
      </c>
      <c r="AN333" s="23">
        <f t="shared" si="64"/>
        <v>4.0383392279059217E-2</v>
      </c>
      <c r="AO333" s="23">
        <f t="shared" si="64"/>
        <v>4.8173432512987932E-2</v>
      </c>
      <c r="AP333" s="23">
        <f t="shared" si="64"/>
        <v>1.0649637318571943E-2</v>
      </c>
      <c r="AQ333" s="14"/>
      <c r="AR333" s="23">
        <f t="shared" si="71"/>
        <v>4.1857098248173998E-2</v>
      </c>
      <c r="AS333" s="1">
        <f t="shared" si="72"/>
        <v>2278278</v>
      </c>
    </row>
    <row r="334" spans="1:45" x14ac:dyDescent="0.25">
      <c r="A334" t="s">
        <v>329</v>
      </c>
      <c r="B334" s="5">
        <v>331</v>
      </c>
      <c r="C334" s="12">
        <f>VLOOKUP(A334,'[1]MASTER CP-1 history'!$C$3:$Q$353,15,0)</f>
        <v>0</v>
      </c>
      <c r="D334" s="12">
        <f>VLOOKUP($A334,'[1]MASTER CP-1 history'!$C$356:$Q$706,15,0)</f>
        <v>0</v>
      </c>
      <c r="E334" s="12">
        <f>VLOOKUP($A334,'[1]MASTER CP-1 history'!$C$709:$Q$1059,15,0)</f>
        <v>0</v>
      </c>
      <c r="F334" s="12">
        <f>VLOOKUP($A334,'[1]MASTER CP-1 history'!$C$1062:$Q$1412,15,0)</f>
        <v>0</v>
      </c>
      <c r="G334" s="12">
        <f>VLOOKUP($A334,'[1]MASTER CP-1 history'!$C$1415:$Q$1765,15,0)</f>
        <v>0</v>
      </c>
      <c r="H334" s="12">
        <f>VLOOKUP($A334,'[1]MASTER CP-1 history'!$C$1768:$Q$2118,15,0)</f>
        <v>0</v>
      </c>
      <c r="I334" s="12">
        <f>VLOOKUP($A334,'[1]MASTER CP-1 history'!$C$2121:$Q$2471,15,0)</f>
        <v>0</v>
      </c>
      <c r="J334" s="12">
        <f>VLOOKUP($A334,'[1]MASTER CP-1 history'!$C$2474:$Q$2824,15,0)</f>
        <v>0</v>
      </c>
      <c r="K334" s="12">
        <f>VLOOKUP($A334,'[1]MASTER CP-1 history'!$C$2827:$Q$3177,15,0)</f>
        <v>0</v>
      </c>
      <c r="L334" s="12">
        <f>VLOOKUP($A334,'[1]MASTER CP-1 history'!$C$3180:$Q$3530,15,0)</f>
        <v>0</v>
      </c>
      <c r="M334" s="12">
        <f>VLOOKUP($A334,'[1]MASTER CP-1 history'!$C$3533:$Q$3883,15,0)</f>
        <v>0</v>
      </c>
      <c r="N334" s="12">
        <f>VLOOKUP($A334,'[1]MASTER CP-1 history'!$C$3886:$Q$4236,15,0)</f>
        <v>0</v>
      </c>
      <c r="O334" s="12">
        <f>VLOOKUP($A334,'[1]MASTER CP-1 history'!$C$4239:$Q$4589,15,0)</f>
        <v>0</v>
      </c>
      <c r="P334" s="12">
        <f>VLOOKUP($A334,'[1]MASTER CP-1 history'!$C$4592:$Q$4942,15,0)</f>
        <v>0</v>
      </c>
      <c r="Q334" s="12">
        <f>VLOOKUP($A334,'[1]MASTER CP-1 history'!$C$4945:$Q$5295,15,0)</f>
        <v>0</v>
      </c>
      <c r="R334" s="12">
        <f>VLOOKUP($A334,'[1]MASTER CP-1 history'!$C$5298:$Q$5648,15,0)</f>
        <v>0</v>
      </c>
      <c r="S334" s="12">
        <f>VLOOKUP($A334,'[1]MASTER CP-1 history'!$C$5651:$Q$6001,15,0)</f>
        <v>0</v>
      </c>
      <c r="T334" s="12">
        <f>VLOOKUP($A334,'[1]MASTER CP-1 history'!$C$6004:$Q$6354,15,0)</f>
        <v>0</v>
      </c>
      <c r="U334" s="12">
        <f>VLOOKUP($A334,'[1]MASTER CP-1 history'!$C$6357:$Q$6707,15,0)</f>
        <v>0</v>
      </c>
      <c r="V334" s="12">
        <f>VLOOKUP($A334,'[1]MASTER CP-1 history'!$C$6710:$Q$7060,15,0)</f>
        <v>0</v>
      </c>
      <c r="W334" s="1"/>
      <c r="X334" s="23" t="str">
        <f t="shared" si="65"/>
        <v/>
      </c>
      <c r="Y334" s="23" t="str">
        <f t="shared" si="66"/>
        <v/>
      </c>
      <c r="Z334" s="23" t="str">
        <f t="shared" si="67"/>
        <v/>
      </c>
      <c r="AA334" s="23" t="str">
        <f t="shared" si="68"/>
        <v/>
      </c>
      <c r="AB334" s="23" t="str">
        <f t="shared" si="69"/>
        <v/>
      </c>
      <c r="AC334" s="23" t="str">
        <f t="shared" si="70"/>
        <v/>
      </c>
      <c r="AD334" s="23" t="str">
        <f t="shared" si="64"/>
        <v/>
      </c>
      <c r="AE334" s="23" t="str">
        <f t="shared" si="64"/>
        <v/>
      </c>
      <c r="AF334" s="23" t="str">
        <f t="shared" si="64"/>
        <v/>
      </c>
      <c r="AG334" s="23" t="str">
        <f t="shared" si="64"/>
        <v/>
      </c>
      <c r="AH334" s="23" t="str">
        <f t="shared" si="64"/>
        <v/>
      </c>
      <c r="AI334" s="23" t="str">
        <f t="shared" si="64"/>
        <v/>
      </c>
      <c r="AJ334" s="23" t="str">
        <f t="shared" si="64"/>
        <v/>
      </c>
      <c r="AK334" s="23" t="str">
        <f t="shared" si="64"/>
        <v/>
      </c>
      <c r="AL334" s="23" t="str">
        <f t="shared" si="64"/>
        <v/>
      </c>
      <c r="AM334" s="23" t="str">
        <f t="shared" si="64"/>
        <v/>
      </c>
      <c r="AN334" s="23" t="str">
        <f t="shared" si="64"/>
        <v/>
      </c>
      <c r="AO334" s="23" t="str">
        <f t="shared" si="64"/>
        <v/>
      </c>
      <c r="AP334" s="23" t="str">
        <f t="shared" si="64"/>
        <v/>
      </c>
      <c r="AQ334" s="14"/>
      <c r="AR334" s="23">
        <f t="shared" si="71"/>
        <v>0</v>
      </c>
      <c r="AS334" s="1">
        <f t="shared" si="72"/>
        <v>0</v>
      </c>
    </row>
    <row r="335" spans="1:45" x14ac:dyDescent="0.25">
      <c r="A335" t="s">
        <v>330</v>
      </c>
      <c r="B335" s="5">
        <v>332</v>
      </c>
      <c r="C335" s="12">
        <f>VLOOKUP(A335,'[1]MASTER CP-1 history'!$C$3:$Q$353,15,0)</f>
        <v>0</v>
      </c>
      <c r="D335" s="12">
        <f>VLOOKUP($A335,'[1]MASTER CP-1 history'!$C$356:$Q$706,15,0)</f>
        <v>0</v>
      </c>
      <c r="E335" s="12">
        <f>VLOOKUP($A335,'[1]MASTER CP-1 history'!$C$709:$Q$1059,15,0)</f>
        <v>0</v>
      </c>
      <c r="F335" s="12">
        <f>VLOOKUP($A335,'[1]MASTER CP-1 history'!$C$1062:$Q$1412,15,0)</f>
        <v>0</v>
      </c>
      <c r="G335" s="12">
        <f>VLOOKUP($A335,'[1]MASTER CP-1 history'!$C$1415:$Q$1765,15,0)</f>
        <v>0</v>
      </c>
      <c r="H335" s="12">
        <f>VLOOKUP($A335,'[1]MASTER CP-1 history'!$C$1768:$Q$2118,15,0)</f>
        <v>0</v>
      </c>
      <c r="I335" s="12">
        <f>VLOOKUP($A335,'[1]MASTER CP-1 history'!$C$2121:$Q$2471,15,0)</f>
        <v>0</v>
      </c>
      <c r="J335" s="12">
        <f>VLOOKUP($A335,'[1]MASTER CP-1 history'!$C$2474:$Q$2824,15,0)</f>
        <v>0</v>
      </c>
      <c r="K335" s="12">
        <f>VLOOKUP($A335,'[1]MASTER CP-1 history'!$C$2827:$Q$3177,15,0)</f>
        <v>0</v>
      </c>
      <c r="L335" s="12">
        <f>VLOOKUP($A335,'[1]MASTER CP-1 history'!$C$3180:$Q$3530,15,0)</f>
        <v>0</v>
      </c>
      <c r="M335" s="12">
        <f>VLOOKUP($A335,'[1]MASTER CP-1 history'!$C$3533:$Q$3883,15,0)</f>
        <v>0</v>
      </c>
      <c r="N335" s="12">
        <f>VLOOKUP($A335,'[1]MASTER CP-1 history'!$C$3886:$Q$4236,15,0)</f>
        <v>0</v>
      </c>
      <c r="O335" s="12">
        <f>VLOOKUP($A335,'[1]MASTER CP-1 history'!$C$4239:$Q$4589,15,0)</f>
        <v>0</v>
      </c>
      <c r="P335" s="12">
        <f>VLOOKUP($A335,'[1]MASTER CP-1 history'!$C$4592:$Q$4942,15,0)</f>
        <v>0</v>
      </c>
      <c r="Q335" s="12">
        <f>VLOOKUP($A335,'[1]MASTER CP-1 history'!$C$4945:$Q$5295,15,0)</f>
        <v>0</v>
      </c>
      <c r="R335" s="12">
        <f>VLOOKUP($A335,'[1]MASTER CP-1 history'!$C$5298:$Q$5648,15,0)</f>
        <v>0</v>
      </c>
      <c r="S335" s="12">
        <f>VLOOKUP($A335,'[1]MASTER CP-1 history'!$C$5651:$Q$6001,15,0)</f>
        <v>0</v>
      </c>
      <c r="T335" s="12">
        <f>VLOOKUP($A335,'[1]MASTER CP-1 history'!$C$6004:$Q$6354,15,0)</f>
        <v>0</v>
      </c>
      <c r="U335" s="12">
        <f>VLOOKUP($A335,'[1]MASTER CP-1 history'!$C$6357:$Q$6707,15,0)</f>
        <v>0</v>
      </c>
      <c r="V335" s="12">
        <f>VLOOKUP($A335,'[1]MASTER CP-1 history'!$C$6710:$Q$7060,15,0)</f>
        <v>0</v>
      </c>
      <c r="W335" s="1"/>
      <c r="X335" s="23" t="str">
        <f t="shared" si="65"/>
        <v/>
      </c>
      <c r="Y335" s="23" t="str">
        <f t="shared" si="66"/>
        <v/>
      </c>
      <c r="Z335" s="23" t="str">
        <f t="shared" si="67"/>
        <v/>
      </c>
      <c r="AA335" s="23" t="str">
        <f t="shared" si="68"/>
        <v/>
      </c>
      <c r="AB335" s="23" t="str">
        <f t="shared" si="69"/>
        <v/>
      </c>
      <c r="AC335" s="23" t="str">
        <f t="shared" si="70"/>
        <v/>
      </c>
      <c r="AD335" s="23" t="str">
        <f t="shared" si="64"/>
        <v/>
      </c>
      <c r="AE335" s="23" t="str">
        <f t="shared" si="64"/>
        <v/>
      </c>
      <c r="AF335" s="23" t="str">
        <f t="shared" si="64"/>
        <v/>
      </c>
      <c r="AG335" s="23" t="str">
        <f t="shared" si="64"/>
        <v/>
      </c>
      <c r="AH335" s="23" t="str">
        <f t="shared" si="64"/>
        <v/>
      </c>
      <c r="AI335" s="23" t="str">
        <f t="shared" si="64"/>
        <v/>
      </c>
      <c r="AJ335" s="23" t="str">
        <f t="shared" si="64"/>
        <v/>
      </c>
      <c r="AK335" s="23" t="str">
        <f t="shared" si="64"/>
        <v/>
      </c>
      <c r="AL335" s="23" t="str">
        <f t="shared" si="64"/>
        <v/>
      </c>
      <c r="AM335" s="23" t="str">
        <f t="shared" si="64"/>
        <v/>
      </c>
      <c r="AN335" s="23" t="str">
        <f t="shared" si="64"/>
        <v/>
      </c>
      <c r="AO335" s="23" t="str">
        <f t="shared" si="64"/>
        <v/>
      </c>
      <c r="AP335" s="23" t="str">
        <f t="shared" si="64"/>
        <v/>
      </c>
      <c r="AQ335" s="14"/>
      <c r="AR335" s="23">
        <f t="shared" si="71"/>
        <v>0</v>
      </c>
      <c r="AS335" s="1">
        <f t="shared" si="72"/>
        <v>0</v>
      </c>
    </row>
    <row r="336" spans="1:45" x14ac:dyDescent="0.25">
      <c r="A336" t="s">
        <v>331</v>
      </c>
      <c r="B336" s="5">
        <v>333</v>
      </c>
      <c r="C336" s="12">
        <f>VLOOKUP(A336,'[1]MASTER CP-1 history'!$C$3:$Q$353,15,0)</f>
        <v>1122336.3700000001</v>
      </c>
      <c r="D336" s="12">
        <f>VLOOKUP($A336,'[1]MASTER CP-1 history'!$C$356:$Q$706,15,0)</f>
        <v>1189089.9000000001</v>
      </c>
      <c r="E336" s="12">
        <f>VLOOKUP($A336,'[1]MASTER CP-1 history'!$C$709:$Q$1059,15,0)</f>
        <v>1315380.3499999999</v>
      </c>
      <c r="F336" s="12">
        <f>VLOOKUP($A336,'[1]MASTER CP-1 history'!$C$1062:$Q$1412,15,0)</f>
        <v>1404486.08</v>
      </c>
      <c r="G336" s="12">
        <f>VLOOKUP($A336,'[1]MASTER CP-1 history'!$C$1415:$Q$1765,15,0)</f>
        <v>1487807.08</v>
      </c>
      <c r="H336" s="12">
        <f>VLOOKUP($A336,'[1]MASTER CP-1 history'!$C$1768:$Q$2118,15,0)</f>
        <v>1560473.82</v>
      </c>
      <c r="I336" s="12">
        <f>VLOOKUP($A336,'[1]MASTER CP-1 history'!$C$2121:$Q$2471,15,0)</f>
        <v>1592406.6099999999</v>
      </c>
      <c r="J336" s="12">
        <f>VLOOKUP($A336,'[1]MASTER CP-1 history'!$C$2474:$Q$2824,15,0)</f>
        <v>1640490.27</v>
      </c>
      <c r="K336" s="12">
        <f>VLOOKUP($A336,'[1]MASTER CP-1 history'!$C$2827:$Q$3177,15,0)</f>
        <v>1730739.97</v>
      </c>
      <c r="L336" s="12">
        <f>VLOOKUP($A336,'[1]MASTER CP-1 history'!$C$3180:$Q$3530,15,0)</f>
        <v>1761600.46</v>
      </c>
      <c r="M336" s="12">
        <f>VLOOKUP($A336,'[1]MASTER CP-1 history'!$C$3533:$Q$3883,15,0)</f>
        <v>1863946.1600000001</v>
      </c>
      <c r="N336" s="12">
        <f>VLOOKUP($A336,'[1]MASTER CP-1 history'!$C$3886:$Q$4236,15,0)</f>
        <v>1896240.88</v>
      </c>
      <c r="O336" s="12">
        <f>VLOOKUP($A336,'[1]MASTER CP-1 history'!$C$4239:$Q$4589,15,0)</f>
        <v>1969678.21</v>
      </c>
      <c r="P336" s="12">
        <f>VLOOKUP($A336,'[1]MASTER CP-1 history'!$C$4592:$Q$4942,15,0)</f>
        <v>2035541.9500000002</v>
      </c>
      <c r="Q336" s="12">
        <f>VLOOKUP($A336,'[1]MASTER CP-1 history'!$C$4945:$Q$5295,15,0)</f>
        <v>2080870.0899999999</v>
      </c>
      <c r="R336" s="12">
        <f>VLOOKUP($A336,'[1]MASTER CP-1 history'!$C$5298:$Q$5648,15,0)</f>
        <v>2125756.41</v>
      </c>
      <c r="S336" s="12">
        <f>VLOOKUP($A336,'[1]MASTER CP-1 history'!$C$5651:$Q$6001,15,0)</f>
        <v>2223764.87</v>
      </c>
      <c r="T336" s="12">
        <f>VLOOKUP($A336,'[1]MASTER CP-1 history'!$C$6004:$Q$6354,15,0)</f>
        <v>2302702.11</v>
      </c>
      <c r="U336" s="12">
        <f>VLOOKUP($A336,'[1]MASTER CP-1 history'!$C$6357:$Q$6707,15,0)</f>
        <v>2425018.1700000004</v>
      </c>
      <c r="V336" s="12">
        <f>VLOOKUP($A336,'[1]MASTER CP-1 history'!$C$6710:$Q$7060,15,0)</f>
        <v>2540185.64</v>
      </c>
      <c r="W336" s="1"/>
      <c r="X336" s="23">
        <f t="shared" si="65"/>
        <v>5.9477293781364335E-2</v>
      </c>
      <c r="Y336" s="23">
        <f t="shared" si="66"/>
        <v>0.10620765511505875</v>
      </c>
      <c r="Z336" s="23">
        <f t="shared" si="67"/>
        <v>6.7741417910036614E-2</v>
      </c>
      <c r="AA336" s="23">
        <f t="shared" si="68"/>
        <v>5.9324902671872688E-2</v>
      </c>
      <c r="AB336" s="23">
        <f t="shared" si="69"/>
        <v>4.8841507058831841E-2</v>
      </c>
      <c r="AC336" s="23">
        <f t="shared" si="70"/>
        <v>2.0463521778276168E-2</v>
      </c>
      <c r="AD336" s="23">
        <f t="shared" si="64"/>
        <v>3.0195591815585437E-2</v>
      </c>
      <c r="AE336" s="23">
        <f t="shared" si="64"/>
        <v>5.5013858753334727E-2</v>
      </c>
      <c r="AF336" s="23">
        <f t="shared" si="64"/>
        <v>1.7830806784915235E-2</v>
      </c>
      <c r="AG336" s="23">
        <f t="shared" si="64"/>
        <v>5.8098134238679856E-2</v>
      </c>
      <c r="AH336" s="23">
        <f t="shared" si="64"/>
        <v>1.7325994008324647E-2</v>
      </c>
      <c r="AI336" s="23">
        <f t="shared" si="64"/>
        <v>3.8727848753055086E-2</v>
      </c>
      <c r="AJ336" s="23">
        <f t="shared" si="64"/>
        <v>3.3438832630432673E-2</v>
      </c>
      <c r="AK336" s="23">
        <f t="shared" si="64"/>
        <v>2.2268339888548924E-2</v>
      </c>
      <c r="AL336" s="23">
        <f t="shared" si="64"/>
        <v>2.1570938145398736E-2</v>
      </c>
      <c r="AM336" s="23">
        <f t="shared" si="64"/>
        <v>4.6105216730829457E-2</v>
      </c>
      <c r="AN336" s="23">
        <f t="shared" si="64"/>
        <v>3.5497116203656795E-2</v>
      </c>
      <c r="AO336" s="23">
        <f t="shared" si="64"/>
        <v>5.3118490432963787E-2</v>
      </c>
      <c r="AP336" s="23">
        <f t="shared" si="64"/>
        <v>4.7491384363524056E-2</v>
      </c>
      <c r="AQ336" s="14"/>
      <c r="AR336" s="23">
        <f t="shared" si="71"/>
        <v>4.4144150056036315E-2</v>
      </c>
      <c r="AS336" s="1">
        <f t="shared" si="72"/>
        <v>2652320</v>
      </c>
    </row>
    <row r="337" spans="1:45" x14ac:dyDescent="0.25">
      <c r="A337" t="s">
        <v>332</v>
      </c>
      <c r="B337" s="5">
        <v>334</v>
      </c>
      <c r="C337" s="12">
        <f>VLOOKUP(A337,'[1]MASTER CP-1 history'!$C$3:$Q$353,15,0)</f>
        <v>296150.38999999996</v>
      </c>
      <c r="D337" s="12">
        <f>VLOOKUP($A337,'[1]MASTER CP-1 history'!$C$356:$Q$706,15,0)</f>
        <v>310535.27</v>
      </c>
      <c r="E337" s="12">
        <f>VLOOKUP($A337,'[1]MASTER CP-1 history'!$C$709:$Q$1059,15,0)</f>
        <v>324420.70999999996</v>
      </c>
      <c r="F337" s="12">
        <f>VLOOKUP($A337,'[1]MASTER CP-1 history'!$C$1062:$Q$1412,15,0)</f>
        <v>339197.62</v>
      </c>
      <c r="G337" s="12">
        <f>VLOOKUP($A337,'[1]MASTER CP-1 history'!$C$1415:$Q$1765,15,0)</f>
        <v>358503.14</v>
      </c>
      <c r="H337" s="12">
        <f>VLOOKUP($A337,'[1]MASTER CP-1 history'!$C$1768:$Q$2118,15,0)</f>
        <v>363086.01</v>
      </c>
      <c r="I337" s="12">
        <f>VLOOKUP($A337,'[1]MASTER CP-1 history'!$C$2121:$Q$2471,15,0)</f>
        <v>381607.20999999996</v>
      </c>
      <c r="J337" s="12">
        <f>VLOOKUP($A337,'[1]MASTER CP-1 history'!$C$2474:$Q$2824,15,0)</f>
        <v>393954.4</v>
      </c>
      <c r="K337" s="12">
        <f>VLOOKUP($A337,'[1]MASTER CP-1 history'!$C$2827:$Q$3177,15,0)</f>
        <v>411446.77</v>
      </c>
      <c r="L337" s="12">
        <f>VLOOKUP($A337,'[1]MASTER CP-1 history'!$C$3180:$Q$3530,15,0)</f>
        <v>423984.77</v>
      </c>
      <c r="M337" s="12">
        <f>VLOOKUP($A337,'[1]MASTER CP-1 history'!$C$3533:$Q$3883,15,0)</f>
        <v>441587.25</v>
      </c>
      <c r="N337" s="12">
        <f>VLOOKUP($A337,'[1]MASTER CP-1 history'!$C$3886:$Q$4236,15,0)</f>
        <v>456731.65</v>
      </c>
      <c r="O337" s="12">
        <f>VLOOKUP($A337,'[1]MASTER CP-1 history'!$C$4239:$Q$4589,15,0)</f>
        <v>476645.82</v>
      </c>
      <c r="P337" s="12">
        <f>VLOOKUP($A337,'[1]MASTER CP-1 history'!$C$4592:$Q$4942,15,0)</f>
        <v>493891</v>
      </c>
      <c r="Q337" s="12">
        <f>VLOOKUP($A337,'[1]MASTER CP-1 history'!$C$4945:$Q$5295,15,0)</f>
        <v>511766.05</v>
      </c>
      <c r="R337" s="12">
        <f>VLOOKUP($A337,'[1]MASTER CP-1 history'!$C$5298:$Q$5648,15,0)</f>
        <v>551910.31000000006</v>
      </c>
      <c r="S337" s="12">
        <f>VLOOKUP($A337,'[1]MASTER CP-1 history'!$C$5651:$Q$6001,15,0)</f>
        <v>574453.52999999991</v>
      </c>
      <c r="T337" s="12">
        <f>VLOOKUP($A337,'[1]MASTER CP-1 history'!$C$6004:$Q$6354,15,0)</f>
        <v>614050.57999999996</v>
      </c>
      <c r="U337" s="12">
        <f>VLOOKUP($A337,'[1]MASTER CP-1 history'!$C$6357:$Q$6707,15,0)</f>
        <v>665654.05000000005</v>
      </c>
      <c r="V337" s="12">
        <f>VLOOKUP($A337,'[1]MASTER CP-1 history'!$C$6710:$Q$7060,15,0)</f>
        <v>706997.80999999994</v>
      </c>
      <c r="W337" s="1"/>
      <c r="X337" s="23">
        <f t="shared" si="65"/>
        <v>4.857288892984428E-2</v>
      </c>
      <c r="Y337" s="23">
        <f t="shared" si="66"/>
        <v>4.4714534358689571E-2</v>
      </c>
      <c r="Z337" s="23">
        <f t="shared" si="67"/>
        <v>4.5548602615412666E-2</v>
      </c>
      <c r="AA337" s="23">
        <f t="shared" si="68"/>
        <v>5.6915257837009646E-2</v>
      </c>
      <c r="AB337" s="23">
        <f t="shared" si="69"/>
        <v>1.2783346890629731E-2</v>
      </c>
      <c r="AC337" s="23">
        <f t="shared" si="70"/>
        <v>5.1010502993491691E-2</v>
      </c>
      <c r="AD337" s="23">
        <f t="shared" si="64"/>
        <v>3.2355756590657869E-2</v>
      </c>
      <c r="AE337" s="23">
        <f t="shared" si="64"/>
        <v>4.440201708624144E-2</v>
      </c>
      <c r="AF337" s="23">
        <f t="shared" si="64"/>
        <v>3.0472957656223671E-2</v>
      </c>
      <c r="AG337" s="23">
        <f t="shared" si="64"/>
        <v>4.1516774293567149E-2</v>
      </c>
      <c r="AH337" s="23">
        <f t="shared" si="64"/>
        <v>3.4295374243708404E-2</v>
      </c>
      <c r="AI337" s="23">
        <f t="shared" si="64"/>
        <v>4.3601467075907667E-2</v>
      </c>
      <c r="AJ337" s="23">
        <f t="shared" si="64"/>
        <v>3.6180281618749942E-2</v>
      </c>
      <c r="AK337" s="23">
        <f t="shared" si="64"/>
        <v>3.6192297490741862E-2</v>
      </c>
      <c r="AL337" s="23">
        <f t="shared" si="64"/>
        <v>7.844260087201968E-2</v>
      </c>
      <c r="AM337" s="23">
        <f t="shared" si="64"/>
        <v>4.0845803369753783E-2</v>
      </c>
      <c r="AN337" s="23">
        <f t="shared" si="64"/>
        <v>6.8929944603178001E-2</v>
      </c>
      <c r="AO337" s="23">
        <f t="shared" si="64"/>
        <v>8.4037816559020415E-2</v>
      </c>
      <c r="AP337" s="23">
        <f t="shared" si="64"/>
        <v>6.2109980401981915E-2</v>
      </c>
      <c r="AQ337" s="14"/>
      <c r="AR337" s="23">
        <f t="shared" si="71"/>
        <v>4.699622134141207E-2</v>
      </c>
      <c r="AS337" s="1">
        <f t="shared" si="72"/>
        <v>740224</v>
      </c>
    </row>
    <row r="338" spans="1:45" x14ac:dyDescent="0.25">
      <c r="A338" t="s">
        <v>333</v>
      </c>
      <c r="B338" s="5">
        <v>335</v>
      </c>
      <c r="C338" s="12">
        <f>VLOOKUP(A338,'[1]MASTER CP-1 history'!$C$3:$Q$353,15,0)</f>
        <v>0</v>
      </c>
      <c r="D338" s="12">
        <f>VLOOKUP($A338,'[1]MASTER CP-1 history'!$C$356:$Q$706,15,0)</f>
        <v>0</v>
      </c>
      <c r="E338" s="12">
        <f>VLOOKUP($A338,'[1]MASTER CP-1 history'!$C$709:$Q$1059,15,0)</f>
        <v>0</v>
      </c>
      <c r="F338" s="12">
        <f>VLOOKUP($A338,'[1]MASTER CP-1 history'!$C$1062:$Q$1412,15,0)</f>
        <v>0</v>
      </c>
      <c r="G338" s="12">
        <f>VLOOKUP($A338,'[1]MASTER CP-1 history'!$C$1415:$Q$1765,15,0)</f>
        <v>0</v>
      </c>
      <c r="H338" s="12">
        <f>VLOOKUP($A338,'[1]MASTER CP-1 history'!$C$1768:$Q$2118,15,0)</f>
        <v>0</v>
      </c>
      <c r="I338" s="12">
        <f>VLOOKUP($A338,'[1]MASTER CP-1 history'!$C$2121:$Q$2471,15,0)</f>
        <v>0</v>
      </c>
      <c r="J338" s="12">
        <f>VLOOKUP($A338,'[1]MASTER CP-1 history'!$C$2474:$Q$2824,15,0)</f>
        <v>0</v>
      </c>
      <c r="K338" s="12">
        <f>VLOOKUP($A338,'[1]MASTER CP-1 history'!$C$2827:$Q$3177,15,0)</f>
        <v>0</v>
      </c>
      <c r="L338" s="12">
        <f>VLOOKUP($A338,'[1]MASTER CP-1 history'!$C$3180:$Q$3530,15,0)</f>
        <v>0</v>
      </c>
      <c r="M338" s="12">
        <f>VLOOKUP($A338,'[1]MASTER CP-1 history'!$C$3533:$Q$3883,15,0)</f>
        <v>0</v>
      </c>
      <c r="N338" s="12">
        <f>VLOOKUP($A338,'[1]MASTER CP-1 history'!$C$3886:$Q$4236,15,0)</f>
        <v>0</v>
      </c>
      <c r="O338" s="12">
        <f>VLOOKUP($A338,'[1]MASTER CP-1 history'!$C$4239:$Q$4589,15,0)</f>
        <v>0</v>
      </c>
      <c r="P338" s="12">
        <f>VLOOKUP($A338,'[1]MASTER CP-1 history'!$C$4592:$Q$4942,15,0)</f>
        <v>0</v>
      </c>
      <c r="Q338" s="12">
        <f>VLOOKUP($A338,'[1]MASTER CP-1 history'!$C$4945:$Q$5295,15,0)</f>
        <v>0</v>
      </c>
      <c r="R338" s="12">
        <f>VLOOKUP($A338,'[1]MASTER CP-1 history'!$C$5298:$Q$5648,15,0)</f>
        <v>0</v>
      </c>
      <c r="S338" s="12">
        <f>VLOOKUP($A338,'[1]MASTER CP-1 history'!$C$5651:$Q$6001,15,0)</f>
        <v>0</v>
      </c>
      <c r="T338" s="12">
        <f>VLOOKUP($A338,'[1]MASTER CP-1 history'!$C$6004:$Q$6354,15,0)</f>
        <v>0</v>
      </c>
      <c r="U338" s="12">
        <f>VLOOKUP($A338,'[1]MASTER CP-1 history'!$C$6357:$Q$6707,15,0)</f>
        <v>0</v>
      </c>
      <c r="V338" s="12">
        <f>VLOOKUP($A338,'[1]MASTER CP-1 history'!$C$6710:$Q$7060,15,0)</f>
        <v>0</v>
      </c>
      <c r="W338" s="1"/>
      <c r="X338" s="23" t="str">
        <f t="shared" si="65"/>
        <v/>
      </c>
      <c r="Y338" s="23" t="str">
        <f t="shared" si="66"/>
        <v/>
      </c>
      <c r="Z338" s="23" t="str">
        <f t="shared" si="67"/>
        <v/>
      </c>
      <c r="AA338" s="23" t="str">
        <f t="shared" si="68"/>
        <v/>
      </c>
      <c r="AB338" s="23" t="str">
        <f t="shared" si="69"/>
        <v/>
      </c>
      <c r="AC338" s="23" t="str">
        <f t="shared" si="70"/>
        <v/>
      </c>
      <c r="AD338" s="23" t="str">
        <f t="shared" si="64"/>
        <v/>
      </c>
      <c r="AE338" s="23" t="str">
        <f t="shared" si="64"/>
        <v/>
      </c>
      <c r="AF338" s="23" t="str">
        <f t="shared" si="64"/>
        <v/>
      </c>
      <c r="AG338" s="23" t="str">
        <f t="shared" si="64"/>
        <v/>
      </c>
      <c r="AH338" s="23" t="str">
        <f t="shared" si="64"/>
        <v/>
      </c>
      <c r="AI338" s="23" t="str">
        <f t="shared" si="64"/>
        <v/>
      </c>
      <c r="AJ338" s="23" t="str">
        <f t="shared" si="64"/>
        <v/>
      </c>
      <c r="AK338" s="23" t="str">
        <f t="shared" si="64"/>
        <v/>
      </c>
      <c r="AL338" s="23" t="str">
        <f t="shared" si="64"/>
        <v/>
      </c>
      <c r="AM338" s="23" t="str">
        <f t="shared" si="64"/>
        <v/>
      </c>
      <c r="AN338" s="23" t="str">
        <f t="shared" si="64"/>
        <v/>
      </c>
      <c r="AO338" s="23" t="str">
        <f t="shared" si="64"/>
        <v/>
      </c>
      <c r="AP338" s="23" t="str">
        <f t="shared" si="64"/>
        <v/>
      </c>
      <c r="AQ338" s="14"/>
      <c r="AR338" s="23">
        <f t="shared" si="71"/>
        <v>0</v>
      </c>
      <c r="AS338" s="1">
        <f t="shared" si="72"/>
        <v>0</v>
      </c>
    </row>
    <row r="339" spans="1:45" x14ac:dyDescent="0.25">
      <c r="A339" t="s">
        <v>334</v>
      </c>
      <c r="B339" s="5">
        <v>336</v>
      </c>
      <c r="C339" s="12">
        <f>VLOOKUP(A339,'[1]MASTER CP-1 history'!$C$3:$Q$353,15,0)</f>
        <v>0</v>
      </c>
      <c r="D339" s="12">
        <f>VLOOKUP($A339,'[1]MASTER CP-1 history'!$C$356:$Q$706,15,0)</f>
        <v>0</v>
      </c>
      <c r="E339" s="12">
        <f>VLOOKUP($A339,'[1]MASTER CP-1 history'!$C$709:$Q$1059,15,0)</f>
        <v>470100.56</v>
      </c>
      <c r="F339" s="12">
        <f>VLOOKUP($A339,'[1]MASTER CP-1 history'!$C$1062:$Q$1412,15,0)</f>
        <v>489141.08</v>
      </c>
      <c r="G339" s="12">
        <f>VLOOKUP($A339,'[1]MASTER CP-1 history'!$C$1415:$Q$1765,15,0)</f>
        <v>514326.88</v>
      </c>
      <c r="H339" s="12">
        <f>VLOOKUP($A339,'[1]MASTER CP-1 history'!$C$1768:$Q$2118,15,0)</f>
        <v>529920</v>
      </c>
      <c r="I339" s="12">
        <f>VLOOKUP($A339,'[1]MASTER CP-1 history'!$C$2121:$Q$2471,15,0)</f>
        <v>530966</v>
      </c>
      <c r="J339" s="12">
        <f>VLOOKUP($A339,'[1]MASTER CP-1 history'!$C$2474:$Q$2824,15,0)</f>
        <v>543328</v>
      </c>
      <c r="K339" s="12">
        <f>VLOOKUP($A339,'[1]MASTER CP-1 history'!$C$2827:$Q$3177,15,0)</f>
        <v>561582</v>
      </c>
      <c r="L339" s="12">
        <f>VLOOKUP($A339,'[1]MASTER CP-1 history'!$C$3180:$Q$3530,15,0)</f>
        <v>572788</v>
      </c>
      <c r="M339" s="12">
        <f>VLOOKUP($A339,'[1]MASTER CP-1 history'!$C$3533:$Q$3883,15,0)</f>
        <v>592169</v>
      </c>
      <c r="N339" s="12">
        <f>VLOOKUP($A339,'[1]MASTER CP-1 history'!$C$3886:$Q$4236,15,0)</f>
        <v>627992</v>
      </c>
      <c r="O339" s="12">
        <f>VLOOKUP($A339,'[1]MASTER CP-1 history'!$C$4239:$Q$4589,15,0)</f>
        <v>678872</v>
      </c>
      <c r="P339" s="12">
        <f>VLOOKUP($A339,'[1]MASTER CP-1 history'!$C$4592:$Q$4942,15,0)</f>
        <v>712092</v>
      </c>
      <c r="Q339" s="12">
        <f>VLOOKUP($A339,'[1]MASTER CP-1 history'!$C$4945:$Q$5295,15,0)</f>
        <v>762245</v>
      </c>
      <c r="R339" s="12">
        <f>VLOOKUP($A339,'[1]MASTER CP-1 history'!$C$5298:$Q$5648,15,0)</f>
        <v>811487</v>
      </c>
      <c r="S339" s="12">
        <f>VLOOKUP($A339,'[1]MASTER CP-1 history'!$C$5651:$Q$6001,15,0)</f>
        <v>860421</v>
      </c>
      <c r="T339" s="12">
        <f>VLOOKUP($A339,'[1]MASTER CP-1 history'!$C$6004:$Q$6354,15,0)</f>
        <v>904374</v>
      </c>
      <c r="U339" s="12">
        <f>VLOOKUP($A339,'[1]MASTER CP-1 history'!$C$6357:$Q$6707,15,0)</f>
        <v>988115</v>
      </c>
      <c r="V339" s="12">
        <f>VLOOKUP($A339,'[1]MASTER CP-1 history'!$C$6710:$Q$7060,15,0)</f>
        <v>1055683.03</v>
      </c>
      <c r="W339" s="1"/>
      <c r="X339" s="23" t="str">
        <f t="shared" si="65"/>
        <v/>
      </c>
      <c r="Y339" s="23" t="str">
        <f t="shared" si="66"/>
        <v/>
      </c>
      <c r="Z339" s="23">
        <f t="shared" si="67"/>
        <v>4.0503078745534826E-2</v>
      </c>
      <c r="AA339" s="23">
        <f t="shared" si="68"/>
        <v>5.1489848286715129E-2</v>
      </c>
      <c r="AB339" s="23">
        <f t="shared" si="69"/>
        <v>3.0317528805805356E-2</v>
      </c>
      <c r="AC339" s="23">
        <f t="shared" si="70"/>
        <v>1.9738828502415457E-3</v>
      </c>
      <c r="AD339" s="23">
        <f t="shared" si="64"/>
        <v>2.3282093392043936E-2</v>
      </c>
      <c r="AE339" s="23">
        <f t="shared" si="64"/>
        <v>3.3596648801460627E-2</v>
      </c>
      <c r="AF339" s="23">
        <f t="shared" si="64"/>
        <v>1.995434326598787E-2</v>
      </c>
      <c r="AG339" s="23">
        <f t="shared" si="64"/>
        <v>3.3836253552797894E-2</v>
      </c>
      <c r="AH339" s="23">
        <f t="shared" si="64"/>
        <v>6.0494554763927191E-2</v>
      </c>
      <c r="AI339" s="23">
        <f t="shared" si="64"/>
        <v>8.1020140383953942E-2</v>
      </c>
      <c r="AJ339" s="23">
        <f t="shared" si="64"/>
        <v>4.8934114236557115E-2</v>
      </c>
      <c r="AK339" s="23">
        <f t="shared" si="64"/>
        <v>7.0430506170550994E-2</v>
      </c>
      <c r="AL339" s="23">
        <f t="shared" ref="AL339:AP354" si="73">IF(AND(Q339&gt;0,R339&gt;0),((R339-Q339)/Q339),"")</f>
        <v>6.4601276492466331E-2</v>
      </c>
      <c r="AM339" s="23">
        <f t="shared" si="73"/>
        <v>6.0301643772481879E-2</v>
      </c>
      <c r="AN339" s="23">
        <f t="shared" si="73"/>
        <v>5.1083132559526095E-2</v>
      </c>
      <c r="AO339" s="23">
        <f t="shared" si="73"/>
        <v>9.2595541225201083E-2</v>
      </c>
      <c r="AP339" s="23">
        <f t="shared" si="73"/>
        <v>6.8380735035901724E-2</v>
      </c>
      <c r="AQ339" s="14"/>
      <c r="AR339" s="23">
        <f t="shared" si="71"/>
        <v>4.8987960137714913E-2</v>
      </c>
      <c r="AS339" s="1">
        <f t="shared" si="72"/>
        <v>1107399</v>
      </c>
    </row>
    <row r="340" spans="1:45" x14ac:dyDescent="0.25">
      <c r="A340" t="s">
        <v>335</v>
      </c>
      <c r="B340" s="5">
        <v>337</v>
      </c>
      <c r="C340" s="12">
        <f>VLOOKUP(A340,'[1]MASTER CP-1 history'!$C$3:$Q$353,15,0)</f>
        <v>0</v>
      </c>
      <c r="D340" s="12">
        <f>VLOOKUP($A340,'[1]MASTER CP-1 history'!$C$356:$Q$706,15,0)</f>
        <v>0</v>
      </c>
      <c r="E340" s="12">
        <f>VLOOKUP($A340,'[1]MASTER CP-1 history'!$C$709:$Q$1059,15,0)</f>
        <v>0</v>
      </c>
      <c r="F340" s="12">
        <f>VLOOKUP($A340,'[1]MASTER CP-1 history'!$C$1062:$Q$1412,15,0)</f>
        <v>0</v>
      </c>
      <c r="G340" s="12">
        <f>VLOOKUP($A340,'[1]MASTER CP-1 history'!$C$1415:$Q$1765,15,0)</f>
        <v>0</v>
      </c>
      <c r="H340" s="12">
        <f>VLOOKUP($A340,'[1]MASTER CP-1 history'!$C$1768:$Q$2118,15,0)</f>
        <v>0</v>
      </c>
      <c r="I340" s="12">
        <f>VLOOKUP($A340,'[1]MASTER CP-1 history'!$C$2121:$Q$2471,15,0)</f>
        <v>65710.95</v>
      </c>
      <c r="J340" s="12">
        <f>VLOOKUP($A340,'[1]MASTER CP-1 history'!$C$2474:$Q$2824,15,0)</f>
        <v>66108.530000000013</v>
      </c>
      <c r="K340" s="12">
        <f>VLOOKUP($A340,'[1]MASTER CP-1 history'!$C$2827:$Q$3177,15,0)</f>
        <v>68339.58</v>
      </c>
      <c r="L340" s="12">
        <f>VLOOKUP($A340,'[1]MASTER CP-1 history'!$C$3180:$Q$3530,15,0)</f>
        <v>70943.72</v>
      </c>
      <c r="M340" s="12">
        <f>VLOOKUP($A340,'[1]MASTER CP-1 history'!$C$3533:$Q$3883,15,0)</f>
        <v>72155.360000000001</v>
      </c>
      <c r="N340" s="12">
        <f>VLOOKUP($A340,'[1]MASTER CP-1 history'!$C$3886:$Q$4236,15,0)</f>
        <v>78153.259999999995</v>
      </c>
      <c r="O340" s="12">
        <f>VLOOKUP($A340,'[1]MASTER CP-1 history'!$C$4239:$Q$4589,15,0)</f>
        <v>73885.759999999995</v>
      </c>
      <c r="P340" s="12">
        <f>VLOOKUP($A340,'[1]MASTER CP-1 history'!$C$4592:$Q$4942,15,0)</f>
        <v>81299.560000000012</v>
      </c>
      <c r="Q340" s="12">
        <f>VLOOKUP($A340,'[1]MASTER CP-1 history'!$C$4945:$Q$5295,15,0)</f>
        <v>82910.320000000007</v>
      </c>
      <c r="R340" s="12">
        <f>VLOOKUP($A340,'[1]MASTER CP-1 history'!$C$5298:$Q$5648,15,0)</f>
        <v>86296.95</v>
      </c>
      <c r="S340" s="12">
        <f>VLOOKUP($A340,'[1]MASTER CP-1 history'!$C$5651:$Q$6001,15,0)</f>
        <v>89555.040000000008</v>
      </c>
      <c r="T340" s="12">
        <f>VLOOKUP($A340,'[1]MASTER CP-1 history'!$C$6004:$Q$6354,15,0)</f>
        <v>89475.14</v>
      </c>
      <c r="U340" s="12">
        <f>VLOOKUP($A340,'[1]MASTER CP-1 history'!$C$6357:$Q$6707,15,0)</f>
        <v>96062.34</v>
      </c>
      <c r="V340" s="12">
        <f>VLOOKUP($A340,'[1]MASTER CP-1 history'!$C$6710:$Q$7060,15,0)</f>
        <v>100799.27</v>
      </c>
      <c r="W340" s="1"/>
      <c r="X340" s="23" t="str">
        <f t="shared" si="65"/>
        <v/>
      </c>
      <c r="Y340" s="23" t="str">
        <f t="shared" si="66"/>
        <v/>
      </c>
      <c r="Z340" s="23" t="str">
        <f t="shared" si="67"/>
        <v/>
      </c>
      <c r="AA340" s="23" t="str">
        <f t="shared" si="68"/>
        <v/>
      </c>
      <c r="AB340" s="23" t="str">
        <f t="shared" si="69"/>
        <v/>
      </c>
      <c r="AC340" s="23" t="str">
        <f t="shared" si="70"/>
        <v/>
      </c>
      <c r="AD340" s="23">
        <f t="shared" ref="AD340:AK354" si="74">IF(AND(I340&gt;0,J340&gt;0),((J340-I340)/I340),"")</f>
        <v>6.0504375602546652E-3</v>
      </c>
      <c r="AE340" s="23">
        <f t="shared" si="74"/>
        <v>3.3748292391314522E-2</v>
      </c>
      <c r="AF340" s="23">
        <f t="shared" si="74"/>
        <v>3.8105882418358432E-2</v>
      </c>
      <c r="AG340" s="23">
        <f t="shared" si="74"/>
        <v>1.7078890139958822E-2</v>
      </c>
      <c r="AH340" s="23">
        <f t="shared" si="74"/>
        <v>8.3124801816524707E-2</v>
      </c>
      <c r="AI340" s="23">
        <f t="shared" si="74"/>
        <v>-5.4604248114538026E-2</v>
      </c>
      <c r="AJ340" s="23">
        <f t="shared" si="74"/>
        <v>0.10034139190014446</v>
      </c>
      <c r="AK340" s="23">
        <f t="shared" si="74"/>
        <v>1.9812653352613403E-2</v>
      </c>
      <c r="AL340" s="23">
        <f t="shared" si="73"/>
        <v>4.0846905427454505E-2</v>
      </c>
      <c r="AM340" s="23">
        <f t="shared" si="73"/>
        <v>3.7754404993455865E-2</v>
      </c>
      <c r="AN340" s="23">
        <f t="shared" si="73"/>
        <v>-8.9218875900238246E-4</v>
      </c>
      <c r="AO340" s="23">
        <f t="shared" si="73"/>
        <v>7.3620449210808694E-2</v>
      </c>
      <c r="AP340" s="23">
        <f t="shared" si="73"/>
        <v>4.9310999503031132E-2</v>
      </c>
      <c r="AQ340" s="14"/>
      <c r="AR340" s="23">
        <f t="shared" si="71"/>
        <v>3.4176820910798371E-2</v>
      </c>
      <c r="AS340" s="1">
        <f t="shared" si="72"/>
        <v>104244</v>
      </c>
    </row>
    <row r="341" spans="1:45" x14ac:dyDescent="0.25">
      <c r="A341" t="s">
        <v>336</v>
      </c>
      <c r="B341" s="5">
        <v>338</v>
      </c>
      <c r="C341" s="12">
        <f>VLOOKUP(A341,'[1]MASTER CP-1 history'!$C$3:$Q$353,15,0)</f>
        <v>0</v>
      </c>
      <c r="D341" s="12">
        <f>VLOOKUP($A341,'[1]MASTER CP-1 history'!$C$356:$Q$706,15,0)</f>
        <v>0</v>
      </c>
      <c r="E341" s="12">
        <f>VLOOKUP($A341,'[1]MASTER CP-1 history'!$C$709:$Q$1059,15,0)</f>
        <v>0</v>
      </c>
      <c r="F341" s="12">
        <f>VLOOKUP($A341,'[1]MASTER CP-1 history'!$C$1062:$Q$1412,15,0)</f>
        <v>0</v>
      </c>
      <c r="G341" s="12">
        <f>VLOOKUP($A341,'[1]MASTER CP-1 history'!$C$1415:$Q$1765,15,0)</f>
        <v>0</v>
      </c>
      <c r="H341" s="12">
        <f>VLOOKUP($A341,'[1]MASTER CP-1 history'!$C$1768:$Q$2118,15,0)</f>
        <v>0</v>
      </c>
      <c r="I341" s="12">
        <f>VLOOKUP($A341,'[1]MASTER CP-1 history'!$C$2121:$Q$2471,15,0)</f>
        <v>0</v>
      </c>
      <c r="J341" s="12">
        <f>VLOOKUP($A341,'[1]MASTER CP-1 history'!$C$2474:$Q$2824,15,0)</f>
        <v>0</v>
      </c>
      <c r="K341" s="12">
        <f>VLOOKUP($A341,'[1]MASTER CP-1 history'!$C$2827:$Q$3177,15,0)</f>
        <v>0</v>
      </c>
      <c r="L341" s="12">
        <f>VLOOKUP($A341,'[1]MASTER CP-1 history'!$C$3180:$Q$3530,15,0)</f>
        <v>0</v>
      </c>
      <c r="M341" s="12">
        <f>VLOOKUP($A341,'[1]MASTER CP-1 history'!$C$3533:$Q$3883,15,0)</f>
        <v>0</v>
      </c>
      <c r="N341" s="12">
        <f>VLOOKUP($A341,'[1]MASTER CP-1 history'!$C$3886:$Q$4236,15,0)</f>
        <v>0</v>
      </c>
      <c r="O341" s="12">
        <f>VLOOKUP($A341,'[1]MASTER CP-1 history'!$C$4239:$Q$4589,15,0)</f>
        <v>0</v>
      </c>
      <c r="P341" s="12">
        <f>VLOOKUP($A341,'[1]MASTER CP-1 history'!$C$4592:$Q$4942,15,0)</f>
        <v>0</v>
      </c>
      <c r="Q341" s="12">
        <f>VLOOKUP($A341,'[1]MASTER CP-1 history'!$C$4945:$Q$5295,15,0)</f>
        <v>0</v>
      </c>
      <c r="R341" s="12">
        <f>VLOOKUP($A341,'[1]MASTER CP-1 history'!$C$5298:$Q$5648,15,0)</f>
        <v>0</v>
      </c>
      <c r="S341" s="12">
        <f>VLOOKUP($A341,'[1]MASTER CP-1 history'!$C$5651:$Q$6001,15,0)</f>
        <v>0</v>
      </c>
      <c r="T341" s="12">
        <f>VLOOKUP($A341,'[1]MASTER CP-1 history'!$C$6004:$Q$6354,15,0)</f>
        <v>0</v>
      </c>
      <c r="U341" s="12">
        <f>VLOOKUP($A341,'[1]MASTER CP-1 history'!$C$6357:$Q$6707,15,0)</f>
        <v>193303.50999999998</v>
      </c>
      <c r="V341" s="12">
        <f>VLOOKUP($A341,'[1]MASTER CP-1 history'!$C$6710:$Q$7060,15,0)</f>
        <v>205457.07</v>
      </c>
      <c r="W341" s="1"/>
      <c r="X341" s="23" t="str">
        <f t="shared" si="65"/>
        <v/>
      </c>
      <c r="Y341" s="23" t="str">
        <f t="shared" si="66"/>
        <v/>
      </c>
      <c r="Z341" s="23" t="str">
        <f t="shared" si="67"/>
        <v/>
      </c>
      <c r="AA341" s="23" t="str">
        <f t="shared" si="68"/>
        <v/>
      </c>
      <c r="AB341" s="23" t="str">
        <f t="shared" si="69"/>
        <v/>
      </c>
      <c r="AC341" s="23" t="str">
        <f t="shared" si="70"/>
        <v/>
      </c>
      <c r="AD341" s="23" t="str">
        <f t="shared" si="74"/>
        <v/>
      </c>
      <c r="AE341" s="23" t="str">
        <f t="shared" si="74"/>
        <v/>
      </c>
      <c r="AF341" s="23" t="str">
        <f t="shared" si="74"/>
        <v/>
      </c>
      <c r="AG341" s="23" t="str">
        <f t="shared" si="74"/>
        <v/>
      </c>
      <c r="AH341" s="23" t="str">
        <f t="shared" si="74"/>
        <v/>
      </c>
      <c r="AI341" s="23" t="str">
        <f t="shared" si="74"/>
        <v/>
      </c>
      <c r="AJ341" s="23" t="str">
        <f t="shared" si="74"/>
        <v/>
      </c>
      <c r="AK341" s="23" t="str">
        <f t="shared" si="74"/>
        <v/>
      </c>
      <c r="AL341" s="23" t="str">
        <f t="shared" si="73"/>
        <v/>
      </c>
      <c r="AM341" s="23" t="str">
        <f t="shared" si="73"/>
        <v/>
      </c>
      <c r="AN341" s="23" t="str">
        <f t="shared" si="73"/>
        <v/>
      </c>
      <c r="AO341" s="23" t="str">
        <f t="shared" si="73"/>
        <v/>
      </c>
      <c r="AP341" s="23">
        <f t="shared" si="73"/>
        <v>6.2872940072324746E-2</v>
      </c>
      <c r="AQ341" s="14"/>
      <c r="AR341" s="23">
        <f t="shared" si="71"/>
        <v>6.2872940072324746E-2</v>
      </c>
      <c r="AS341" s="1">
        <f t="shared" si="72"/>
        <v>218375</v>
      </c>
    </row>
    <row r="342" spans="1:45" x14ac:dyDescent="0.25">
      <c r="A342" t="s">
        <v>337</v>
      </c>
      <c r="B342" s="5">
        <v>339</v>
      </c>
      <c r="C342" s="12">
        <f>VLOOKUP(A342,'[1]MASTER CP-1 history'!$C$3:$Q$353,15,0)</f>
        <v>0</v>
      </c>
      <c r="D342" s="12">
        <f>VLOOKUP($A342,'[1]MASTER CP-1 history'!$C$356:$Q$706,15,0)</f>
        <v>192240.4</v>
      </c>
      <c r="E342" s="12">
        <f>VLOOKUP($A342,'[1]MASTER CP-1 history'!$C$709:$Q$1059,15,0)</f>
        <v>220556.12000000002</v>
      </c>
      <c r="F342" s="12">
        <f>VLOOKUP($A342,'[1]MASTER CP-1 history'!$C$1062:$Q$1412,15,0)</f>
        <v>245781.47</v>
      </c>
      <c r="G342" s="12">
        <f>VLOOKUP($A342,'[1]MASTER CP-1 history'!$C$1415:$Q$1765,15,0)</f>
        <v>256360.7</v>
      </c>
      <c r="H342" s="12">
        <f>VLOOKUP($A342,'[1]MASTER CP-1 history'!$C$1768:$Q$2118,15,0)</f>
        <v>268026.78999999998</v>
      </c>
      <c r="I342" s="12">
        <f>VLOOKUP($A342,'[1]MASTER CP-1 history'!$C$2121:$Q$2471,15,0)</f>
        <v>273132.31999999995</v>
      </c>
      <c r="J342" s="12">
        <f>VLOOKUP($A342,'[1]MASTER CP-1 history'!$C$2474:$Q$2824,15,0)</f>
        <v>282226.67</v>
      </c>
      <c r="K342" s="12">
        <f>VLOOKUP($A342,'[1]MASTER CP-1 history'!$C$2827:$Q$3177,15,0)</f>
        <v>297082.25999999995</v>
      </c>
      <c r="L342" s="12">
        <f>VLOOKUP($A342,'[1]MASTER CP-1 history'!$C$3180:$Q$3530,15,0)</f>
        <v>301582.45</v>
      </c>
      <c r="M342" s="12">
        <f>VLOOKUP($A342,'[1]MASTER CP-1 history'!$C$3533:$Q$3883,15,0)</f>
        <v>308174.00999999995</v>
      </c>
      <c r="N342" s="12">
        <f>VLOOKUP($A342,'[1]MASTER CP-1 history'!$C$3886:$Q$4236,15,0)</f>
        <v>320016.98000000004</v>
      </c>
      <c r="O342" s="12">
        <f>VLOOKUP($A342,'[1]MASTER CP-1 history'!$C$4239:$Q$4589,15,0)</f>
        <v>334684.72000000003</v>
      </c>
      <c r="P342" s="12">
        <f>VLOOKUP($A342,'[1]MASTER CP-1 history'!$C$4592:$Q$4942,15,0)</f>
        <v>348985.60000000003</v>
      </c>
      <c r="Q342" s="12">
        <f>VLOOKUP($A342,'[1]MASTER CP-1 history'!$C$4945:$Q$5295,15,0)</f>
        <v>362805.66000000003</v>
      </c>
      <c r="R342" s="12">
        <f>VLOOKUP($A342,'[1]MASTER CP-1 history'!$C$5298:$Q$5648,15,0)</f>
        <v>380185.82</v>
      </c>
      <c r="S342" s="12">
        <f>VLOOKUP($A342,'[1]MASTER CP-1 history'!$C$5651:$Q$6001,15,0)</f>
        <v>394717.38</v>
      </c>
      <c r="T342" s="12">
        <f>VLOOKUP($A342,'[1]MASTER CP-1 history'!$C$6004:$Q$6354,15,0)</f>
        <v>408759.39</v>
      </c>
      <c r="U342" s="12">
        <f>VLOOKUP($A342,'[1]MASTER CP-1 history'!$C$6357:$Q$6707,15,0)</f>
        <v>449156.08999999997</v>
      </c>
      <c r="V342" s="12">
        <f>VLOOKUP($A342,'[1]MASTER CP-1 history'!$C$6710:$Q$7060,15,0)</f>
        <v>466771</v>
      </c>
      <c r="W342" s="1"/>
      <c r="X342" s="23" t="str">
        <f t="shared" si="65"/>
        <v/>
      </c>
      <c r="Y342" s="23">
        <f t="shared" si="66"/>
        <v>0.14729328486624055</v>
      </c>
      <c r="Z342" s="23">
        <f t="shared" si="67"/>
        <v>0.11437157128081495</v>
      </c>
      <c r="AA342" s="23">
        <f t="shared" si="68"/>
        <v>4.3043236741972496E-2</v>
      </c>
      <c r="AB342" s="23">
        <f t="shared" si="69"/>
        <v>4.5506546050154986E-2</v>
      </c>
      <c r="AC342" s="23">
        <f t="shared" si="70"/>
        <v>1.904858092730197E-2</v>
      </c>
      <c r="AD342" s="23">
        <f t="shared" si="74"/>
        <v>3.3296498927699356E-2</v>
      </c>
      <c r="AE342" s="23">
        <f t="shared" si="74"/>
        <v>5.2637087770620573E-2</v>
      </c>
      <c r="AF342" s="23">
        <f t="shared" si="74"/>
        <v>1.5147959356442425E-2</v>
      </c>
      <c r="AG342" s="23">
        <f t="shared" si="74"/>
        <v>2.1856576866458706E-2</v>
      </c>
      <c r="AH342" s="23">
        <f t="shared" si="74"/>
        <v>3.8429489884627487E-2</v>
      </c>
      <c r="AI342" s="23">
        <f t="shared" si="74"/>
        <v>4.5834255419821751E-2</v>
      </c>
      <c r="AJ342" s="23">
        <f t="shared" si="74"/>
        <v>4.2729408142684264E-2</v>
      </c>
      <c r="AK342" s="23">
        <f t="shared" si="74"/>
        <v>3.9600659740688431E-2</v>
      </c>
      <c r="AL342" s="23">
        <f t="shared" si="73"/>
        <v>4.7904875574432806E-2</v>
      </c>
      <c r="AM342" s="23">
        <f t="shared" si="73"/>
        <v>3.8222256684902131E-2</v>
      </c>
      <c r="AN342" s="23">
        <f t="shared" si="73"/>
        <v>3.5574845982206331E-2</v>
      </c>
      <c r="AO342" s="23">
        <f t="shared" si="73"/>
        <v>9.88275767805602E-2</v>
      </c>
      <c r="AP342" s="23">
        <f t="shared" si="73"/>
        <v>3.9217791748075895E-2</v>
      </c>
      <c r="AQ342" s="14"/>
      <c r="AR342" s="23">
        <f t="shared" si="71"/>
        <v>5.1030139041428071E-2</v>
      </c>
      <c r="AS342" s="1">
        <f t="shared" si="72"/>
        <v>490590</v>
      </c>
    </row>
    <row r="343" spans="1:45" x14ac:dyDescent="0.25">
      <c r="A343" t="s">
        <v>338</v>
      </c>
      <c r="B343" s="5">
        <v>340</v>
      </c>
      <c r="C343" s="12">
        <f>VLOOKUP(A343,'[1]MASTER CP-1 history'!$C$3:$Q$353,15,0)</f>
        <v>0</v>
      </c>
      <c r="D343" s="12">
        <f>VLOOKUP($A343,'[1]MASTER CP-1 history'!$C$356:$Q$706,15,0)</f>
        <v>0</v>
      </c>
      <c r="E343" s="12">
        <f>VLOOKUP($A343,'[1]MASTER CP-1 history'!$C$709:$Q$1059,15,0)</f>
        <v>0</v>
      </c>
      <c r="F343" s="12">
        <f>VLOOKUP($A343,'[1]MASTER CP-1 history'!$C$1062:$Q$1412,15,0)</f>
        <v>0</v>
      </c>
      <c r="G343" s="12">
        <f>VLOOKUP($A343,'[1]MASTER CP-1 history'!$C$1415:$Q$1765,15,0)</f>
        <v>0</v>
      </c>
      <c r="H343" s="12">
        <f>VLOOKUP($A343,'[1]MASTER CP-1 history'!$C$1768:$Q$2118,15,0)</f>
        <v>0</v>
      </c>
      <c r="I343" s="12">
        <f>VLOOKUP($A343,'[1]MASTER CP-1 history'!$C$2121:$Q$2471,15,0)</f>
        <v>0</v>
      </c>
      <c r="J343" s="12">
        <f>VLOOKUP($A343,'[1]MASTER CP-1 history'!$C$2474:$Q$2824,15,0)</f>
        <v>0</v>
      </c>
      <c r="K343" s="12">
        <f>VLOOKUP($A343,'[1]MASTER CP-1 history'!$C$2827:$Q$3177,15,0)</f>
        <v>0</v>
      </c>
      <c r="L343" s="12">
        <f>VLOOKUP($A343,'[1]MASTER CP-1 history'!$C$3180:$Q$3530,15,0)</f>
        <v>0</v>
      </c>
      <c r="M343" s="12">
        <f>VLOOKUP($A343,'[1]MASTER CP-1 history'!$C$3533:$Q$3883,15,0)</f>
        <v>0</v>
      </c>
      <c r="N343" s="12">
        <f>VLOOKUP($A343,'[1]MASTER CP-1 history'!$C$3886:$Q$4236,15,0)</f>
        <v>0</v>
      </c>
      <c r="O343" s="12">
        <f>VLOOKUP($A343,'[1]MASTER CP-1 history'!$C$4239:$Q$4589,15,0)</f>
        <v>0</v>
      </c>
      <c r="P343" s="12">
        <f>VLOOKUP($A343,'[1]MASTER CP-1 history'!$C$4592:$Q$4942,15,0)</f>
        <v>0</v>
      </c>
      <c r="Q343" s="12">
        <f>VLOOKUP($A343,'[1]MASTER CP-1 history'!$C$4945:$Q$5295,15,0)</f>
        <v>0</v>
      </c>
      <c r="R343" s="12">
        <f>VLOOKUP($A343,'[1]MASTER CP-1 history'!$C$5298:$Q$5648,15,0)</f>
        <v>0</v>
      </c>
      <c r="S343" s="12">
        <f>VLOOKUP($A343,'[1]MASTER CP-1 history'!$C$5651:$Q$6001,15,0)</f>
        <v>0</v>
      </c>
      <c r="T343" s="12">
        <f>VLOOKUP($A343,'[1]MASTER CP-1 history'!$C$6004:$Q$6354,15,0)</f>
        <v>0</v>
      </c>
      <c r="U343" s="12">
        <f>VLOOKUP($A343,'[1]MASTER CP-1 history'!$C$6357:$Q$6707,15,0)</f>
        <v>0</v>
      </c>
      <c r="V343" s="12">
        <f>VLOOKUP($A343,'[1]MASTER CP-1 history'!$C$6710:$Q$7060,15,0)</f>
        <v>0</v>
      </c>
      <c r="W343" s="1"/>
      <c r="X343" s="23" t="str">
        <f t="shared" si="65"/>
        <v/>
      </c>
      <c r="Y343" s="23" t="str">
        <f t="shared" si="66"/>
        <v/>
      </c>
      <c r="Z343" s="23" t="str">
        <f t="shared" si="67"/>
        <v/>
      </c>
      <c r="AA343" s="23" t="str">
        <f t="shared" si="68"/>
        <v/>
      </c>
      <c r="AB343" s="23" t="str">
        <f t="shared" si="69"/>
        <v/>
      </c>
      <c r="AC343" s="23" t="str">
        <f t="shared" si="70"/>
        <v/>
      </c>
      <c r="AD343" s="23" t="str">
        <f t="shared" si="74"/>
        <v/>
      </c>
      <c r="AE343" s="23" t="str">
        <f t="shared" si="74"/>
        <v/>
      </c>
      <c r="AF343" s="23" t="str">
        <f t="shared" si="74"/>
        <v/>
      </c>
      <c r="AG343" s="23" t="str">
        <f t="shared" si="74"/>
        <v/>
      </c>
      <c r="AH343" s="23" t="str">
        <f t="shared" si="74"/>
        <v/>
      </c>
      <c r="AI343" s="23" t="str">
        <f t="shared" si="74"/>
        <v/>
      </c>
      <c r="AJ343" s="23" t="str">
        <f t="shared" si="74"/>
        <v/>
      </c>
      <c r="AK343" s="23" t="str">
        <f t="shared" si="74"/>
        <v/>
      </c>
      <c r="AL343" s="23" t="str">
        <f t="shared" si="73"/>
        <v/>
      </c>
      <c r="AM343" s="23" t="str">
        <f t="shared" si="73"/>
        <v/>
      </c>
      <c r="AN343" s="23" t="str">
        <f t="shared" si="73"/>
        <v/>
      </c>
      <c r="AO343" s="23" t="str">
        <f t="shared" si="73"/>
        <v/>
      </c>
      <c r="AP343" s="23" t="str">
        <f t="shared" si="73"/>
        <v/>
      </c>
      <c r="AQ343" s="14"/>
      <c r="AR343" s="23">
        <f t="shared" si="71"/>
        <v>0</v>
      </c>
      <c r="AS343" s="1">
        <f t="shared" si="72"/>
        <v>0</v>
      </c>
    </row>
    <row r="344" spans="1:45" x14ac:dyDescent="0.25">
      <c r="A344" t="s">
        <v>339</v>
      </c>
      <c r="B344" s="5">
        <v>341</v>
      </c>
      <c r="C344" s="12">
        <f>VLOOKUP(A344,'[1]MASTER CP-1 history'!$C$3:$Q$353,15,0)</f>
        <v>125877.1</v>
      </c>
      <c r="D344" s="12">
        <f>VLOOKUP($A344,'[1]MASTER CP-1 history'!$C$356:$Q$706,15,0)</f>
        <v>140391.28</v>
      </c>
      <c r="E344" s="12">
        <f>VLOOKUP($A344,'[1]MASTER CP-1 history'!$C$709:$Q$1059,15,0)</f>
        <v>159932.39000000001</v>
      </c>
      <c r="F344" s="12">
        <f>VLOOKUP($A344,'[1]MASTER CP-1 history'!$C$1062:$Q$1412,15,0)</f>
        <v>173115.2</v>
      </c>
      <c r="G344" s="12">
        <f>VLOOKUP($A344,'[1]MASTER CP-1 history'!$C$1415:$Q$1765,15,0)</f>
        <v>180913.64</v>
      </c>
      <c r="H344" s="12">
        <f>VLOOKUP($A344,'[1]MASTER CP-1 history'!$C$1768:$Q$2118,15,0)</f>
        <v>191187.58</v>
      </c>
      <c r="I344" s="12">
        <f>VLOOKUP($A344,'[1]MASTER CP-1 history'!$C$2121:$Q$2471,15,0)</f>
        <v>195992.34999999998</v>
      </c>
      <c r="J344" s="12">
        <f>VLOOKUP($A344,'[1]MASTER CP-1 history'!$C$2474:$Q$2824,15,0)</f>
        <v>202739.19</v>
      </c>
      <c r="K344" s="12">
        <f>VLOOKUP($A344,'[1]MASTER CP-1 history'!$C$2827:$Q$3177,15,0)</f>
        <v>211750.41999999998</v>
      </c>
      <c r="L344" s="12">
        <f>VLOOKUP($A344,'[1]MASTER CP-1 history'!$C$3180:$Q$3530,15,0)</f>
        <v>208298.03</v>
      </c>
      <c r="M344" s="12">
        <f>VLOOKUP($A344,'[1]MASTER CP-1 history'!$C$3533:$Q$3883,15,0)</f>
        <v>208689.22999999998</v>
      </c>
      <c r="N344" s="12">
        <f>VLOOKUP($A344,'[1]MASTER CP-1 history'!$C$3886:$Q$4236,15,0)</f>
        <v>214662.57</v>
      </c>
      <c r="O344" s="12">
        <f>VLOOKUP($A344,'[1]MASTER CP-1 history'!$C$4239:$Q$4589,15,0)</f>
        <v>217279.55000000002</v>
      </c>
      <c r="P344" s="12">
        <f>VLOOKUP($A344,'[1]MASTER CP-1 history'!$C$4592:$Q$4942,15,0)</f>
        <v>234923.45</v>
      </c>
      <c r="Q344" s="12">
        <f>VLOOKUP($A344,'[1]MASTER CP-1 history'!$C$4945:$Q$5295,15,0)</f>
        <v>249774.11000000002</v>
      </c>
      <c r="R344" s="12">
        <f>VLOOKUP($A344,'[1]MASTER CP-1 history'!$C$5298:$Q$5648,15,0)</f>
        <v>251117.99</v>
      </c>
      <c r="S344" s="12">
        <f>VLOOKUP($A344,'[1]MASTER CP-1 history'!$C$5651:$Q$6001,15,0)</f>
        <v>261718.52000000002</v>
      </c>
      <c r="T344" s="12">
        <f>VLOOKUP($A344,'[1]MASTER CP-1 history'!$C$6004:$Q$6354,15,0)</f>
        <v>262360.66000000003</v>
      </c>
      <c r="U344" s="12">
        <f>VLOOKUP($A344,'[1]MASTER CP-1 history'!$C$6357:$Q$6707,15,0)</f>
        <v>275770.42</v>
      </c>
      <c r="V344" s="12">
        <f>VLOOKUP($A344,'[1]MASTER CP-1 history'!$C$6710:$Q$7060,15,0)</f>
        <v>299231.94999999995</v>
      </c>
      <c r="W344" s="1"/>
      <c r="X344" s="23">
        <f t="shared" si="65"/>
        <v>0.11530437228058156</v>
      </c>
      <c r="Y344" s="23">
        <f t="shared" si="66"/>
        <v>0.1391903400268166</v>
      </c>
      <c r="Z344" s="23">
        <f t="shared" si="67"/>
        <v>8.2427393225349768E-2</v>
      </c>
      <c r="AA344" s="23">
        <f t="shared" si="68"/>
        <v>4.5047690786251017E-2</v>
      </c>
      <c r="AB344" s="23">
        <f t="shared" si="69"/>
        <v>5.6789195109887634E-2</v>
      </c>
      <c r="AC344" s="23">
        <f t="shared" si="70"/>
        <v>2.5131182684565545E-2</v>
      </c>
      <c r="AD344" s="23">
        <f t="shared" si="74"/>
        <v>3.4423996650889827E-2</v>
      </c>
      <c r="AE344" s="23">
        <f t="shared" si="74"/>
        <v>4.4447400623431423E-2</v>
      </c>
      <c r="AF344" s="23">
        <f t="shared" si="74"/>
        <v>-1.6304052667286257E-2</v>
      </c>
      <c r="AG344" s="23">
        <f t="shared" si="74"/>
        <v>1.8780782516281242E-3</v>
      </c>
      <c r="AH344" s="23">
        <f t="shared" si="74"/>
        <v>2.8623134984014392E-2</v>
      </c>
      <c r="AI344" s="23">
        <f t="shared" si="74"/>
        <v>1.2191133274888168E-2</v>
      </c>
      <c r="AJ344" s="23">
        <f t="shared" si="74"/>
        <v>8.1203684378028176E-2</v>
      </c>
      <c r="AK344" s="23">
        <f t="shared" si="74"/>
        <v>6.3214889786438952E-2</v>
      </c>
      <c r="AL344" s="23">
        <f t="shared" si="73"/>
        <v>5.3803814975057884E-3</v>
      </c>
      <c r="AM344" s="23">
        <f t="shared" si="73"/>
        <v>4.2213343615883629E-2</v>
      </c>
      <c r="AN344" s="23">
        <f t="shared" si="73"/>
        <v>2.4535520069424738E-3</v>
      </c>
      <c r="AO344" s="23">
        <f t="shared" si="73"/>
        <v>5.111193118663427E-2</v>
      </c>
      <c r="AP344" s="23">
        <f t="shared" si="73"/>
        <v>8.5076310940092742E-2</v>
      </c>
      <c r="AQ344" s="14"/>
      <c r="AR344" s="23">
        <f t="shared" si="71"/>
        <v>4.7358103086449665E-2</v>
      </c>
      <c r="AS344" s="1">
        <f t="shared" si="72"/>
        <v>313403</v>
      </c>
    </row>
    <row r="345" spans="1:45" x14ac:dyDescent="0.25">
      <c r="A345" t="s">
        <v>340</v>
      </c>
      <c r="B345" s="5">
        <v>342</v>
      </c>
      <c r="C345" s="12">
        <f>VLOOKUP(A345,'[1]MASTER CP-1 history'!$C$3:$Q$353,15,0)</f>
        <v>0</v>
      </c>
      <c r="D345" s="12">
        <f>VLOOKUP($A345,'[1]MASTER CP-1 history'!$C$356:$Q$706,15,0)</f>
        <v>0</v>
      </c>
      <c r="E345" s="12">
        <f>VLOOKUP($A345,'[1]MASTER CP-1 history'!$C$709:$Q$1059,15,0)</f>
        <v>0</v>
      </c>
      <c r="F345" s="12">
        <f>VLOOKUP($A345,'[1]MASTER CP-1 history'!$C$1062:$Q$1412,15,0)</f>
        <v>0</v>
      </c>
      <c r="G345" s="12">
        <f>VLOOKUP($A345,'[1]MASTER CP-1 history'!$C$1415:$Q$1765,15,0)</f>
        <v>0</v>
      </c>
      <c r="H345" s="12">
        <f>VLOOKUP($A345,'[1]MASTER CP-1 history'!$C$1768:$Q$2118,15,0)</f>
        <v>0</v>
      </c>
      <c r="I345" s="12">
        <f>VLOOKUP($A345,'[1]MASTER CP-1 history'!$C$2121:$Q$2471,15,0)</f>
        <v>0</v>
      </c>
      <c r="J345" s="12">
        <f>VLOOKUP($A345,'[1]MASTER CP-1 history'!$C$2474:$Q$2824,15,0)</f>
        <v>0</v>
      </c>
      <c r="K345" s="12">
        <f>VLOOKUP($A345,'[1]MASTER CP-1 history'!$C$2827:$Q$3177,15,0)</f>
        <v>0</v>
      </c>
      <c r="L345" s="12">
        <f>VLOOKUP($A345,'[1]MASTER CP-1 history'!$C$3180:$Q$3530,15,0)</f>
        <v>0</v>
      </c>
      <c r="M345" s="12">
        <f>VLOOKUP($A345,'[1]MASTER CP-1 history'!$C$3533:$Q$3883,15,0)</f>
        <v>0</v>
      </c>
      <c r="N345" s="12">
        <f>VLOOKUP($A345,'[1]MASTER CP-1 history'!$C$3886:$Q$4236,15,0)</f>
        <v>0</v>
      </c>
      <c r="O345" s="12">
        <f>VLOOKUP($A345,'[1]MASTER CP-1 history'!$C$4239:$Q$4589,15,0)</f>
        <v>0</v>
      </c>
      <c r="P345" s="12">
        <f>VLOOKUP($A345,'[1]MASTER CP-1 history'!$C$4592:$Q$4942,15,0)</f>
        <v>0</v>
      </c>
      <c r="Q345" s="12">
        <f>VLOOKUP($A345,'[1]MASTER CP-1 history'!$C$4945:$Q$5295,15,0)</f>
        <v>0</v>
      </c>
      <c r="R345" s="12">
        <f>VLOOKUP($A345,'[1]MASTER CP-1 history'!$C$5298:$Q$5648,15,0)</f>
        <v>0</v>
      </c>
      <c r="S345" s="12">
        <f>VLOOKUP($A345,'[1]MASTER CP-1 history'!$C$5651:$Q$6001,15,0)</f>
        <v>0</v>
      </c>
      <c r="T345" s="12">
        <f>VLOOKUP($A345,'[1]MASTER CP-1 history'!$C$6004:$Q$6354,15,0)</f>
        <v>0</v>
      </c>
      <c r="U345" s="12">
        <f>VLOOKUP($A345,'[1]MASTER CP-1 history'!$C$6357:$Q$6707,15,0)</f>
        <v>0</v>
      </c>
      <c r="V345" s="12">
        <f>VLOOKUP($A345,'[1]MASTER CP-1 history'!$C$6710:$Q$7060,15,0)</f>
        <v>0</v>
      </c>
      <c r="W345" s="1"/>
      <c r="X345" s="23" t="str">
        <f t="shared" si="65"/>
        <v/>
      </c>
      <c r="Y345" s="23" t="str">
        <f t="shared" si="66"/>
        <v/>
      </c>
      <c r="Z345" s="23" t="str">
        <f t="shared" si="67"/>
        <v/>
      </c>
      <c r="AA345" s="23" t="str">
        <f t="shared" si="68"/>
        <v/>
      </c>
      <c r="AB345" s="23" t="str">
        <f t="shared" si="69"/>
        <v/>
      </c>
      <c r="AC345" s="23" t="str">
        <f t="shared" si="70"/>
        <v/>
      </c>
      <c r="AD345" s="23" t="str">
        <f t="shared" si="74"/>
        <v/>
      </c>
      <c r="AE345" s="23" t="str">
        <f t="shared" si="74"/>
        <v/>
      </c>
      <c r="AF345" s="23" t="str">
        <f t="shared" si="74"/>
        <v/>
      </c>
      <c r="AG345" s="23" t="str">
        <f t="shared" si="74"/>
        <v/>
      </c>
      <c r="AH345" s="23" t="str">
        <f t="shared" si="74"/>
        <v/>
      </c>
      <c r="AI345" s="23" t="str">
        <f t="shared" si="74"/>
        <v/>
      </c>
      <c r="AJ345" s="23" t="str">
        <f t="shared" si="74"/>
        <v/>
      </c>
      <c r="AK345" s="23" t="str">
        <f t="shared" si="74"/>
        <v/>
      </c>
      <c r="AL345" s="23" t="str">
        <f t="shared" si="73"/>
        <v/>
      </c>
      <c r="AM345" s="23" t="str">
        <f t="shared" si="73"/>
        <v/>
      </c>
      <c r="AN345" s="23" t="str">
        <f t="shared" si="73"/>
        <v/>
      </c>
      <c r="AO345" s="23" t="str">
        <f t="shared" si="73"/>
        <v/>
      </c>
      <c r="AP345" s="23" t="str">
        <f t="shared" si="73"/>
        <v/>
      </c>
      <c r="AQ345" s="14"/>
      <c r="AR345" s="23">
        <f t="shared" si="71"/>
        <v>0</v>
      </c>
      <c r="AS345" s="1">
        <f t="shared" si="72"/>
        <v>0</v>
      </c>
    </row>
    <row r="346" spans="1:45" x14ac:dyDescent="0.25">
      <c r="A346" t="s">
        <v>341</v>
      </c>
      <c r="B346" s="5">
        <v>343</v>
      </c>
      <c r="C346" s="12">
        <f>VLOOKUP(A346,'[1]MASTER CP-1 history'!$C$3:$Q$353,15,0)</f>
        <v>0</v>
      </c>
      <c r="D346" s="12">
        <f>VLOOKUP($A346,'[1]MASTER CP-1 history'!$C$356:$Q$706,15,0)</f>
        <v>0</v>
      </c>
      <c r="E346" s="12">
        <f>VLOOKUP($A346,'[1]MASTER CP-1 history'!$C$709:$Q$1059,15,0)</f>
        <v>0</v>
      </c>
      <c r="F346" s="12">
        <f>VLOOKUP($A346,'[1]MASTER CP-1 history'!$C$1062:$Q$1412,15,0)</f>
        <v>0</v>
      </c>
      <c r="G346" s="12">
        <f>VLOOKUP($A346,'[1]MASTER CP-1 history'!$C$1415:$Q$1765,15,0)</f>
        <v>0</v>
      </c>
      <c r="H346" s="12">
        <f>VLOOKUP($A346,'[1]MASTER CP-1 history'!$C$1768:$Q$2118,15,0)</f>
        <v>0</v>
      </c>
      <c r="I346" s="12">
        <f>VLOOKUP($A346,'[1]MASTER CP-1 history'!$C$2121:$Q$2471,15,0)</f>
        <v>0</v>
      </c>
      <c r="J346" s="12">
        <f>VLOOKUP($A346,'[1]MASTER CP-1 history'!$C$2474:$Q$2824,15,0)</f>
        <v>0</v>
      </c>
      <c r="K346" s="12">
        <f>VLOOKUP($A346,'[1]MASTER CP-1 history'!$C$2827:$Q$3177,15,0)</f>
        <v>0</v>
      </c>
      <c r="L346" s="12">
        <f>VLOOKUP($A346,'[1]MASTER CP-1 history'!$C$3180:$Q$3530,15,0)</f>
        <v>0</v>
      </c>
      <c r="M346" s="12">
        <f>VLOOKUP($A346,'[1]MASTER CP-1 history'!$C$3533:$Q$3883,15,0)</f>
        <v>0</v>
      </c>
      <c r="N346" s="12">
        <f>VLOOKUP($A346,'[1]MASTER CP-1 history'!$C$3886:$Q$4236,15,0)</f>
        <v>0</v>
      </c>
      <c r="O346" s="12">
        <f>VLOOKUP($A346,'[1]MASTER CP-1 history'!$C$4239:$Q$4589,15,0)</f>
        <v>0</v>
      </c>
      <c r="P346" s="12">
        <f>VLOOKUP($A346,'[1]MASTER CP-1 history'!$C$4592:$Q$4942,15,0)</f>
        <v>0</v>
      </c>
      <c r="Q346" s="12">
        <f>VLOOKUP($A346,'[1]MASTER CP-1 history'!$C$4945:$Q$5295,15,0)</f>
        <v>0</v>
      </c>
      <c r="R346" s="12">
        <f>VLOOKUP($A346,'[1]MASTER CP-1 history'!$C$5298:$Q$5648,15,0)</f>
        <v>0</v>
      </c>
      <c r="S346" s="12">
        <f>VLOOKUP($A346,'[1]MASTER CP-1 history'!$C$5651:$Q$6001,15,0)</f>
        <v>0</v>
      </c>
      <c r="T346" s="12">
        <f>VLOOKUP($A346,'[1]MASTER CP-1 history'!$C$6004:$Q$6354,15,0)</f>
        <v>0</v>
      </c>
      <c r="U346" s="12">
        <f>VLOOKUP($A346,'[1]MASTER CP-1 history'!$C$6357:$Q$6707,15,0)</f>
        <v>0</v>
      </c>
      <c r="V346" s="12">
        <f>VLOOKUP($A346,'[1]MASTER CP-1 history'!$C$6710:$Q$7060,15,0)</f>
        <v>0</v>
      </c>
      <c r="W346" s="1"/>
      <c r="X346" s="23" t="str">
        <f t="shared" si="65"/>
        <v/>
      </c>
      <c r="Y346" s="23" t="str">
        <f t="shared" si="66"/>
        <v/>
      </c>
      <c r="Z346" s="23" t="str">
        <f t="shared" si="67"/>
        <v/>
      </c>
      <c r="AA346" s="23" t="str">
        <f t="shared" si="68"/>
        <v/>
      </c>
      <c r="AB346" s="23" t="str">
        <f t="shared" si="69"/>
        <v/>
      </c>
      <c r="AC346" s="23" t="str">
        <f t="shared" si="70"/>
        <v/>
      </c>
      <c r="AD346" s="23" t="str">
        <f t="shared" si="74"/>
        <v/>
      </c>
      <c r="AE346" s="23" t="str">
        <f t="shared" si="74"/>
        <v/>
      </c>
      <c r="AF346" s="23" t="str">
        <f t="shared" si="74"/>
        <v/>
      </c>
      <c r="AG346" s="23" t="str">
        <f t="shared" si="74"/>
        <v/>
      </c>
      <c r="AH346" s="23" t="str">
        <f t="shared" si="74"/>
        <v/>
      </c>
      <c r="AI346" s="23" t="str">
        <f t="shared" si="74"/>
        <v/>
      </c>
      <c r="AJ346" s="23" t="str">
        <f t="shared" si="74"/>
        <v/>
      </c>
      <c r="AK346" s="23" t="str">
        <f t="shared" si="74"/>
        <v/>
      </c>
      <c r="AL346" s="23" t="str">
        <f t="shared" si="73"/>
        <v/>
      </c>
      <c r="AM346" s="23" t="str">
        <f t="shared" si="73"/>
        <v/>
      </c>
      <c r="AN346" s="23" t="str">
        <f t="shared" si="73"/>
        <v/>
      </c>
      <c r="AO346" s="23" t="str">
        <f t="shared" si="73"/>
        <v/>
      </c>
      <c r="AP346" s="23" t="str">
        <f t="shared" si="73"/>
        <v/>
      </c>
      <c r="AQ346" s="14"/>
      <c r="AR346" s="23">
        <f t="shared" si="71"/>
        <v>0</v>
      </c>
      <c r="AS346" s="1">
        <f t="shared" si="72"/>
        <v>0</v>
      </c>
    </row>
    <row r="347" spans="1:45" x14ac:dyDescent="0.25">
      <c r="A347" t="s">
        <v>342</v>
      </c>
      <c r="B347" s="5">
        <v>344</v>
      </c>
      <c r="C347" s="12">
        <f>VLOOKUP(A347,'[1]MASTER CP-1 history'!$C$3:$Q$353,15,0)</f>
        <v>0</v>
      </c>
      <c r="D347" s="12">
        <f>VLOOKUP($A347,'[1]MASTER CP-1 history'!$C$356:$Q$706,15,0)</f>
        <v>0</v>
      </c>
      <c r="E347" s="12">
        <f>VLOOKUP($A347,'[1]MASTER CP-1 history'!$C$709:$Q$1059,15,0)</f>
        <v>0</v>
      </c>
      <c r="F347" s="12">
        <f>VLOOKUP($A347,'[1]MASTER CP-1 history'!$C$1062:$Q$1412,15,0)</f>
        <v>0</v>
      </c>
      <c r="G347" s="12">
        <f>VLOOKUP($A347,'[1]MASTER CP-1 history'!$C$1415:$Q$1765,15,0)</f>
        <v>0</v>
      </c>
      <c r="H347" s="12">
        <f>VLOOKUP($A347,'[1]MASTER CP-1 history'!$C$1768:$Q$2118,15,0)</f>
        <v>0</v>
      </c>
      <c r="I347" s="12">
        <f>VLOOKUP($A347,'[1]MASTER CP-1 history'!$C$2121:$Q$2471,15,0)</f>
        <v>0</v>
      </c>
      <c r="J347" s="12">
        <f>VLOOKUP($A347,'[1]MASTER CP-1 history'!$C$2474:$Q$2824,15,0)</f>
        <v>0</v>
      </c>
      <c r="K347" s="12">
        <f>VLOOKUP($A347,'[1]MASTER CP-1 history'!$C$2827:$Q$3177,15,0)</f>
        <v>0</v>
      </c>
      <c r="L347" s="12">
        <f>VLOOKUP($A347,'[1]MASTER CP-1 history'!$C$3180:$Q$3530,15,0)</f>
        <v>0</v>
      </c>
      <c r="M347" s="12">
        <f>VLOOKUP($A347,'[1]MASTER CP-1 history'!$C$3533:$Q$3883,15,0)</f>
        <v>0</v>
      </c>
      <c r="N347" s="12">
        <f>VLOOKUP($A347,'[1]MASTER CP-1 history'!$C$3886:$Q$4236,15,0)</f>
        <v>0</v>
      </c>
      <c r="O347" s="12">
        <f>VLOOKUP($A347,'[1]MASTER CP-1 history'!$C$4239:$Q$4589,15,0)</f>
        <v>0</v>
      </c>
      <c r="P347" s="12">
        <f>VLOOKUP($A347,'[1]MASTER CP-1 history'!$C$4592:$Q$4942,15,0)</f>
        <v>0</v>
      </c>
      <c r="Q347" s="12">
        <f>VLOOKUP($A347,'[1]MASTER CP-1 history'!$C$4945:$Q$5295,15,0)</f>
        <v>0</v>
      </c>
      <c r="R347" s="12">
        <f>VLOOKUP($A347,'[1]MASTER CP-1 history'!$C$5298:$Q$5648,15,0)</f>
        <v>0</v>
      </c>
      <c r="S347" s="12">
        <f>VLOOKUP($A347,'[1]MASTER CP-1 history'!$C$5651:$Q$6001,15,0)</f>
        <v>0</v>
      </c>
      <c r="T347" s="12">
        <f>VLOOKUP($A347,'[1]MASTER CP-1 history'!$C$6004:$Q$6354,15,0)</f>
        <v>0</v>
      </c>
      <c r="U347" s="12">
        <f>VLOOKUP($A347,'[1]MASTER CP-1 history'!$C$6357:$Q$6707,15,0)</f>
        <v>0</v>
      </c>
      <c r="V347" s="12">
        <f>VLOOKUP($A347,'[1]MASTER CP-1 history'!$C$6710:$Q$7060,15,0)</f>
        <v>0</v>
      </c>
      <c r="W347" s="1"/>
      <c r="X347" s="23" t="str">
        <f t="shared" si="65"/>
        <v/>
      </c>
      <c r="Y347" s="23" t="str">
        <f t="shared" si="66"/>
        <v/>
      </c>
      <c r="Z347" s="23" t="str">
        <f t="shared" si="67"/>
        <v/>
      </c>
      <c r="AA347" s="23" t="str">
        <f t="shared" si="68"/>
        <v/>
      </c>
      <c r="AB347" s="23" t="str">
        <f t="shared" si="69"/>
        <v/>
      </c>
      <c r="AC347" s="23" t="str">
        <f t="shared" si="70"/>
        <v/>
      </c>
      <c r="AD347" s="23" t="str">
        <f t="shared" si="74"/>
        <v/>
      </c>
      <c r="AE347" s="23" t="str">
        <f t="shared" si="74"/>
        <v/>
      </c>
      <c r="AF347" s="23" t="str">
        <f t="shared" si="74"/>
        <v/>
      </c>
      <c r="AG347" s="23" t="str">
        <f t="shared" si="74"/>
        <v/>
      </c>
      <c r="AH347" s="23" t="str">
        <f t="shared" si="74"/>
        <v/>
      </c>
      <c r="AI347" s="23" t="str">
        <f t="shared" si="74"/>
        <v/>
      </c>
      <c r="AJ347" s="23" t="str">
        <f t="shared" si="74"/>
        <v/>
      </c>
      <c r="AK347" s="23" t="str">
        <f t="shared" si="74"/>
        <v/>
      </c>
      <c r="AL347" s="23" t="str">
        <f t="shared" si="73"/>
        <v/>
      </c>
      <c r="AM347" s="23" t="str">
        <f t="shared" si="73"/>
        <v/>
      </c>
      <c r="AN347" s="23" t="str">
        <f t="shared" si="73"/>
        <v/>
      </c>
      <c r="AO347" s="23" t="str">
        <f t="shared" si="73"/>
        <v/>
      </c>
      <c r="AP347" s="23" t="str">
        <f t="shared" si="73"/>
        <v/>
      </c>
      <c r="AQ347" s="14"/>
      <c r="AR347" s="23">
        <f t="shared" si="71"/>
        <v>0</v>
      </c>
      <c r="AS347" s="1">
        <f t="shared" si="72"/>
        <v>0</v>
      </c>
    </row>
    <row r="348" spans="1:45" x14ac:dyDescent="0.25">
      <c r="A348" t="s">
        <v>343</v>
      </c>
      <c r="B348" s="5">
        <v>345</v>
      </c>
      <c r="C348" s="12">
        <f>VLOOKUP(A348,'[1]MASTER CP-1 history'!$C$3:$Q$353,15,0)</f>
        <v>0</v>
      </c>
      <c r="D348" s="12">
        <f>VLOOKUP($A348,'[1]MASTER CP-1 history'!$C$356:$Q$706,15,0)</f>
        <v>0</v>
      </c>
      <c r="E348" s="12">
        <f>VLOOKUP($A348,'[1]MASTER CP-1 history'!$C$709:$Q$1059,15,0)</f>
        <v>0</v>
      </c>
      <c r="F348" s="12">
        <f>VLOOKUP($A348,'[1]MASTER CP-1 history'!$C$1062:$Q$1412,15,0)</f>
        <v>0</v>
      </c>
      <c r="G348" s="12">
        <f>VLOOKUP($A348,'[1]MASTER CP-1 history'!$C$1415:$Q$1765,15,0)</f>
        <v>0</v>
      </c>
      <c r="H348" s="12">
        <f>VLOOKUP($A348,'[1]MASTER CP-1 history'!$C$1768:$Q$2118,15,0)</f>
        <v>0</v>
      </c>
      <c r="I348" s="12">
        <f>VLOOKUP($A348,'[1]MASTER CP-1 history'!$C$2121:$Q$2471,15,0)</f>
        <v>0</v>
      </c>
      <c r="J348" s="12">
        <f>VLOOKUP($A348,'[1]MASTER CP-1 history'!$C$2474:$Q$2824,15,0)</f>
        <v>0</v>
      </c>
      <c r="K348" s="12">
        <f>VLOOKUP($A348,'[1]MASTER CP-1 history'!$C$2827:$Q$3177,15,0)</f>
        <v>0</v>
      </c>
      <c r="L348" s="12">
        <f>VLOOKUP($A348,'[1]MASTER CP-1 history'!$C$3180:$Q$3530,15,0)</f>
        <v>0</v>
      </c>
      <c r="M348" s="12">
        <f>VLOOKUP($A348,'[1]MASTER CP-1 history'!$C$3533:$Q$3883,15,0)</f>
        <v>0</v>
      </c>
      <c r="N348" s="12">
        <f>VLOOKUP($A348,'[1]MASTER CP-1 history'!$C$3886:$Q$4236,15,0)</f>
        <v>0</v>
      </c>
      <c r="O348" s="12">
        <f>VLOOKUP($A348,'[1]MASTER CP-1 history'!$C$4239:$Q$4589,15,0)</f>
        <v>0</v>
      </c>
      <c r="P348" s="12">
        <f>VLOOKUP($A348,'[1]MASTER CP-1 history'!$C$4592:$Q$4942,15,0)</f>
        <v>0</v>
      </c>
      <c r="Q348" s="12">
        <f>VLOOKUP($A348,'[1]MASTER CP-1 history'!$C$4945:$Q$5295,15,0)</f>
        <v>0</v>
      </c>
      <c r="R348" s="12">
        <f>VLOOKUP($A348,'[1]MASTER CP-1 history'!$C$5298:$Q$5648,15,0)</f>
        <v>0</v>
      </c>
      <c r="S348" s="12">
        <f>VLOOKUP($A348,'[1]MASTER CP-1 history'!$C$5651:$Q$6001,15,0)</f>
        <v>0</v>
      </c>
      <c r="T348" s="12">
        <f>VLOOKUP($A348,'[1]MASTER CP-1 history'!$C$6004:$Q$6354,15,0)</f>
        <v>0</v>
      </c>
      <c r="U348" s="12">
        <f>VLOOKUP($A348,'[1]MASTER CP-1 history'!$C$6357:$Q$6707,15,0)</f>
        <v>0</v>
      </c>
      <c r="V348" s="12">
        <f>VLOOKUP($A348,'[1]MASTER CP-1 history'!$C$6710:$Q$7060,15,0)</f>
        <v>0</v>
      </c>
      <c r="W348" s="1"/>
      <c r="X348" s="23" t="str">
        <f t="shared" si="65"/>
        <v/>
      </c>
      <c r="Y348" s="23" t="str">
        <f t="shared" si="66"/>
        <v/>
      </c>
      <c r="Z348" s="23" t="str">
        <f t="shared" si="67"/>
        <v/>
      </c>
      <c r="AA348" s="23" t="str">
        <f t="shared" si="68"/>
        <v/>
      </c>
      <c r="AB348" s="23" t="str">
        <f t="shared" si="69"/>
        <v/>
      </c>
      <c r="AC348" s="23" t="str">
        <f t="shared" si="70"/>
        <v/>
      </c>
      <c r="AD348" s="23" t="str">
        <f t="shared" si="74"/>
        <v/>
      </c>
      <c r="AE348" s="23" t="str">
        <f t="shared" si="74"/>
        <v/>
      </c>
      <c r="AF348" s="23" t="str">
        <f t="shared" si="74"/>
        <v/>
      </c>
      <c r="AG348" s="23" t="str">
        <f t="shared" si="74"/>
        <v/>
      </c>
      <c r="AH348" s="23" t="str">
        <f t="shared" si="74"/>
        <v/>
      </c>
      <c r="AI348" s="23" t="str">
        <f t="shared" si="74"/>
        <v/>
      </c>
      <c r="AJ348" s="23" t="str">
        <f t="shared" si="74"/>
        <v/>
      </c>
      <c r="AK348" s="23" t="str">
        <f t="shared" si="74"/>
        <v/>
      </c>
      <c r="AL348" s="23" t="str">
        <f t="shared" si="73"/>
        <v/>
      </c>
      <c r="AM348" s="23" t="str">
        <f t="shared" si="73"/>
        <v/>
      </c>
      <c r="AN348" s="23" t="str">
        <f t="shared" si="73"/>
        <v/>
      </c>
      <c r="AO348" s="23" t="str">
        <f t="shared" si="73"/>
        <v/>
      </c>
      <c r="AP348" s="23" t="str">
        <f t="shared" si="73"/>
        <v/>
      </c>
      <c r="AQ348" s="14"/>
      <c r="AR348" s="23">
        <f t="shared" si="71"/>
        <v>0</v>
      </c>
      <c r="AS348" s="1">
        <f t="shared" si="72"/>
        <v>0</v>
      </c>
    </row>
    <row r="349" spans="1:45" x14ac:dyDescent="0.25">
      <c r="A349" t="s">
        <v>344</v>
      </c>
      <c r="B349" s="5">
        <v>346</v>
      </c>
      <c r="C349" s="12">
        <f>VLOOKUP(A349,'[1]MASTER CP-1 history'!$C$3:$Q$353,15,0)</f>
        <v>0</v>
      </c>
      <c r="D349" s="12">
        <f>VLOOKUP($A349,'[1]MASTER CP-1 history'!$C$356:$Q$706,15,0)</f>
        <v>0</v>
      </c>
      <c r="E349" s="12">
        <f>VLOOKUP($A349,'[1]MASTER CP-1 history'!$C$709:$Q$1059,15,0)</f>
        <v>0</v>
      </c>
      <c r="F349" s="12">
        <f>VLOOKUP($A349,'[1]MASTER CP-1 history'!$C$1062:$Q$1412,15,0)</f>
        <v>0</v>
      </c>
      <c r="G349" s="12">
        <f>VLOOKUP($A349,'[1]MASTER CP-1 history'!$C$1415:$Q$1765,15,0)</f>
        <v>0</v>
      </c>
      <c r="H349" s="12">
        <f>VLOOKUP($A349,'[1]MASTER CP-1 history'!$C$1768:$Q$2118,15,0)</f>
        <v>0</v>
      </c>
      <c r="I349" s="12">
        <f>VLOOKUP($A349,'[1]MASTER CP-1 history'!$C$2121:$Q$2471,15,0)</f>
        <v>0</v>
      </c>
      <c r="J349" s="12">
        <f>VLOOKUP($A349,'[1]MASTER CP-1 history'!$C$2474:$Q$2824,15,0)</f>
        <v>0</v>
      </c>
      <c r="K349" s="12">
        <f>VLOOKUP($A349,'[1]MASTER CP-1 history'!$C$2827:$Q$3177,15,0)</f>
        <v>0</v>
      </c>
      <c r="L349" s="12">
        <f>VLOOKUP($A349,'[1]MASTER CP-1 history'!$C$3180:$Q$3530,15,0)</f>
        <v>0</v>
      </c>
      <c r="M349" s="12">
        <f>VLOOKUP($A349,'[1]MASTER CP-1 history'!$C$3533:$Q$3883,15,0)</f>
        <v>0</v>
      </c>
      <c r="N349" s="12">
        <f>VLOOKUP($A349,'[1]MASTER CP-1 history'!$C$3886:$Q$4236,15,0)</f>
        <v>0</v>
      </c>
      <c r="O349" s="12">
        <f>VLOOKUP($A349,'[1]MASTER CP-1 history'!$C$4239:$Q$4589,15,0)</f>
        <v>0</v>
      </c>
      <c r="P349" s="12">
        <f>VLOOKUP($A349,'[1]MASTER CP-1 history'!$C$4592:$Q$4942,15,0)</f>
        <v>0</v>
      </c>
      <c r="Q349" s="12">
        <f>VLOOKUP($A349,'[1]MASTER CP-1 history'!$C$4945:$Q$5295,15,0)</f>
        <v>0</v>
      </c>
      <c r="R349" s="12">
        <f>VLOOKUP($A349,'[1]MASTER CP-1 history'!$C$5298:$Q$5648,15,0)</f>
        <v>0</v>
      </c>
      <c r="S349" s="12">
        <f>VLOOKUP($A349,'[1]MASTER CP-1 history'!$C$5651:$Q$6001,15,0)</f>
        <v>0</v>
      </c>
      <c r="T349" s="12">
        <f>VLOOKUP($A349,'[1]MASTER CP-1 history'!$C$6004:$Q$6354,15,0)</f>
        <v>0</v>
      </c>
      <c r="U349" s="12">
        <f>VLOOKUP($A349,'[1]MASTER CP-1 history'!$C$6357:$Q$6707,15,0)</f>
        <v>0</v>
      </c>
      <c r="V349" s="12">
        <f>VLOOKUP($A349,'[1]MASTER CP-1 history'!$C$6710:$Q$7060,15,0)</f>
        <v>0</v>
      </c>
      <c r="W349" s="1"/>
      <c r="X349" s="23" t="str">
        <f t="shared" si="65"/>
        <v/>
      </c>
      <c r="Y349" s="23" t="str">
        <f t="shared" si="66"/>
        <v/>
      </c>
      <c r="Z349" s="23" t="str">
        <f t="shared" si="67"/>
        <v/>
      </c>
      <c r="AA349" s="23" t="str">
        <f t="shared" si="68"/>
        <v/>
      </c>
      <c r="AB349" s="23" t="str">
        <f t="shared" si="69"/>
        <v/>
      </c>
      <c r="AC349" s="23" t="str">
        <f t="shared" si="70"/>
        <v/>
      </c>
      <c r="AD349" s="23" t="str">
        <f t="shared" si="74"/>
        <v/>
      </c>
      <c r="AE349" s="23" t="str">
        <f t="shared" si="74"/>
        <v/>
      </c>
      <c r="AF349" s="23" t="str">
        <f t="shared" si="74"/>
        <v/>
      </c>
      <c r="AG349" s="23" t="str">
        <f t="shared" si="74"/>
        <v/>
      </c>
      <c r="AH349" s="23" t="str">
        <f t="shared" si="74"/>
        <v/>
      </c>
      <c r="AI349" s="23" t="str">
        <f t="shared" si="74"/>
        <v/>
      </c>
      <c r="AJ349" s="23" t="str">
        <f t="shared" si="74"/>
        <v/>
      </c>
      <c r="AK349" s="23" t="str">
        <f t="shared" si="74"/>
        <v/>
      </c>
      <c r="AL349" s="23" t="str">
        <f t="shared" si="73"/>
        <v/>
      </c>
      <c r="AM349" s="23" t="str">
        <f t="shared" si="73"/>
        <v/>
      </c>
      <c r="AN349" s="23" t="str">
        <f t="shared" si="73"/>
        <v/>
      </c>
      <c r="AO349" s="23" t="str">
        <f t="shared" si="73"/>
        <v/>
      </c>
      <c r="AP349" s="23" t="str">
        <f t="shared" si="73"/>
        <v/>
      </c>
      <c r="AQ349" s="14"/>
      <c r="AR349" s="23">
        <f t="shared" si="71"/>
        <v>0</v>
      </c>
      <c r="AS349" s="1">
        <f t="shared" si="72"/>
        <v>0</v>
      </c>
    </row>
    <row r="350" spans="1:45" x14ac:dyDescent="0.25">
      <c r="A350" t="s">
        <v>345</v>
      </c>
      <c r="B350" s="5">
        <v>347</v>
      </c>
      <c r="C350" s="12">
        <f>VLOOKUP(A350,'[1]MASTER CP-1 history'!$C$3:$Q$353,15,0)</f>
        <v>0</v>
      </c>
      <c r="D350" s="12">
        <f>VLOOKUP($A350,'[1]MASTER CP-1 history'!$C$356:$Q$706,15,0)</f>
        <v>0</v>
      </c>
      <c r="E350" s="12">
        <f>VLOOKUP($A350,'[1]MASTER CP-1 history'!$C$709:$Q$1059,15,0)</f>
        <v>0</v>
      </c>
      <c r="F350" s="12">
        <f>VLOOKUP($A350,'[1]MASTER CP-1 history'!$C$1062:$Q$1412,15,0)</f>
        <v>0</v>
      </c>
      <c r="G350" s="12">
        <f>VLOOKUP($A350,'[1]MASTER CP-1 history'!$C$1415:$Q$1765,15,0)</f>
        <v>0</v>
      </c>
      <c r="H350" s="12">
        <f>VLOOKUP($A350,'[1]MASTER CP-1 history'!$C$1768:$Q$2118,15,0)</f>
        <v>0</v>
      </c>
      <c r="I350" s="12">
        <f>VLOOKUP($A350,'[1]MASTER CP-1 history'!$C$2121:$Q$2471,15,0)</f>
        <v>0</v>
      </c>
      <c r="J350" s="12">
        <f>VLOOKUP($A350,'[1]MASTER CP-1 history'!$C$2474:$Q$2824,15,0)</f>
        <v>0</v>
      </c>
      <c r="K350" s="12">
        <f>VLOOKUP($A350,'[1]MASTER CP-1 history'!$C$2827:$Q$3177,15,0)</f>
        <v>0</v>
      </c>
      <c r="L350" s="12">
        <f>VLOOKUP($A350,'[1]MASTER CP-1 history'!$C$3180:$Q$3530,15,0)</f>
        <v>0</v>
      </c>
      <c r="M350" s="12">
        <f>VLOOKUP($A350,'[1]MASTER CP-1 history'!$C$3533:$Q$3883,15,0)</f>
        <v>0</v>
      </c>
      <c r="N350" s="12">
        <f>VLOOKUP($A350,'[1]MASTER CP-1 history'!$C$3886:$Q$4236,15,0)</f>
        <v>0</v>
      </c>
      <c r="O350" s="12">
        <f>VLOOKUP($A350,'[1]MASTER CP-1 history'!$C$4239:$Q$4589,15,0)</f>
        <v>0</v>
      </c>
      <c r="P350" s="12">
        <f>VLOOKUP($A350,'[1]MASTER CP-1 history'!$C$4592:$Q$4942,15,0)</f>
        <v>0</v>
      </c>
      <c r="Q350" s="12">
        <f>VLOOKUP($A350,'[1]MASTER CP-1 history'!$C$4945:$Q$5295,15,0)</f>
        <v>0</v>
      </c>
      <c r="R350" s="12">
        <f>VLOOKUP($A350,'[1]MASTER CP-1 history'!$C$5298:$Q$5648,15,0)</f>
        <v>0</v>
      </c>
      <c r="S350" s="12">
        <f>VLOOKUP($A350,'[1]MASTER CP-1 history'!$C$5651:$Q$6001,15,0)</f>
        <v>0</v>
      </c>
      <c r="T350" s="12">
        <f>VLOOKUP($A350,'[1]MASTER CP-1 history'!$C$6004:$Q$6354,15,0)</f>
        <v>0</v>
      </c>
      <c r="U350" s="12">
        <f>VLOOKUP($A350,'[1]MASTER CP-1 history'!$C$6357:$Q$6707,15,0)</f>
        <v>0</v>
      </c>
      <c r="V350" s="12">
        <f>VLOOKUP($A350,'[1]MASTER CP-1 history'!$C$6710:$Q$7060,15,0)</f>
        <v>0</v>
      </c>
      <c r="W350" s="1"/>
      <c r="X350" s="23" t="str">
        <f t="shared" si="65"/>
        <v/>
      </c>
      <c r="Y350" s="23" t="str">
        <f t="shared" si="66"/>
        <v/>
      </c>
      <c r="Z350" s="23" t="str">
        <f t="shared" si="67"/>
        <v/>
      </c>
      <c r="AA350" s="23" t="str">
        <f t="shared" si="68"/>
        <v/>
      </c>
      <c r="AB350" s="23" t="str">
        <f t="shared" si="69"/>
        <v/>
      </c>
      <c r="AC350" s="23" t="str">
        <f t="shared" si="70"/>
        <v/>
      </c>
      <c r="AD350" s="23" t="str">
        <f t="shared" si="74"/>
        <v/>
      </c>
      <c r="AE350" s="23" t="str">
        <f t="shared" si="74"/>
        <v/>
      </c>
      <c r="AF350" s="23" t="str">
        <f t="shared" si="74"/>
        <v/>
      </c>
      <c r="AG350" s="23" t="str">
        <f t="shared" si="74"/>
        <v/>
      </c>
      <c r="AH350" s="23" t="str">
        <f t="shared" si="74"/>
        <v/>
      </c>
      <c r="AI350" s="23" t="str">
        <f t="shared" si="74"/>
        <v/>
      </c>
      <c r="AJ350" s="23" t="str">
        <f t="shared" si="74"/>
        <v/>
      </c>
      <c r="AK350" s="23" t="str">
        <f t="shared" si="74"/>
        <v/>
      </c>
      <c r="AL350" s="23" t="str">
        <f t="shared" si="73"/>
        <v/>
      </c>
      <c r="AM350" s="23" t="str">
        <f t="shared" si="73"/>
        <v/>
      </c>
      <c r="AN350" s="23" t="str">
        <f t="shared" si="73"/>
        <v/>
      </c>
      <c r="AO350" s="23" t="str">
        <f t="shared" si="73"/>
        <v/>
      </c>
      <c r="AP350" s="23" t="str">
        <f t="shared" si="73"/>
        <v/>
      </c>
      <c r="AQ350" s="14"/>
      <c r="AR350" s="23">
        <f t="shared" si="71"/>
        <v>0</v>
      </c>
      <c r="AS350" s="1">
        <f t="shared" si="72"/>
        <v>0</v>
      </c>
    </row>
    <row r="351" spans="1:45" x14ac:dyDescent="0.25">
      <c r="A351" t="s">
        <v>346</v>
      </c>
      <c r="B351" s="5">
        <v>348</v>
      </c>
      <c r="C351" s="12">
        <f>VLOOKUP(A351,'[1]MASTER CP-1 history'!$C$3:$Q$353,15,0)</f>
        <v>0</v>
      </c>
      <c r="D351" s="12">
        <f>VLOOKUP($A351,'[1]MASTER CP-1 history'!$C$356:$Q$706,15,0)</f>
        <v>0</v>
      </c>
      <c r="E351" s="12">
        <f>VLOOKUP($A351,'[1]MASTER CP-1 history'!$C$709:$Q$1059,15,0)</f>
        <v>0</v>
      </c>
      <c r="F351" s="12">
        <f>VLOOKUP($A351,'[1]MASTER CP-1 history'!$C$1062:$Q$1412,15,0)</f>
        <v>0</v>
      </c>
      <c r="G351" s="12">
        <f>VLOOKUP($A351,'[1]MASTER CP-1 history'!$C$1415:$Q$1765,15,0)</f>
        <v>0</v>
      </c>
      <c r="H351" s="12">
        <f>VLOOKUP($A351,'[1]MASTER CP-1 history'!$C$1768:$Q$2118,15,0)</f>
        <v>0</v>
      </c>
      <c r="I351" s="12">
        <f>VLOOKUP($A351,'[1]MASTER CP-1 history'!$C$2121:$Q$2471,15,0)</f>
        <v>0</v>
      </c>
      <c r="J351" s="12">
        <f>VLOOKUP($A351,'[1]MASTER CP-1 history'!$C$2474:$Q$2824,15,0)</f>
        <v>0</v>
      </c>
      <c r="K351" s="12">
        <f>VLOOKUP($A351,'[1]MASTER CP-1 history'!$C$2827:$Q$3177,15,0)</f>
        <v>0</v>
      </c>
      <c r="L351" s="12">
        <f>VLOOKUP($A351,'[1]MASTER CP-1 history'!$C$3180:$Q$3530,15,0)</f>
        <v>0</v>
      </c>
      <c r="M351" s="12">
        <f>VLOOKUP($A351,'[1]MASTER CP-1 history'!$C$3533:$Q$3883,15,0)</f>
        <v>0</v>
      </c>
      <c r="N351" s="12">
        <f>VLOOKUP($A351,'[1]MASTER CP-1 history'!$C$3886:$Q$4236,15,0)</f>
        <v>0</v>
      </c>
      <c r="O351" s="12">
        <f>VLOOKUP($A351,'[1]MASTER CP-1 history'!$C$4239:$Q$4589,15,0)</f>
        <v>0</v>
      </c>
      <c r="P351" s="12">
        <f>VLOOKUP($A351,'[1]MASTER CP-1 history'!$C$4592:$Q$4942,15,0)</f>
        <v>0</v>
      </c>
      <c r="Q351" s="12">
        <f>VLOOKUP($A351,'[1]MASTER CP-1 history'!$C$4945:$Q$5295,15,0)</f>
        <v>0</v>
      </c>
      <c r="R351" s="12">
        <f>VLOOKUP($A351,'[1]MASTER CP-1 history'!$C$5298:$Q$5648,15,0)</f>
        <v>0</v>
      </c>
      <c r="S351" s="12">
        <f>VLOOKUP($A351,'[1]MASTER CP-1 history'!$C$5651:$Q$6001,15,0)</f>
        <v>0</v>
      </c>
      <c r="T351" s="12">
        <f>VLOOKUP($A351,'[1]MASTER CP-1 history'!$C$6004:$Q$6354,15,0)</f>
        <v>0</v>
      </c>
      <c r="U351" s="12">
        <f>VLOOKUP($A351,'[1]MASTER CP-1 history'!$C$6357:$Q$6707,15,0)</f>
        <v>0</v>
      </c>
      <c r="V351" s="12">
        <f>VLOOKUP($A351,'[1]MASTER CP-1 history'!$C$6710:$Q$7060,15,0)</f>
        <v>0</v>
      </c>
      <c r="W351" s="1"/>
      <c r="X351" s="23" t="str">
        <f t="shared" si="65"/>
        <v/>
      </c>
      <c r="Y351" s="23" t="str">
        <f t="shared" si="66"/>
        <v/>
      </c>
      <c r="Z351" s="23" t="str">
        <f t="shared" si="67"/>
        <v/>
      </c>
      <c r="AA351" s="23" t="str">
        <f t="shared" si="68"/>
        <v/>
      </c>
      <c r="AB351" s="23" t="str">
        <f t="shared" si="69"/>
        <v/>
      </c>
      <c r="AC351" s="23" t="str">
        <f t="shared" si="70"/>
        <v/>
      </c>
      <c r="AD351" s="23" t="str">
        <f t="shared" si="74"/>
        <v/>
      </c>
      <c r="AE351" s="23" t="str">
        <f t="shared" si="74"/>
        <v/>
      </c>
      <c r="AF351" s="23" t="str">
        <f t="shared" si="74"/>
        <v/>
      </c>
      <c r="AG351" s="23" t="str">
        <f t="shared" si="74"/>
        <v/>
      </c>
      <c r="AH351" s="23" t="str">
        <f t="shared" si="74"/>
        <v/>
      </c>
      <c r="AI351" s="23" t="str">
        <f t="shared" si="74"/>
        <v/>
      </c>
      <c r="AJ351" s="23" t="str">
        <f t="shared" si="74"/>
        <v/>
      </c>
      <c r="AK351" s="23" t="str">
        <f t="shared" si="74"/>
        <v/>
      </c>
      <c r="AL351" s="23" t="str">
        <f t="shared" si="73"/>
        <v/>
      </c>
      <c r="AM351" s="23" t="str">
        <f t="shared" si="73"/>
        <v/>
      </c>
      <c r="AN351" s="23" t="str">
        <f t="shared" si="73"/>
        <v/>
      </c>
      <c r="AO351" s="23" t="str">
        <f t="shared" si="73"/>
        <v/>
      </c>
      <c r="AP351" s="23" t="str">
        <f t="shared" si="73"/>
        <v/>
      </c>
      <c r="AQ351" s="14"/>
      <c r="AR351" s="23">
        <f t="shared" si="71"/>
        <v>0</v>
      </c>
      <c r="AS351" s="1">
        <f t="shared" si="72"/>
        <v>0</v>
      </c>
    </row>
    <row r="352" spans="1:45" x14ac:dyDescent="0.25">
      <c r="A352" t="s">
        <v>347</v>
      </c>
      <c r="B352" s="5">
        <v>349</v>
      </c>
      <c r="C352" s="12">
        <f>VLOOKUP(A352,'[1]MASTER CP-1 history'!$C$3:$Q$353,15,0)</f>
        <v>0</v>
      </c>
      <c r="D352" s="12">
        <f>VLOOKUP($A352,'[1]MASTER CP-1 history'!$C$356:$Q$706,15,0)</f>
        <v>0</v>
      </c>
      <c r="E352" s="12">
        <f>VLOOKUP($A352,'[1]MASTER CP-1 history'!$C$709:$Q$1059,15,0)</f>
        <v>0</v>
      </c>
      <c r="F352" s="12">
        <f>VLOOKUP($A352,'[1]MASTER CP-1 history'!$C$1062:$Q$1412,15,0)</f>
        <v>0</v>
      </c>
      <c r="G352" s="12">
        <f>VLOOKUP($A352,'[1]MASTER CP-1 history'!$C$1415:$Q$1765,15,0)</f>
        <v>0</v>
      </c>
      <c r="H352" s="12">
        <f>VLOOKUP($A352,'[1]MASTER CP-1 history'!$C$1768:$Q$2118,15,0)</f>
        <v>0</v>
      </c>
      <c r="I352" s="12">
        <f>VLOOKUP($A352,'[1]MASTER CP-1 history'!$C$2121:$Q$2471,15,0)</f>
        <v>0</v>
      </c>
      <c r="J352" s="12">
        <f>VLOOKUP($A352,'[1]MASTER CP-1 history'!$C$2474:$Q$2824,15,0)</f>
        <v>0</v>
      </c>
      <c r="K352" s="12">
        <f>VLOOKUP($A352,'[1]MASTER CP-1 history'!$C$2827:$Q$3177,15,0)</f>
        <v>0</v>
      </c>
      <c r="L352" s="12">
        <f>VLOOKUP($A352,'[1]MASTER CP-1 history'!$C$3180:$Q$3530,15,0)</f>
        <v>0</v>
      </c>
      <c r="M352" s="12">
        <f>VLOOKUP($A352,'[1]MASTER CP-1 history'!$C$3533:$Q$3883,15,0)</f>
        <v>0</v>
      </c>
      <c r="N352" s="12">
        <f>VLOOKUP($A352,'[1]MASTER CP-1 history'!$C$3886:$Q$4236,15,0)</f>
        <v>0</v>
      </c>
      <c r="O352" s="12">
        <f>VLOOKUP($A352,'[1]MASTER CP-1 history'!$C$4239:$Q$4589,15,0)</f>
        <v>0</v>
      </c>
      <c r="P352" s="12">
        <f>VLOOKUP($A352,'[1]MASTER CP-1 history'!$C$4592:$Q$4942,15,0)</f>
        <v>0</v>
      </c>
      <c r="Q352" s="12">
        <f>VLOOKUP($A352,'[1]MASTER CP-1 history'!$C$4945:$Q$5295,15,0)</f>
        <v>0</v>
      </c>
      <c r="R352" s="12">
        <f>VLOOKUP($A352,'[1]MASTER CP-1 history'!$C$5298:$Q$5648,15,0)</f>
        <v>0</v>
      </c>
      <c r="S352" s="12">
        <f>VLOOKUP($A352,'[1]MASTER CP-1 history'!$C$5651:$Q$6001,15,0)</f>
        <v>0</v>
      </c>
      <c r="T352" s="12">
        <f>VLOOKUP($A352,'[1]MASTER CP-1 history'!$C$6004:$Q$6354,15,0)</f>
        <v>0</v>
      </c>
      <c r="U352" s="12">
        <f>VLOOKUP($A352,'[1]MASTER CP-1 history'!$C$6357:$Q$6707,15,0)</f>
        <v>0</v>
      </c>
      <c r="V352" s="12">
        <f>VLOOKUP($A352,'[1]MASTER CP-1 history'!$C$6710:$Q$7060,15,0)</f>
        <v>0</v>
      </c>
      <c r="W352" s="1"/>
      <c r="X352" s="23" t="str">
        <f t="shared" si="65"/>
        <v/>
      </c>
      <c r="Y352" s="23" t="str">
        <f t="shared" si="66"/>
        <v/>
      </c>
      <c r="Z352" s="23" t="str">
        <f t="shared" si="67"/>
        <v/>
      </c>
      <c r="AA352" s="23" t="str">
        <f t="shared" si="68"/>
        <v/>
      </c>
      <c r="AB352" s="23" t="str">
        <f t="shared" si="69"/>
        <v/>
      </c>
      <c r="AC352" s="23" t="str">
        <f t="shared" si="70"/>
        <v/>
      </c>
      <c r="AD352" s="23" t="str">
        <f t="shared" si="74"/>
        <v/>
      </c>
      <c r="AE352" s="23" t="str">
        <f t="shared" si="74"/>
        <v/>
      </c>
      <c r="AF352" s="23" t="str">
        <f t="shared" si="74"/>
        <v/>
      </c>
      <c r="AG352" s="23" t="str">
        <f t="shared" si="74"/>
        <v/>
      </c>
      <c r="AH352" s="23" t="str">
        <f t="shared" si="74"/>
        <v/>
      </c>
      <c r="AI352" s="23" t="str">
        <f t="shared" si="74"/>
        <v/>
      </c>
      <c r="AJ352" s="23" t="str">
        <f t="shared" si="74"/>
        <v/>
      </c>
      <c r="AK352" s="23" t="str">
        <f t="shared" si="74"/>
        <v/>
      </c>
      <c r="AL352" s="23" t="str">
        <f t="shared" si="73"/>
        <v/>
      </c>
      <c r="AM352" s="23" t="str">
        <f t="shared" si="73"/>
        <v/>
      </c>
      <c r="AN352" s="23" t="str">
        <f t="shared" si="73"/>
        <v/>
      </c>
      <c r="AO352" s="23" t="str">
        <f t="shared" si="73"/>
        <v/>
      </c>
      <c r="AP352" s="23" t="str">
        <f t="shared" si="73"/>
        <v/>
      </c>
      <c r="AQ352" s="14"/>
      <c r="AR352" s="23">
        <f t="shared" si="71"/>
        <v>0</v>
      </c>
      <c r="AS352" s="1">
        <f t="shared" si="72"/>
        <v>0</v>
      </c>
    </row>
    <row r="353" spans="1:45" x14ac:dyDescent="0.25">
      <c r="A353" t="s">
        <v>348</v>
      </c>
      <c r="B353" s="5">
        <v>350</v>
      </c>
      <c r="C353" s="12">
        <f>VLOOKUP(A353,'[1]MASTER CP-1 history'!$C$3:$Q$353,15,0)</f>
        <v>0</v>
      </c>
      <c r="D353" s="12">
        <f>VLOOKUP($A353,'[1]MASTER CP-1 history'!$C$356:$Q$706,15,0)</f>
        <v>0</v>
      </c>
      <c r="E353" s="12">
        <f>VLOOKUP($A353,'[1]MASTER CP-1 history'!$C$709:$Q$1059,15,0)</f>
        <v>0</v>
      </c>
      <c r="F353" s="12">
        <f>VLOOKUP($A353,'[1]MASTER CP-1 history'!$C$1062:$Q$1412,15,0)</f>
        <v>0</v>
      </c>
      <c r="G353" s="12">
        <f>VLOOKUP($A353,'[1]MASTER CP-1 history'!$C$1415:$Q$1765,15,0)</f>
        <v>0</v>
      </c>
      <c r="H353" s="12">
        <f>VLOOKUP($A353,'[1]MASTER CP-1 history'!$C$1768:$Q$2118,15,0)</f>
        <v>0</v>
      </c>
      <c r="I353" s="12">
        <f>VLOOKUP($A353,'[1]MASTER CP-1 history'!$C$2121:$Q$2471,15,0)</f>
        <v>0</v>
      </c>
      <c r="J353" s="12">
        <f>VLOOKUP($A353,'[1]MASTER CP-1 history'!$C$2474:$Q$2824,15,0)</f>
        <v>0</v>
      </c>
      <c r="K353" s="12">
        <f>VLOOKUP($A353,'[1]MASTER CP-1 history'!$C$2827:$Q$3177,15,0)</f>
        <v>0</v>
      </c>
      <c r="L353" s="12">
        <f>VLOOKUP($A353,'[1]MASTER CP-1 history'!$C$3180:$Q$3530,15,0)</f>
        <v>0</v>
      </c>
      <c r="M353" s="12">
        <f>VLOOKUP($A353,'[1]MASTER CP-1 history'!$C$3533:$Q$3883,15,0)</f>
        <v>0</v>
      </c>
      <c r="N353" s="12">
        <f>VLOOKUP($A353,'[1]MASTER CP-1 history'!$C$3886:$Q$4236,15,0)</f>
        <v>0</v>
      </c>
      <c r="O353" s="12">
        <f>VLOOKUP($A353,'[1]MASTER CP-1 history'!$C$4239:$Q$4589,15,0)</f>
        <v>0</v>
      </c>
      <c r="P353" s="12">
        <f>VLOOKUP($A353,'[1]MASTER CP-1 history'!$C$4592:$Q$4942,15,0)</f>
        <v>0</v>
      </c>
      <c r="Q353" s="12">
        <f>VLOOKUP($A353,'[1]MASTER CP-1 history'!$C$4945:$Q$5295,15,0)</f>
        <v>251502.13999999998</v>
      </c>
      <c r="R353" s="12">
        <f>VLOOKUP($A353,'[1]MASTER CP-1 history'!$C$5298:$Q$5648,15,0)</f>
        <v>264188.07</v>
      </c>
      <c r="S353" s="12">
        <f>VLOOKUP($A353,'[1]MASTER CP-1 history'!$C$5651:$Q$6001,15,0)</f>
        <v>276409.11000000004</v>
      </c>
      <c r="T353" s="12">
        <f>VLOOKUP($A353,'[1]MASTER CP-1 history'!$C$6004:$Q$6354,15,0)</f>
        <v>291262.62</v>
      </c>
      <c r="U353" s="12">
        <f>VLOOKUP($A353,'[1]MASTER CP-1 history'!$C$6357:$Q$6707,15,0)</f>
        <v>311135.15999999997</v>
      </c>
      <c r="V353" s="12">
        <f>VLOOKUP($A353,'[1]MASTER CP-1 history'!$C$6710:$Q$7060,15,0)</f>
        <v>331911.17</v>
      </c>
      <c r="W353" s="1"/>
      <c r="X353" s="23" t="str">
        <f t="shared" si="65"/>
        <v/>
      </c>
      <c r="Y353" s="23" t="str">
        <f t="shared" si="66"/>
        <v/>
      </c>
      <c r="Z353" s="23" t="str">
        <f t="shared" si="67"/>
        <v/>
      </c>
      <c r="AA353" s="23" t="str">
        <f t="shared" si="68"/>
        <v/>
      </c>
      <c r="AB353" s="23" t="str">
        <f t="shared" si="69"/>
        <v/>
      </c>
      <c r="AC353" s="23" t="str">
        <f t="shared" si="70"/>
        <v/>
      </c>
      <c r="AD353" s="23" t="str">
        <f t="shared" si="74"/>
        <v/>
      </c>
      <c r="AE353" s="23" t="str">
        <f t="shared" si="74"/>
        <v/>
      </c>
      <c r="AF353" s="23" t="str">
        <f t="shared" si="74"/>
        <v/>
      </c>
      <c r="AG353" s="23" t="str">
        <f t="shared" si="74"/>
        <v/>
      </c>
      <c r="AH353" s="23" t="str">
        <f t="shared" si="74"/>
        <v/>
      </c>
      <c r="AI353" s="23" t="str">
        <f t="shared" si="74"/>
        <v/>
      </c>
      <c r="AJ353" s="23" t="str">
        <f t="shared" si="74"/>
        <v/>
      </c>
      <c r="AK353" s="23" t="str">
        <f t="shared" si="74"/>
        <v/>
      </c>
      <c r="AL353" s="23">
        <f t="shared" si="73"/>
        <v>5.0440644361912874E-2</v>
      </c>
      <c r="AM353" s="23">
        <f t="shared" si="73"/>
        <v>4.6258863997908906E-2</v>
      </c>
      <c r="AN353" s="23">
        <f t="shared" si="73"/>
        <v>5.3737411187351779E-2</v>
      </c>
      <c r="AO353" s="23">
        <f t="shared" si="73"/>
        <v>6.822894060350064E-2</v>
      </c>
      <c r="AP353" s="23">
        <f t="shared" si="73"/>
        <v>6.6774870445371753E-2</v>
      </c>
      <c r="AQ353" s="14"/>
      <c r="AR353" s="23">
        <f t="shared" si="71"/>
        <v>5.7088146119209184E-2</v>
      </c>
      <c r="AS353" s="1">
        <f t="shared" si="72"/>
        <v>350859</v>
      </c>
    </row>
    <row r="354" spans="1:45" x14ac:dyDescent="0.25">
      <c r="A354" t="s">
        <v>349</v>
      </c>
      <c r="B354" s="5">
        <v>351</v>
      </c>
      <c r="C354" s="12">
        <f>VLOOKUP(A354,'[1]MASTER CP-1 history'!$C$3:$Q$353,15,0)</f>
        <v>0</v>
      </c>
      <c r="D354" s="12">
        <f>VLOOKUP($A354,'[1]MASTER CP-1 history'!$C$356:$Q$706,15,0)</f>
        <v>1076698.43</v>
      </c>
      <c r="E354" s="12">
        <f>VLOOKUP($A354,'[1]MASTER CP-1 history'!$C$709:$Q$1059,15,0)</f>
        <v>1099143.6900000002</v>
      </c>
      <c r="F354" s="12">
        <f>VLOOKUP($A354,'[1]MASTER CP-1 history'!$C$1062:$Q$1412,15,0)</f>
        <v>1182628.3899999999</v>
      </c>
      <c r="G354" s="12">
        <f>VLOOKUP($A354,'[1]MASTER CP-1 history'!$C$1415:$Q$1765,15,0)</f>
        <v>1185477.1099999999</v>
      </c>
      <c r="H354" s="12">
        <f>VLOOKUP($A354,'[1]MASTER CP-1 history'!$C$1768:$Q$2118,15,0)</f>
        <v>1247413</v>
      </c>
      <c r="I354" s="12">
        <f>VLOOKUP($A354,'[1]MASTER CP-1 history'!$C$2121:$Q$2471,15,0)</f>
        <v>1296755</v>
      </c>
      <c r="J354" s="12">
        <f>VLOOKUP($A354,'[1]MASTER CP-1 history'!$C$2474:$Q$2824,15,0)</f>
        <v>1365187</v>
      </c>
      <c r="K354" s="12">
        <f>VLOOKUP($A354,'[1]MASTER CP-1 history'!$C$2827:$Q$3177,15,0)</f>
        <v>1416755</v>
      </c>
      <c r="L354" s="12">
        <f>VLOOKUP($A354,'[1]MASTER CP-1 history'!$C$3180:$Q$3530,15,0)</f>
        <v>1472456</v>
      </c>
      <c r="M354" s="12">
        <f>VLOOKUP($A354,'[1]MASTER CP-1 history'!$C$3533:$Q$3883,15,0)</f>
        <v>1508067.86</v>
      </c>
      <c r="N354" s="12">
        <f>VLOOKUP($A354,'[1]MASTER CP-1 history'!$C$3886:$Q$4236,15,0)</f>
        <v>1558705.4100000001</v>
      </c>
      <c r="O354" s="12">
        <f>VLOOKUP($A354,'[1]MASTER CP-1 history'!$C$4239:$Q$4589,15,0)</f>
        <v>1591443</v>
      </c>
      <c r="P354" s="12">
        <f>VLOOKUP($A354,'[1]MASTER CP-1 history'!$C$4592:$Q$4942,15,0)</f>
        <v>1639399.47</v>
      </c>
      <c r="Q354" s="12">
        <f>VLOOKUP($A354,'[1]MASTER CP-1 history'!$C$4945:$Q$5295,15,0)</f>
        <v>1703382.44</v>
      </c>
      <c r="R354" s="12">
        <f>VLOOKUP($A354,'[1]MASTER CP-1 history'!$C$5298:$Q$5648,15,0)</f>
        <v>1767536.48</v>
      </c>
      <c r="S354" s="12">
        <f>VLOOKUP($A354,'[1]MASTER CP-1 history'!$C$5651:$Q$6001,15,0)</f>
        <v>1873162.88</v>
      </c>
      <c r="T354" s="12">
        <f>VLOOKUP($A354,'[1]MASTER CP-1 history'!$C$6004:$Q$6354,15,0)</f>
        <v>1915441</v>
      </c>
      <c r="U354" s="12">
        <f>VLOOKUP($A354,'[1]MASTER CP-1 history'!$C$6357:$Q$6707,15,0)</f>
        <v>1568505.38</v>
      </c>
      <c r="V354" s="12">
        <f>VLOOKUP($A354,'[1]MASTER CP-1 history'!$C$6710:$Q$7060,15,0)</f>
        <v>1717149.44</v>
      </c>
      <c r="W354" s="1"/>
      <c r="X354" s="23" t="str">
        <f t="shared" si="65"/>
        <v/>
      </c>
      <c r="Y354" s="23">
        <f t="shared" si="66"/>
        <v>2.0846375711721103E-2</v>
      </c>
      <c r="Z354" s="23">
        <f t="shared" si="67"/>
        <v>7.5954309486141625E-2</v>
      </c>
      <c r="AA354" s="23">
        <f t="shared" si="68"/>
        <v>2.4088040030900764E-3</v>
      </c>
      <c r="AB354" s="23">
        <f t="shared" si="69"/>
        <v>5.2245538507276736E-2</v>
      </c>
      <c r="AC354" s="23">
        <f t="shared" si="70"/>
        <v>3.9555463988270124E-2</v>
      </c>
      <c r="AD354" s="23">
        <f t="shared" si="74"/>
        <v>5.2771726347690964E-2</v>
      </c>
      <c r="AE354" s="23">
        <f t="shared" si="74"/>
        <v>3.7773579736695415E-2</v>
      </c>
      <c r="AF354" s="23">
        <f t="shared" si="74"/>
        <v>3.9315901479084245E-2</v>
      </c>
      <c r="AG354" s="23">
        <f t="shared" si="74"/>
        <v>2.4185347473880445E-2</v>
      </c>
      <c r="AH354" s="23">
        <f t="shared" si="74"/>
        <v>3.3577766188850444E-2</v>
      </c>
      <c r="AI354" s="23">
        <f t="shared" si="74"/>
        <v>2.1003064331444034E-2</v>
      </c>
      <c r="AJ354" s="23">
        <f t="shared" si="74"/>
        <v>3.0133953902213257E-2</v>
      </c>
      <c r="AK354" s="23">
        <f t="shared" si="74"/>
        <v>3.9028297355738421E-2</v>
      </c>
      <c r="AL354" s="23">
        <f t="shared" si="73"/>
        <v>3.7662734153816942E-2</v>
      </c>
      <c r="AM354" s="23">
        <f t="shared" si="73"/>
        <v>5.9759106075140192E-2</v>
      </c>
      <c r="AN354" s="23">
        <f t="shared" si="73"/>
        <v>2.257044512861589E-2</v>
      </c>
      <c r="AO354" s="23">
        <f t="shared" si="73"/>
        <v>-0.18112571465265706</v>
      </c>
      <c r="AP354" s="23">
        <f t="shared" si="73"/>
        <v>9.4767963116581769E-2</v>
      </c>
      <c r="AQ354" s="14"/>
      <c r="AR354" s="23">
        <f t="shared" si="71"/>
        <v>2.7913036796310822E-2</v>
      </c>
      <c r="AS354" s="1">
        <f t="shared" si="72"/>
        <v>1765080</v>
      </c>
    </row>
    <row r="355" spans="1:45" x14ac:dyDescent="0.25">
      <c r="B355" s="5"/>
      <c r="W355" s="1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14"/>
    </row>
    <row r="356" spans="1:45" x14ac:dyDescent="0.25">
      <c r="A356" t="s">
        <v>705</v>
      </c>
      <c r="C356" s="12">
        <f t="shared" ref="C356:V356" si="75">SUM(C4:C354)</f>
        <v>30822218.160000011</v>
      </c>
      <c r="D356" s="12">
        <f t="shared" si="75"/>
        <v>46337389.709999993</v>
      </c>
      <c r="E356" s="12">
        <f t="shared" si="75"/>
        <v>58666784.150000006</v>
      </c>
      <c r="F356" s="12">
        <f t="shared" si="75"/>
        <v>68125883.299999997</v>
      </c>
      <c r="G356" s="12">
        <f t="shared" si="75"/>
        <v>74068962.490000039</v>
      </c>
      <c r="H356" s="12">
        <f t="shared" si="75"/>
        <v>78301599.719999984</v>
      </c>
      <c r="I356" s="12">
        <f t="shared" si="75"/>
        <v>82113909.429999992</v>
      </c>
      <c r="J356" s="12">
        <f t="shared" si="75"/>
        <v>85078534.579999983</v>
      </c>
      <c r="K356" s="12">
        <f t="shared" si="75"/>
        <v>89413260.790000021</v>
      </c>
      <c r="L356" s="12">
        <f t="shared" si="75"/>
        <v>92673099.960000053</v>
      </c>
      <c r="M356" s="12">
        <f t="shared" si="75"/>
        <v>99000411.229999989</v>
      </c>
      <c r="N356" s="12">
        <f t="shared" si="75"/>
        <v>106272956.23000002</v>
      </c>
      <c r="O356" s="12">
        <f t="shared" si="75"/>
        <v>112791447.83000003</v>
      </c>
      <c r="P356" s="12">
        <f t="shared" si="75"/>
        <v>121076091.85000002</v>
      </c>
      <c r="Q356" s="12">
        <f t="shared" si="75"/>
        <v>153510719.57999992</v>
      </c>
      <c r="R356" s="12">
        <f t="shared" si="75"/>
        <v>160343267.73999992</v>
      </c>
      <c r="S356" s="12">
        <f t="shared" si="75"/>
        <v>170778591.25</v>
      </c>
      <c r="T356" s="12">
        <f t="shared" si="75"/>
        <v>179145811.97999999</v>
      </c>
      <c r="U356" s="12">
        <f t="shared" si="75"/>
        <v>195412095.22999999</v>
      </c>
      <c r="V356" s="12">
        <f t="shared" si="75"/>
        <v>209198866.94999987</v>
      </c>
      <c r="W356" s="1"/>
      <c r="X356" s="23">
        <f t="shared" ref="X356:AC356" si="76">IF(AND(C356&gt;0,D356&gt;0),((D356-C356)/C356),"")</f>
        <v>0.50337621612629502</v>
      </c>
      <c r="Y356" s="23">
        <f t="shared" si="76"/>
        <v>0.26607874369192674</v>
      </c>
      <c r="Z356" s="23">
        <f t="shared" si="76"/>
        <v>0.16123432172138227</v>
      </c>
      <c r="AA356" s="23">
        <f t="shared" si="76"/>
        <v>8.7236728569507482E-2</v>
      </c>
      <c r="AB356" s="23">
        <f t="shared" si="76"/>
        <v>5.7144545943537253E-2</v>
      </c>
      <c r="AC356" s="23">
        <f t="shared" si="76"/>
        <v>4.8687507325936012E-2</v>
      </c>
      <c r="AD356" s="23">
        <f t="shared" ref="AD356:AP356" si="77">IF(AND(I356&gt;0,J356&gt;0),((J356-I356)/I356),"")</f>
        <v>3.6103812016492265E-2</v>
      </c>
      <c r="AE356" s="23">
        <f t="shared" si="77"/>
        <v>5.0949704662861375E-2</v>
      </c>
      <c r="AF356" s="23">
        <f t="shared" si="77"/>
        <v>3.6458117523039846E-2</v>
      </c>
      <c r="AG356" s="23">
        <f t="shared" si="77"/>
        <v>6.8275597478998293E-2</v>
      </c>
      <c r="AH356" s="23">
        <f t="shared" si="77"/>
        <v>7.3459745365140855E-2</v>
      </c>
      <c r="AI356" s="23">
        <f t="shared" si="77"/>
        <v>6.1337256732488354E-2</v>
      </c>
      <c r="AJ356" s="23">
        <f t="shared" si="77"/>
        <v>7.3450994551348098E-2</v>
      </c>
      <c r="AK356" s="23">
        <f t="shared" si="77"/>
        <v>0.26788631210679348</v>
      </c>
      <c r="AL356" s="23">
        <f t="shared" si="77"/>
        <v>4.45086061657037E-2</v>
      </c>
      <c r="AM356" s="23">
        <f t="shared" si="77"/>
        <v>6.5081145327044121E-2</v>
      </c>
      <c r="AN356" s="23">
        <f t="shared" si="77"/>
        <v>4.8994552939901882E-2</v>
      </c>
      <c r="AO356" s="23">
        <f t="shared" si="77"/>
        <v>9.0799126533954277E-2</v>
      </c>
      <c r="AP356" s="23">
        <f t="shared" si="77"/>
        <v>7.0552294645696581E-2</v>
      </c>
      <c r="AQ356" s="14"/>
      <c r="AR356" s="23">
        <f>IFERROR(AVERAGE(X356:AQ356),0)</f>
        <v>0.11113764891726569</v>
      </c>
      <c r="AS356" s="1">
        <f>ROUND((V356*AR356)+V356,0)</f>
        <v>232448737</v>
      </c>
    </row>
    <row r="357" spans="1:45" x14ac:dyDescent="0.25">
      <c r="X357" s="6"/>
      <c r="AQ357" s="14"/>
      <c r="AS357">
        <f>COUNTIF(AS4:AS354,"&gt;0")</f>
        <v>189</v>
      </c>
    </row>
    <row r="358" spans="1:45" s="19" customFormat="1" ht="13" x14ac:dyDescent="0.3">
      <c r="A358" s="19" t="s">
        <v>789</v>
      </c>
      <c r="C358" s="19">
        <f>COUNTIF(C4:C354,"&gt;0")</f>
        <v>61</v>
      </c>
      <c r="D358" s="19">
        <f t="shared" ref="D358:L358" si="78">COUNTIF(D4:D354,"&gt;0")</f>
        <v>82</v>
      </c>
      <c r="E358" s="19">
        <f t="shared" si="78"/>
        <v>102</v>
      </c>
      <c r="F358" s="19">
        <f t="shared" si="78"/>
        <v>113</v>
      </c>
      <c r="G358" s="19">
        <f t="shared" si="78"/>
        <v>127</v>
      </c>
      <c r="H358" s="19">
        <f t="shared" si="78"/>
        <v>135</v>
      </c>
      <c r="I358" s="19">
        <f t="shared" si="78"/>
        <v>142</v>
      </c>
      <c r="J358" s="19">
        <f t="shared" si="78"/>
        <v>143</v>
      </c>
      <c r="K358" s="19">
        <f t="shared" si="78"/>
        <v>148</v>
      </c>
      <c r="L358" s="19">
        <f t="shared" si="78"/>
        <v>148</v>
      </c>
      <c r="M358" s="19">
        <f>COUNTIF(M4:M354,"&gt;0")</f>
        <v>155</v>
      </c>
      <c r="N358" s="19">
        <f>COUNTIF(N4:N354,"&gt;0")</f>
        <v>156</v>
      </c>
      <c r="O358" s="19">
        <f>COUNTIF(O4:O354,"&gt;0")</f>
        <v>158</v>
      </c>
      <c r="P358" s="19">
        <f t="shared" ref="P358:V358" si="79">COUNTIF(P4:P354,"&gt;0")</f>
        <v>162</v>
      </c>
      <c r="Q358" s="19">
        <f t="shared" si="79"/>
        <v>172</v>
      </c>
      <c r="R358" s="19">
        <f t="shared" si="79"/>
        <v>173</v>
      </c>
      <c r="S358" s="19">
        <f t="shared" si="79"/>
        <v>176</v>
      </c>
      <c r="T358" s="19">
        <f t="shared" si="79"/>
        <v>177</v>
      </c>
      <c r="U358" s="19">
        <f t="shared" si="79"/>
        <v>187</v>
      </c>
      <c r="V358" s="19">
        <f t="shared" si="79"/>
        <v>189</v>
      </c>
      <c r="X358" s="80">
        <f>SUM(X4:X354)</f>
        <v>7.1640330144578641</v>
      </c>
      <c r="Y358" s="80">
        <f>SUM(Y4:Y354)</f>
        <v>7.2570900958235249</v>
      </c>
      <c r="Z358" s="80">
        <f>SUM(Z4:Z354)</f>
        <v>6.5429142472362178</v>
      </c>
      <c r="AA358" s="80">
        <f t="shared" ref="AA358:AR358" si="80">SUM(AA4:AA354)</f>
        <v>8.8045764360185856</v>
      </c>
      <c r="AB358" s="80">
        <f t="shared" si="80"/>
        <v>5.261320262781676</v>
      </c>
      <c r="AC358" s="80">
        <f t="shared" si="80"/>
        <v>2.8079046254561746</v>
      </c>
      <c r="AD358" s="80">
        <f t="shared" si="80"/>
        <v>6.8359095574460937</v>
      </c>
      <c r="AE358" s="80">
        <f t="shared" si="80"/>
        <v>4.6789445423923182</v>
      </c>
      <c r="AF358" s="80">
        <f t="shared" si="80"/>
        <v>4.7051023663571794</v>
      </c>
      <c r="AG358" s="80">
        <f t="shared" si="80"/>
        <v>3.3989462624414002</v>
      </c>
      <c r="AH358" s="80">
        <f t="shared" si="80"/>
        <v>12.61799574998015</v>
      </c>
      <c r="AI358" s="80">
        <f t="shared" si="80"/>
        <v>8.4705918378143235</v>
      </c>
      <c r="AJ358" s="80">
        <f t="shared" si="80"/>
        <v>9.2191065301236783</v>
      </c>
      <c r="AK358" s="80">
        <f t="shared" si="80"/>
        <v>7.7068771283572097</v>
      </c>
      <c r="AL358" s="80">
        <f t="shared" si="80"/>
        <v>9.0146041974031874</v>
      </c>
      <c r="AM358" s="80">
        <f t="shared" si="80"/>
        <v>9.5316880400781656</v>
      </c>
      <c r="AN358" s="80">
        <f t="shared" si="80"/>
        <v>9.9719384554536514</v>
      </c>
      <c r="AO358" s="80">
        <f t="shared" si="80"/>
        <v>11.459789548182808</v>
      </c>
      <c r="AP358" s="80">
        <f t="shared" si="80"/>
        <v>15.051966433979132</v>
      </c>
      <c r="AR358" s="80">
        <f t="shared" si="80"/>
        <v>10.783577672792646</v>
      </c>
      <c r="AS358" s="19">
        <f>SUM(AS4:AS354)</f>
        <v>221132148</v>
      </c>
    </row>
    <row r="359" spans="1:45" x14ac:dyDescent="0.25">
      <c r="AQ359"/>
    </row>
    <row r="360" spans="1:45" s="19" customFormat="1" ht="13" x14ac:dyDescent="0.3">
      <c r="B360" s="77" t="s">
        <v>799</v>
      </c>
      <c r="C360" s="79" t="e">
        <f>#REF!</f>
        <v>#REF!</v>
      </c>
      <c r="D360" s="79" t="e">
        <f>#REF!</f>
        <v>#REF!</v>
      </c>
      <c r="E360" s="79" t="e">
        <f>#REF!</f>
        <v>#REF!</v>
      </c>
      <c r="F360" s="79" t="e">
        <f>#REF!</f>
        <v>#REF!</v>
      </c>
      <c r="G360" s="79" t="e">
        <f>#REF!</f>
        <v>#REF!</v>
      </c>
      <c r="H360" s="79" t="e">
        <f>#REF!</f>
        <v>#REF!</v>
      </c>
      <c r="I360" s="79" t="e">
        <f>#REF!</f>
        <v>#REF!</v>
      </c>
      <c r="J360" s="79" t="e">
        <f>#REF!</f>
        <v>#REF!</v>
      </c>
      <c r="K360" s="79" t="e">
        <f>#REF!</f>
        <v>#REF!</v>
      </c>
      <c r="L360" s="79" t="e">
        <f>#REF!</f>
        <v>#REF!</v>
      </c>
      <c r="M360" s="79" t="e">
        <f>#REF!</f>
        <v>#REF!</v>
      </c>
      <c r="N360" s="79" t="e">
        <f>#REF!</f>
        <v>#REF!</v>
      </c>
      <c r="O360" s="79" t="e">
        <f>#REF!</f>
        <v>#REF!</v>
      </c>
      <c r="P360" s="79" t="e">
        <f>#REF!</f>
        <v>#REF!</v>
      </c>
      <c r="Q360" s="79" t="e">
        <f>#REF!</f>
        <v>#REF!</v>
      </c>
      <c r="R360" s="79" t="e">
        <f>#REF!</f>
        <v>#REF!</v>
      </c>
      <c r="S360" s="79" t="e">
        <f>#REF!</f>
        <v>#REF!</v>
      </c>
      <c r="T360" s="79" t="e">
        <f>#REF!</f>
        <v>#REF!</v>
      </c>
      <c r="U360" s="79" t="e">
        <f>#REF!</f>
        <v>#REF!</v>
      </c>
      <c r="V360" s="79" t="e">
        <f>#REF!</f>
        <v>#REF!</v>
      </c>
      <c r="X360" s="81" t="e">
        <f>#REF!</f>
        <v>#REF!</v>
      </c>
      <c r="Y360" s="81" t="e">
        <f>#REF!</f>
        <v>#REF!</v>
      </c>
      <c r="Z360" s="81" t="e">
        <f>#REF!</f>
        <v>#REF!</v>
      </c>
      <c r="AA360" s="81" t="e">
        <f>#REF!</f>
        <v>#REF!</v>
      </c>
      <c r="AB360" s="81" t="e">
        <f>#REF!</f>
        <v>#REF!</v>
      </c>
      <c r="AC360" s="81" t="e">
        <f>#REF!</f>
        <v>#REF!</v>
      </c>
      <c r="AD360" s="81" t="e">
        <f>#REF!</f>
        <v>#REF!</v>
      </c>
      <c r="AE360" s="81" t="e">
        <f>#REF!</f>
        <v>#REF!</v>
      </c>
      <c r="AF360" s="81" t="e">
        <f>#REF!</f>
        <v>#REF!</v>
      </c>
      <c r="AG360" s="81" t="e">
        <f>#REF!</f>
        <v>#REF!</v>
      </c>
      <c r="AH360" s="81" t="e">
        <f>#REF!</f>
        <v>#REF!</v>
      </c>
      <c r="AI360" s="81" t="e">
        <f>#REF!</f>
        <v>#REF!</v>
      </c>
      <c r="AJ360" s="81" t="e">
        <f>#REF!</f>
        <v>#REF!</v>
      </c>
      <c r="AK360" s="81" t="e">
        <f>#REF!</f>
        <v>#REF!</v>
      </c>
      <c r="AL360" s="81" t="e">
        <f>#REF!</f>
        <v>#REF!</v>
      </c>
      <c r="AM360" s="81" t="e">
        <f>#REF!</f>
        <v>#REF!</v>
      </c>
      <c r="AN360" s="81" t="e">
        <f>#REF!</f>
        <v>#REF!</v>
      </c>
      <c r="AO360" s="81" t="e">
        <f>#REF!</f>
        <v>#REF!</v>
      </c>
      <c r="AP360" s="81" t="e">
        <f>#REF!</f>
        <v>#REF!</v>
      </c>
      <c r="AR360" s="81" t="e">
        <f>#REF!</f>
        <v>#REF!</v>
      </c>
      <c r="AS360" s="19" t="e">
        <f>#REF!</f>
        <v>#REF!</v>
      </c>
    </row>
    <row r="361" spans="1:45" s="20" customFormat="1" ht="13" x14ac:dyDescent="0.3">
      <c r="B361" s="78" t="s">
        <v>796</v>
      </c>
      <c r="C361" s="19" t="e">
        <f>C356-C360</f>
        <v>#REF!</v>
      </c>
      <c r="D361" s="19" t="e">
        <f t="shared" ref="D361:V361" si="81">D356-D360</f>
        <v>#REF!</v>
      </c>
      <c r="E361" s="19" t="e">
        <f t="shared" si="81"/>
        <v>#REF!</v>
      </c>
      <c r="F361" s="19" t="e">
        <f t="shared" si="81"/>
        <v>#REF!</v>
      </c>
      <c r="G361" s="19" t="e">
        <f t="shared" si="81"/>
        <v>#REF!</v>
      </c>
      <c r="H361" s="19" t="e">
        <f t="shared" si="81"/>
        <v>#REF!</v>
      </c>
      <c r="I361" s="19" t="e">
        <f t="shared" si="81"/>
        <v>#REF!</v>
      </c>
      <c r="J361" s="19" t="e">
        <f t="shared" si="81"/>
        <v>#REF!</v>
      </c>
      <c r="K361" s="19" t="e">
        <f t="shared" si="81"/>
        <v>#REF!</v>
      </c>
      <c r="L361" s="19" t="e">
        <f t="shared" si="81"/>
        <v>#REF!</v>
      </c>
      <c r="M361" s="19" t="e">
        <f t="shared" si="81"/>
        <v>#REF!</v>
      </c>
      <c r="N361" s="19" t="e">
        <f t="shared" si="81"/>
        <v>#REF!</v>
      </c>
      <c r="O361" s="19" t="e">
        <f t="shared" si="81"/>
        <v>#REF!</v>
      </c>
      <c r="P361" s="19" t="e">
        <f t="shared" si="81"/>
        <v>#REF!</v>
      </c>
      <c r="Q361" s="19" t="e">
        <f t="shared" si="81"/>
        <v>#REF!</v>
      </c>
      <c r="R361" s="19" t="e">
        <f t="shared" si="81"/>
        <v>#REF!</v>
      </c>
      <c r="S361" s="19" t="e">
        <f t="shared" si="81"/>
        <v>#REF!</v>
      </c>
      <c r="T361" s="19" t="e">
        <f t="shared" si="81"/>
        <v>#REF!</v>
      </c>
      <c r="U361" s="19" t="e">
        <f t="shared" si="81"/>
        <v>#REF!</v>
      </c>
      <c r="V361" s="19" t="e">
        <f t="shared" si="81"/>
        <v>#REF!</v>
      </c>
      <c r="W361" s="21"/>
      <c r="X361" s="21" t="e">
        <f t="shared" ref="X361:AP361" si="82">X358-X360</f>
        <v>#REF!</v>
      </c>
      <c r="Y361" s="21" t="e">
        <f t="shared" si="82"/>
        <v>#REF!</v>
      </c>
      <c r="Z361" s="21" t="e">
        <f t="shared" si="82"/>
        <v>#REF!</v>
      </c>
      <c r="AA361" s="21" t="e">
        <f t="shared" si="82"/>
        <v>#REF!</v>
      </c>
      <c r="AB361" s="21" t="e">
        <f t="shared" si="82"/>
        <v>#REF!</v>
      </c>
      <c r="AC361" s="21" t="e">
        <f t="shared" si="82"/>
        <v>#REF!</v>
      </c>
      <c r="AD361" s="21" t="e">
        <f t="shared" si="82"/>
        <v>#REF!</v>
      </c>
      <c r="AE361" s="21" t="e">
        <f t="shared" si="82"/>
        <v>#REF!</v>
      </c>
      <c r="AF361" s="21" t="e">
        <f t="shared" si="82"/>
        <v>#REF!</v>
      </c>
      <c r="AG361" s="21" t="e">
        <f t="shared" si="82"/>
        <v>#REF!</v>
      </c>
      <c r="AH361" s="21" t="e">
        <f t="shared" si="82"/>
        <v>#REF!</v>
      </c>
      <c r="AI361" s="21" t="e">
        <f t="shared" si="82"/>
        <v>#REF!</v>
      </c>
      <c r="AJ361" s="21" t="e">
        <f t="shared" si="82"/>
        <v>#REF!</v>
      </c>
      <c r="AK361" s="21" t="e">
        <f t="shared" si="82"/>
        <v>#REF!</v>
      </c>
      <c r="AL361" s="21" t="e">
        <f t="shared" si="82"/>
        <v>#REF!</v>
      </c>
      <c r="AM361" s="21" t="e">
        <f t="shared" si="82"/>
        <v>#REF!</v>
      </c>
      <c r="AN361" s="21" t="e">
        <f t="shared" si="82"/>
        <v>#REF!</v>
      </c>
      <c r="AO361" s="21" t="e">
        <f t="shared" si="82"/>
        <v>#REF!</v>
      </c>
      <c r="AP361" s="21" t="e">
        <f t="shared" si="82"/>
        <v>#REF!</v>
      </c>
      <c r="AQ361" s="21"/>
      <c r="AR361" s="21" t="e">
        <f>AR358-AR360</f>
        <v>#REF!</v>
      </c>
      <c r="AS361" s="21" t="e">
        <f>AS358-AS360</f>
        <v>#REF!</v>
      </c>
    </row>
  </sheetData>
  <autoFilter ref="C2:H354" xr:uid="{33155D94-F4CA-452B-B4B5-1C459EDC6ADC}"/>
  <mergeCells count="3">
    <mergeCell ref="C1:V1"/>
    <mergeCell ref="X1:AA1"/>
    <mergeCell ref="AR1:AS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Surcharge</vt:lpstr>
      <vt:lpstr>Avg Change MB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kingsley</dc:creator>
  <cp:lastModifiedBy>Briggs, Michael J. (DOR)</cp:lastModifiedBy>
  <cp:lastPrinted>2014-10-03T15:35:51Z</cp:lastPrinted>
  <dcterms:created xsi:type="dcterms:W3CDTF">2001-04-25T16:39:23Z</dcterms:created>
  <dcterms:modified xsi:type="dcterms:W3CDTF">2025-03-11T16:34:07Z</dcterms:modified>
</cp:coreProperties>
</file>