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200" windowHeight="11310" activeTab="0"/>
  </bookViews>
  <sheets>
    <sheet name="PITTSFIELD" sheetId="1" r:id="rId1"/>
  </sheets>
  <definedNames>
    <definedName name="_xlnm.Print_Area" localSheetId="0">'PITTSFIELD'!$A$1:$F$72</definedName>
  </definedNames>
  <calcPr fullCalcOnLoad="1"/>
</workbook>
</file>

<file path=xl/sharedStrings.xml><?xml version="1.0" encoding="utf-8"?>
<sst xmlns="http://schemas.openxmlformats.org/spreadsheetml/2006/main" count="219" uniqueCount="115">
  <si>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</si>
  <si>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</si>
  <si>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</si>
  <si>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</si>
  <si>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</si>
  <si>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</si>
  <si>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</si>
  <si>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</si>
  <si>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</si>
  <si>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</si>
  <si>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</si>
  <si>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</si>
  <si>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7003-1778</t>
  </si>
  <si>
    <t>BERKSHIRE TRAINING &amp; EMPLOYMENT INC.</t>
  </si>
  <si>
    <t>REA8</t>
  </si>
  <si>
    <t>7002-6624</t>
  </si>
  <si>
    <t>FUIREA18</t>
  </si>
  <si>
    <t>CT EOL 19CCBTENEGREA</t>
  </si>
  <si>
    <t>7003-1631</t>
  </si>
  <si>
    <t>7003-1630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</si>
  <si>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</si>
  <si>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</si>
  <si>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</si>
  <si>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</si>
  <si>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</si>
  <si>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</si>
  <si>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</si>
  <si>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</si>
  <si>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DUA HEARINGS</t>
  </si>
  <si>
    <t>ELDER AFFAIRS</t>
  </si>
  <si>
    <t>DOE-CAREER PATHWAYS</t>
  </si>
  <si>
    <t>MA COMMISSION FOR THE BLIND</t>
  </si>
  <si>
    <t>MA REHAB COMMISSION</t>
  </si>
  <si>
    <t>FUIREA19</t>
  </si>
  <si>
    <t>REA9</t>
  </si>
  <si>
    <t>JULY 1, 2020-JUNE 30, 2021</t>
  </si>
  <si>
    <t>JULY 1, 2021-JUNE 30, 2022</t>
  </si>
  <si>
    <t>TO ADD FY21 WIOA FUNDS</t>
  </si>
  <si>
    <t>INITIAL AWARD FY21</t>
  </si>
  <si>
    <t>CT EOL 21CCBTEWIA</t>
  </si>
  <si>
    <t>FY21 ADULT</t>
  </si>
  <si>
    <t>FY21 D WKR</t>
  </si>
  <si>
    <t>APRIL 1, 2020-JUNE 30, 2020</t>
  </si>
  <si>
    <t>FY21 YOUTH Effective Date (04/01/2020)</t>
  </si>
  <si>
    <t xml:space="preserve"> FWIAADT21A</t>
  </si>
  <si>
    <t xml:space="preserve"> FWIAYTH21</t>
  </si>
  <si>
    <t> FWIADWK21A</t>
  </si>
  <si>
    <t>JULY 1, 2022-JUNE 30, 2023</t>
  </si>
  <si>
    <t>BUDGET SHEET #1 FY21</t>
  </si>
  <si>
    <t>BUDGET #1 FY21</t>
  </si>
  <si>
    <t>INITIAL AWARD FY21 AUGUST 10, 2020</t>
  </si>
  <si>
    <t>CT EOL 21CCBTEVETSUI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</si>
  <si>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</si>
  <si>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</si>
  <si>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</si>
  <si>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</si>
  <si>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</si>
  <si>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</si>
  <si>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CT EOL 21CCBTEWP</t>
  </si>
  <si>
    <t>FES2021</t>
  </si>
  <si>
    <t>7002-6626</t>
  </si>
  <si>
    <t>K107</t>
  </si>
  <si>
    <t>K105</t>
  </si>
  <si>
    <t>BUDGET #2 FY21</t>
  </si>
  <si>
    <t>BUDGET #2 FY21 SEPTEMBER 25 2020</t>
  </si>
  <si>
    <t>TO ADD FY21 WP  FUNDS</t>
  </si>
  <si>
    <t>BUDGET #3 FY21</t>
  </si>
  <si>
    <t>SEPT 23, 2020-JUNE 30, 2021</t>
  </si>
  <si>
    <t>FH126A20VR</t>
  </si>
  <si>
    <t>4110-3021</t>
  </si>
  <si>
    <t>K122</t>
  </si>
  <si>
    <t>FWIADWK21B</t>
  </si>
  <si>
    <t>FWIAADT21B</t>
  </si>
  <si>
    <t>OCT 1,  2020-JUNE 30, 2021</t>
  </si>
  <si>
    <t>BUDGET #3  FY21 NOVEMBER 23, 2020</t>
  </si>
  <si>
    <t>TO ADD FY21 WIOA &amp; MCB FUNDS</t>
  </si>
  <si>
    <t xml:space="preserve">FWIAADT20B </t>
  </si>
  <si>
    <t>BUDGET #4 FY21</t>
  </si>
  <si>
    <t>WIOA 15% OH</t>
  </si>
  <si>
    <t>CT EOL 21CCBTETRADE</t>
  </si>
  <si>
    <t>J402</t>
  </si>
  <si>
    <t>7003-1010</t>
  </si>
  <si>
    <t>TRADE</t>
  </si>
  <si>
    <t>OCTOBER 1, 2019-JUNE 20,2020</t>
  </si>
  <si>
    <t>FTRADE2020</t>
  </si>
  <si>
    <t>BUDGET #4  FY21 NOVEMBER 30, 2020</t>
  </si>
  <si>
    <t>TO ADD 15% &amp; TRADE FUNDS</t>
  </si>
  <si>
    <t>7035-0002</t>
  </si>
  <si>
    <t>K117</t>
  </si>
  <si>
    <t>DOE2021B1</t>
  </si>
  <si>
    <t>DTA</t>
  </si>
  <si>
    <t>J527</t>
  </si>
  <si>
    <t>4400-1979</t>
  </si>
  <si>
    <t>OCTOBER 19, 2020-JUNE 30, 2021</t>
  </si>
  <si>
    <t>BUDGET #5 FY21</t>
  </si>
  <si>
    <t xml:space="preserve">TO ADD DTA &amp; PARTNER FUNDS </t>
  </si>
  <si>
    <t>SPSS2021</t>
  </si>
  <si>
    <t>BUDGET #5  FY21 DECEMBER 11, 2020</t>
  </si>
  <si>
    <t>BUDGET #6 FY21</t>
  </si>
  <si>
    <t xml:space="preserve"> FV002A1922</t>
  </si>
  <si>
    <t>7038-0107</t>
  </si>
  <si>
    <t xml:space="preserve"> K123 </t>
  </si>
  <si>
    <t>OCTOBER 28, 2020-JUNE 30, 2021</t>
  </si>
  <si>
    <t>BUDGET #6  FY21 DECEMBER 14, 2020</t>
  </si>
  <si>
    <t xml:space="preserve">TO ADD  PARTNER FUNDS </t>
  </si>
  <si>
    <t>BUDGET #7 FY21</t>
  </si>
  <si>
    <t>BUDGET #7  FY21 DECEMBER 17, 2020</t>
  </si>
  <si>
    <t xml:space="preserve">TO ADD  DTA FUNDS </t>
  </si>
  <si>
    <t>CT EOL 21CCBTESOSWTF</t>
  </si>
  <si>
    <t>BUDGET #8 FY21</t>
  </si>
  <si>
    <t xml:space="preserve">TO ADD  SOS FUNDS </t>
  </si>
  <si>
    <t>STOSCC2021</t>
  </si>
  <si>
    <t>7003-0803</t>
  </si>
  <si>
    <t>K184</t>
  </si>
  <si>
    <t>BUDGET #8 FY21 February 12,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</si>
</sst>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49" fillId="0" borderId="11" xfId="0" applyFont="1" applyBorder="1" applyAlignment="1">
      <alignment vertical="center"/>
    </xf>
    <xf numFmtId="0" fontId="9" fillId="0" borderId="14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9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/>
    </xf>
    <xf numFmtId="7" fontId="9" fillId="0" borderId="0" xfId="0" applyNumberFormat="1" applyFont="1" applyFill="1" applyAlignment="1">
      <alignment/>
    </xf>
    <xf numFmtId="44" fontId="9" fillId="0" borderId="12" xfId="44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37" fontId="9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120" zoomScaleNormal="120" zoomScalePageLayoutView="0" workbookViewId="0" topLeftCell="A1">
      <selection activeCell="C35" sqref="C35:E35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27.5742187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8" width="18.57421875" style="4" hidden="1" customWidth="1"/>
    <col min="9" max="15" width="13.7109375" style="4" hidden="1" customWidth="1"/>
    <col min="16" max="16" width="13.7109375" style="4" customWidth="1"/>
    <col min="17" max="17" width="11.57421875" style="3" hidden="1" customWidth="1"/>
    <col min="18" max="18" width="26.7109375" style="3" bestFit="1" customWidth="1"/>
    <col min="19" max="16384" width="9.140625" style="3" customWidth="1"/>
  </cols>
  <sheetData>
    <row r="1" spans="1:16" ht="20.25">
      <c r="A1" s="3" t="s">
        <v>11</v>
      </c>
      <c r="B1" s="79" t="s">
        <v>10</v>
      </c>
      <c r="C1" s="80"/>
      <c r="D1" s="80"/>
      <c r="E1" s="80"/>
      <c r="F1" s="80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6" ht="20.25">
      <c r="A2" s="37" t="s">
        <v>7</v>
      </c>
      <c r="B2" s="7"/>
      <c r="C2" s="7"/>
      <c r="D2" s="7"/>
      <c r="E2" s="8"/>
      <c r="F2" s="8"/>
    </row>
    <row r="3" spans="1:3" ht="20.25">
      <c r="A3" s="36" t="s">
        <v>13</v>
      </c>
      <c r="C3" s="1"/>
    </row>
    <row r="4" spans="1:3" ht="21" thickBot="1">
      <c r="A4" s="5"/>
      <c r="B4" s="6"/>
      <c r="C4" s="1"/>
    </row>
    <row r="5" spans="1:17" s="10" customFormat="1" ht="30.75" thickBot="1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38</v>
      </c>
      <c r="H5" s="38" t="s">
        <v>48</v>
      </c>
      <c r="I5" s="38" t="s">
        <v>49</v>
      </c>
      <c r="J5" s="38" t="s">
        <v>63</v>
      </c>
      <c r="K5" s="38" t="s">
        <v>66</v>
      </c>
      <c r="L5" s="38" t="s">
        <v>77</v>
      </c>
      <c r="M5" s="38" t="s">
        <v>94</v>
      </c>
      <c r="N5" s="38" t="s">
        <v>98</v>
      </c>
      <c r="O5" s="38" t="s">
        <v>105</v>
      </c>
      <c r="P5" s="38" t="s">
        <v>109</v>
      </c>
      <c r="Q5" s="9" t="s">
        <v>6</v>
      </c>
    </row>
    <row r="6" spans="1:17" s="63" customFormat="1" ht="15" hidden="1">
      <c r="A6" s="28" t="s">
        <v>8</v>
      </c>
      <c r="B6" s="49"/>
      <c r="C6" s="59"/>
      <c r="D6" s="59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29"/>
    </row>
    <row r="7" spans="1:17" s="63" customFormat="1" ht="15" hidden="1">
      <c r="A7" s="11" t="s">
        <v>39</v>
      </c>
      <c r="B7" s="1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s="63" customFormat="1" ht="15" hidden="1">
      <c r="A8" s="58" t="s">
        <v>43</v>
      </c>
      <c r="B8" s="39" t="s">
        <v>42</v>
      </c>
      <c r="C8" s="67" t="s">
        <v>45</v>
      </c>
      <c r="D8" s="11" t="s">
        <v>18</v>
      </c>
      <c r="E8" s="40">
        <v>6501</v>
      </c>
      <c r="F8" s="13">
        <v>17.259</v>
      </c>
      <c r="G8" s="14">
        <f>317052-2</f>
        <v>317050</v>
      </c>
      <c r="H8" s="14"/>
      <c r="I8" s="14"/>
      <c r="J8" s="14"/>
      <c r="K8" s="14"/>
      <c r="L8" s="14"/>
      <c r="M8" s="14"/>
      <c r="N8" s="14"/>
      <c r="O8" s="14"/>
      <c r="P8" s="14"/>
      <c r="Q8" s="43">
        <f aca="true" t="shared" si="0" ref="Q8:Q13">SUM(G8:H8)</f>
        <v>317050</v>
      </c>
    </row>
    <row r="9" spans="1:17" s="63" customFormat="1" ht="15" hidden="1">
      <c r="A9" s="58" t="s">
        <v>43</v>
      </c>
      <c r="B9" s="13" t="s">
        <v>35</v>
      </c>
      <c r="C9" s="67" t="s">
        <v>45</v>
      </c>
      <c r="D9" s="11" t="s">
        <v>18</v>
      </c>
      <c r="E9" s="40">
        <v>6501</v>
      </c>
      <c r="F9" s="13">
        <v>17.259</v>
      </c>
      <c r="G9" s="14">
        <v>1</v>
      </c>
      <c r="H9" s="14"/>
      <c r="I9" s="14"/>
      <c r="J9" s="14"/>
      <c r="K9" s="14"/>
      <c r="L9" s="14"/>
      <c r="M9" s="14"/>
      <c r="N9" s="14"/>
      <c r="O9" s="14"/>
      <c r="P9" s="14"/>
      <c r="Q9" s="43">
        <f t="shared" si="0"/>
        <v>1</v>
      </c>
    </row>
    <row r="10" spans="1:17" s="63" customFormat="1" ht="15" hidden="1">
      <c r="A10" s="58" t="s">
        <v>43</v>
      </c>
      <c r="B10" s="13" t="s">
        <v>36</v>
      </c>
      <c r="C10" s="67" t="s">
        <v>45</v>
      </c>
      <c r="D10" s="11" t="s">
        <v>18</v>
      </c>
      <c r="E10" s="40">
        <v>6501</v>
      </c>
      <c r="F10" s="13">
        <v>17.259</v>
      </c>
      <c r="G10" s="14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43">
        <f t="shared" si="0"/>
        <v>1</v>
      </c>
    </row>
    <row r="11" spans="1:17" s="63" customFormat="1" ht="15" hidden="1">
      <c r="A11" s="35" t="s">
        <v>40</v>
      </c>
      <c r="B11" s="13" t="s">
        <v>35</v>
      </c>
      <c r="C11" s="67" t="s">
        <v>44</v>
      </c>
      <c r="D11" s="41" t="s">
        <v>19</v>
      </c>
      <c r="E11" s="13">
        <v>6502</v>
      </c>
      <c r="F11" s="41">
        <v>17.258</v>
      </c>
      <c r="G11" s="14">
        <f>45045-2</f>
        <v>45043</v>
      </c>
      <c r="H11" s="14"/>
      <c r="I11" s="14"/>
      <c r="J11" s="14"/>
      <c r="K11" s="14"/>
      <c r="L11" s="14"/>
      <c r="M11" s="14"/>
      <c r="N11" s="14"/>
      <c r="O11" s="14"/>
      <c r="P11" s="14"/>
      <c r="Q11" s="43">
        <f t="shared" si="0"/>
        <v>45043</v>
      </c>
    </row>
    <row r="12" spans="1:17" s="63" customFormat="1" ht="15" hidden="1">
      <c r="A12" s="35" t="s">
        <v>40</v>
      </c>
      <c r="B12" s="13" t="s">
        <v>36</v>
      </c>
      <c r="C12" s="67" t="s">
        <v>44</v>
      </c>
      <c r="D12" s="41" t="s">
        <v>19</v>
      </c>
      <c r="E12" s="13">
        <v>6502</v>
      </c>
      <c r="F12" s="41">
        <v>17.258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43">
        <f t="shared" si="0"/>
        <v>1</v>
      </c>
    </row>
    <row r="13" spans="1:17" s="63" customFormat="1" ht="15" hidden="1">
      <c r="A13" s="35" t="s">
        <v>40</v>
      </c>
      <c r="B13" s="13" t="s">
        <v>47</v>
      </c>
      <c r="C13" s="67" t="s">
        <v>44</v>
      </c>
      <c r="D13" s="41" t="s">
        <v>19</v>
      </c>
      <c r="E13" s="13">
        <v>6502</v>
      </c>
      <c r="F13" s="41">
        <v>17.258</v>
      </c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43">
        <f t="shared" si="0"/>
        <v>1</v>
      </c>
    </row>
    <row r="14" spans="1:17" s="63" customFormat="1" ht="15" hidden="1">
      <c r="A14" s="35" t="s">
        <v>40</v>
      </c>
      <c r="B14" s="70" t="s">
        <v>73</v>
      </c>
      <c r="C14" s="68" t="s">
        <v>72</v>
      </c>
      <c r="D14" s="11" t="s">
        <v>19</v>
      </c>
      <c r="E14" s="13">
        <v>6502</v>
      </c>
      <c r="F14" s="11">
        <v>17.258</v>
      </c>
      <c r="G14" s="14"/>
      <c r="H14" s="14"/>
      <c r="I14" s="14"/>
      <c r="J14" s="14"/>
      <c r="K14" s="14">
        <f>224775-2</f>
        <v>224773</v>
      </c>
      <c r="L14" s="14"/>
      <c r="M14" s="14"/>
      <c r="N14" s="14"/>
      <c r="O14" s="14"/>
      <c r="P14" s="14"/>
      <c r="Q14" s="43">
        <f>SUM(G14:K14)</f>
        <v>224773</v>
      </c>
    </row>
    <row r="15" spans="1:17" s="63" customFormat="1" ht="15" hidden="1">
      <c r="A15" s="35" t="s">
        <v>40</v>
      </c>
      <c r="B15" s="13" t="s">
        <v>36</v>
      </c>
      <c r="C15" s="68" t="s">
        <v>72</v>
      </c>
      <c r="D15" s="11" t="s">
        <v>19</v>
      </c>
      <c r="E15" s="13">
        <v>6502</v>
      </c>
      <c r="F15" s="11">
        <v>17.258</v>
      </c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43">
        <f aca="true" t="shared" si="1" ref="Q15:Q68">SUM(G15:K15)</f>
        <v>1</v>
      </c>
    </row>
    <row r="16" spans="1:17" s="63" customFormat="1" ht="15" hidden="1">
      <c r="A16" s="35" t="s">
        <v>40</v>
      </c>
      <c r="B16" s="13" t="s">
        <v>47</v>
      </c>
      <c r="C16" s="68" t="s">
        <v>72</v>
      </c>
      <c r="D16" s="11" t="s">
        <v>19</v>
      </c>
      <c r="E16" s="13">
        <v>6502</v>
      </c>
      <c r="F16" s="11">
        <v>17.258</v>
      </c>
      <c r="G16" s="14"/>
      <c r="H16" s="14"/>
      <c r="I16" s="14"/>
      <c r="J16" s="14"/>
      <c r="K16" s="14">
        <v>1</v>
      </c>
      <c r="L16" s="14"/>
      <c r="M16" s="14"/>
      <c r="N16" s="14"/>
      <c r="O16" s="14"/>
      <c r="P16" s="14"/>
      <c r="Q16" s="43">
        <f t="shared" si="1"/>
        <v>1</v>
      </c>
    </row>
    <row r="17" spans="1:17" s="63" customFormat="1" ht="15" hidden="1">
      <c r="A17" s="35" t="s">
        <v>41</v>
      </c>
      <c r="B17" s="13" t="s">
        <v>35</v>
      </c>
      <c r="C17" s="69" t="s">
        <v>46</v>
      </c>
      <c r="D17" s="11" t="s">
        <v>12</v>
      </c>
      <c r="E17" s="13">
        <v>6503</v>
      </c>
      <c r="F17" s="11">
        <v>17.278</v>
      </c>
      <c r="G17" s="14">
        <f>56292-2</f>
        <v>56290</v>
      </c>
      <c r="H17" s="14"/>
      <c r="I17" s="14"/>
      <c r="J17" s="14"/>
      <c r="K17" s="14"/>
      <c r="L17" s="14"/>
      <c r="M17" s="14"/>
      <c r="N17" s="14"/>
      <c r="O17" s="14"/>
      <c r="P17" s="14"/>
      <c r="Q17" s="43">
        <f t="shared" si="1"/>
        <v>56290</v>
      </c>
    </row>
    <row r="18" spans="1:17" s="63" customFormat="1" ht="15" hidden="1">
      <c r="A18" s="35" t="s">
        <v>41</v>
      </c>
      <c r="B18" s="13" t="s">
        <v>36</v>
      </c>
      <c r="C18" s="69" t="s">
        <v>46</v>
      </c>
      <c r="D18" s="11" t="s">
        <v>12</v>
      </c>
      <c r="E18" s="13">
        <v>6503</v>
      </c>
      <c r="F18" s="11">
        <v>17.278</v>
      </c>
      <c r="G18" s="14"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43">
        <f t="shared" si="1"/>
        <v>1</v>
      </c>
    </row>
    <row r="19" spans="1:17" s="63" customFormat="1" ht="15" hidden="1">
      <c r="A19" s="35" t="s">
        <v>41</v>
      </c>
      <c r="B19" s="13" t="s">
        <v>47</v>
      </c>
      <c r="C19" s="69" t="s">
        <v>46</v>
      </c>
      <c r="D19" s="11" t="s">
        <v>12</v>
      </c>
      <c r="E19" s="13">
        <v>6503</v>
      </c>
      <c r="F19" s="11">
        <v>17.278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43">
        <f t="shared" si="1"/>
        <v>1</v>
      </c>
    </row>
    <row r="20" spans="1:17" s="63" customFormat="1" ht="15" hidden="1">
      <c r="A20" s="35" t="s">
        <v>41</v>
      </c>
      <c r="B20" s="70" t="s">
        <v>73</v>
      </c>
      <c r="C20" s="68" t="s">
        <v>71</v>
      </c>
      <c r="D20" s="11" t="s">
        <v>12</v>
      </c>
      <c r="E20" s="13">
        <v>6503</v>
      </c>
      <c r="F20" s="11">
        <v>17.278</v>
      </c>
      <c r="G20" s="14"/>
      <c r="H20" s="14"/>
      <c r="I20" s="14"/>
      <c r="J20" s="14"/>
      <c r="K20" s="14">
        <f>251975-2</f>
        <v>251973</v>
      </c>
      <c r="L20" s="14"/>
      <c r="M20" s="14"/>
      <c r="N20" s="14"/>
      <c r="O20" s="14"/>
      <c r="P20" s="14"/>
      <c r="Q20" s="43">
        <f t="shared" si="1"/>
        <v>251973</v>
      </c>
    </row>
    <row r="21" spans="1:17" s="63" customFormat="1" ht="15" hidden="1">
      <c r="A21" s="35" t="s">
        <v>41</v>
      </c>
      <c r="B21" s="13" t="s">
        <v>36</v>
      </c>
      <c r="C21" s="68" t="s">
        <v>71</v>
      </c>
      <c r="D21" s="11" t="s">
        <v>12</v>
      </c>
      <c r="E21" s="13">
        <v>6503</v>
      </c>
      <c r="F21" s="11">
        <v>17.278</v>
      </c>
      <c r="G21" s="14"/>
      <c r="H21" s="14"/>
      <c r="I21" s="14"/>
      <c r="J21" s="14"/>
      <c r="K21" s="14">
        <v>1</v>
      </c>
      <c r="L21" s="14"/>
      <c r="M21" s="14"/>
      <c r="N21" s="14"/>
      <c r="O21" s="14"/>
      <c r="P21" s="14"/>
      <c r="Q21" s="43">
        <f t="shared" si="1"/>
        <v>1</v>
      </c>
    </row>
    <row r="22" spans="1:17" s="63" customFormat="1" ht="15" hidden="1">
      <c r="A22" s="35" t="s">
        <v>41</v>
      </c>
      <c r="B22" s="13" t="s">
        <v>47</v>
      </c>
      <c r="C22" s="68" t="s">
        <v>71</v>
      </c>
      <c r="D22" s="11" t="s">
        <v>12</v>
      </c>
      <c r="E22" s="13">
        <v>6503</v>
      </c>
      <c r="F22" s="11">
        <v>17.278</v>
      </c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43">
        <f t="shared" si="1"/>
        <v>1</v>
      </c>
    </row>
    <row r="23" spans="1:17" s="63" customFormat="1" ht="15" hidden="1">
      <c r="A23" s="35" t="s">
        <v>78</v>
      </c>
      <c r="B23" s="13" t="s">
        <v>35</v>
      </c>
      <c r="C23" s="73" t="s">
        <v>76</v>
      </c>
      <c r="D23" s="11" t="s">
        <v>19</v>
      </c>
      <c r="E23" s="73">
        <v>6409</v>
      </c>
      <c r="F23" s="11">
        <v>17.258</v>
      </c>
      <c r="G23" s="14"/>
      <c r="H23" s="14"/>
      <c r="I23" s="14"/>
      <c r="J23" s="14"/>
      <c r="K23" s="14"/>
      <c r="L23" s="14">
        <v>10411</v>
      </c>
      <c r="M23" s="14"/>
      <c r="N23" s="14"/>
      <c r="O23" s="14"/>
      <c r="P23" s="14"/>
      <c r="Q23" s="43">
        <f>SUM(K23:L23)</f>
        <v>10411</v>
      </c>
    </row>
    <row r="24" spans="1:17" s="63" customFormat="1" ht="15" hidden="1">
      <c r="A24" s="50"/>
      <c r="B24" s="13"/>
      <c r="C24" s="11"/>
      <c r="D24" s="41"/>
      <c r="E24" s="13"/>
      <c r="F24" s="4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43">
        <f t="shared" si="1"/>
        <v>0</v>
      </c>
    </row>
    <row r="25" spans="1:17" s="63" customFormat="1" ht="15" hidden="1">
      <c r="A25" s="28" t="s">
        <v>8</v>
      </c>
      <c r="B25" s="13"/>
      <c r="C25" s="33"/>
      <c r="D25" s="33"/>
      <c r="E25" s="34"/>
      <c r="F25" s="1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43">
        <f t="shared" si="1"/>
        <v>0</v>
      </c>
    </row>
    <row r="26" spans="1:17" s="63" customFormat="1" ht="15" hidden="1">
      <c r="A26" s="11" t="s">
        <v>17</v>
      </c>
      <c r="B26" s="13"/>
      <c r="C26" s="33"/>
      <c r="D26" s="33"/>
      <c r="E26" s="34"/>
      <c r="F26" s="1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43">
        <f t="shared" si="1"/>
        <v>0</v>
      </c>
    </row>
    <row r="27" spans="1:17" s="63" customFormat="1" ht="15" hidden="1">
      <c r="A27" s="35"/>
      <c r="B27" s="13"/>
      <c r="C27" s="33" t="s">
        <v>16</v>
      </c>
      <c r="D27" s="33" t="s">
        <v>15</v>
      </c>
      <c r="E27" s="34" t="s">
        <v>14</v>
      </c>
      <c r="F27" s="11">
        <v>17.225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43">
        <f t="shared" si="1"/>
        <v>0</v>
      </c>
    </row>
    <row r="28" spans="1:17" s="63" customFormat="1" ht="15" hidden="1">
      <c r="A28" s="35"/>
      <c r="B28" s="13"/>
      <c r="C28" s="33" t="s">
        <v>16</v>
      </c>
      <c r="D28" s="33" t="s">
        <v>15</v>
      </c>
      <c r="E28" s="34" t="s">
        <v>14</v>
      </c>
      <c r="F28" s="11">
        <v>17.225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3">
        <f t="shared" si="1"/>
        <v>0</v>
      </c>
    </row>
    <row r="29" spans="1:17" s="63" customFormat="1" ht="15" hidden="1">
      <c r="A29" s="35"/>
      <c r="B29" s="13"/>
      <c r="C29" s="33" t="s">
        <v>16</v>
      </c>
      <c r="D29" s="33" t="s">
        <v>15</v>
      </c>
      <c r="E29" s="34" t="s">
        <v>14</v>
      </c>
      <c r="F29" s="11">
        <v>17.225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3">
        <f t="shared" si="1"/>
        <v>0</v>
      </c>
    </row>
    <row r="30" spans="1:17" s="63" customFormat="1" ht="15" hidden="1">
      <c r="A30" s="16"/>
      <c r="B30" s="13"/>
      <c r="C30" s="11" t="s">
        <v>33</v>
      </c>
      <c r="D30" s="11" t="s">
        <v>15</v>
      </c>
      <c r="E30" s="11" t="s">
        <v>34</v>
      </c>
      <c r="F30" s="11">
        <v>17.225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43">
        <f t="shared" si="1"/>
        <v>0</v>
      </c>
    </row>
    <row r="31" spans="1:17" s="63" customFormat="1" ht="15" hidden="1">
      <c r="A31" s="16"/>
      <c r="B31" s="13"/>
      <c r="C31" s="11" t="s">
        <v>33</v>
      </c>
      <c r="D31" s="11" t="s">
        <v>15</v>
      </c>
      <c r="E31" s="11" t="s">
        <v>34</v>
      </c>
      <c r="F31" s="11">
        <v>17.225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3">
        <f t="shared" si="1"/>
        <v>0</v>
      </c>
    </row>
    <row r="32" spans="1:17" s="63" customFormat="1" ht="15" hidden="1">
      <c r="A32" s="35"/>
      <c r="B32" s="13"/>
      <c r="C32" s="33"/>
      <c r="D32" s="33"/>
      <c r="E32" s="34"/>
      <c r="F32" s="1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3">
        <f t="shared" si="1"/>
        <v>0</v>
      </c>
    </row>
    <row r="33" spans="1:17" s="63" customFormat="1" ht="15">
      <c r="A33" s="28" t="s">
        <v>8</v>
      </c>
      <c r="B33" s="13"/>
      <c r="C33" s="33"/>
      <c r="D33" s="33"/>
      <c r="E33" s="34"/>
      <c r="F33" s="1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3">
        <f t="shared" si="1"/>
        <v>0</v>
      </c>
    </row>
    <row r="34" spans="1:17" s="63" customFormat="1" ht="15">
      <c r="A34" s="11" t="s">
        <v>108</v>
      </c>
      <c r="B34" s="13"/>
      <c r="C34" s="33"/>
      <c r="D34" s="33"/>
      <c r="E34" s="34"/>
      <c r="F34" s="1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3">
        <f t="shared" si="1"/>
        <v>0</v>
      </c>
    </row>
    <row r="35" spans="1:17" s="63" customFormat="1" ht="15">
      <c r="A35" s="42" t="s">
        <v>22</v>
      </c>
      <c r="B35" s="13" t="s">
        <v>35</v>
      </c>
      <c r="C35" s="78" t="s">
        <v>111</v>
      </c>
      <c r="D35" s="78" t="s">
        <v>112</v>
      </c>
      <c r="E35" s="78" t="s">
        <v>113</v>
      </c>
      <c r="F35" s="13" t="s">
        <v>23</v>
      </c>
      <c r="G35" s="14"/>
      <c r="H35" s="14"/>
      <c r="I35" s="14"/>
      <c r="J35" s="14"/>
      <c r="K35" s="14"/>
      <c r="L35" s="14"/>
      <c r="M35" s="14"/>
      <c r="N35" s="14"/>
      <c r="O35" s="14"/>
      <c r="P35" s="14">
        <v>125505</v>
      </c>
      <c r="Q35" s="43">
        <f>SUM(O35:P35)</f>
        <v>125505</v>
      </c>
    </row>
    <row r="36" spans="1:19" s="63" customFormat="1" ht="15">
      <c r="A36" s="42"/>
      <c r="B36" s="13"/>
      <c r="C36" s="41"/>
      <c r="D36" s="41"/>
      <c r="E36" s="4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3">
        <f t="shared" si="1"/>
        <v>0</v>
      </c>
      <c r="S36" s="64"/>
    </row>
    <row r="37" spans="1:17" s="63" customFormat="1" ht="15">
      <c r="A37" s="48"/>
      <c r="B37" s="13"/>
      <c r="C37" s="41"/>
      <c r="D37" s="41"/>
      <c r="E37" s="4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3">
        <f t="shared" si="1"/>
        <v>0</v>
      </c>
    </row>
    <row r="38" spans="1:17" s="63" customFormat="1" ht="15" hidden="1">
      <c r="A38" s="28" t="s">
        <v>8</v>
      </c>
      <c r="B38" s="51"/>
      <c r="C38" s="51"/>
      <c r="D38" s="51"/>
      <c r="E38" s="51"/>
      <c r="F38" s="5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3">
        <f t="shared" si="1"/>
        <v>0</v>
      </c>
    </row>
    <row r="39" spans="1:17" s="63" customFormat="1" ht="15" hidden="1">
      <c r="A39" s="11" t="s">
        <v>58</v>
      </c>
      <c r="B39" s="51"/>
      <c r="C39" s="51"/>
      <c r="D39" s="51"/>
      <c r="E39" s="51"/>
      <c r="F39" s="5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43">
        <f t="shared" si="1"/>
        <v>0</v>
      </c>
    </row>
    <row r="40" spans="1:17" s="63" customFormat="1" ht="15" hidden="1">
      <c r="A40" s="16" t="s">
        <v>20</v>
      </c>
      <c r="B40" s="13" t="s">
        <v>35</v>
      </c>
      <c r="C40" s="40" t="s">
        <v>59</v>
      </c>
      <c r="D40" s="40" t="s">
        <v>60</v>
      </c>
      <c r="E40" s="41" t="s">
        <v>62</v>
      </c>
      <c r="F40" s="13">
        <v>17.207</v>
      </c>
      <c r="G40" s="14"/>
      <c r="H40" s="14"/>
      <c r="I40" s="14"/>
      <c r="J40" s="14">
        <f>22375.9808-2</f>
        <v>22373.9808</v>
      </c>
      <c r="K40" s="14"/>
      <c r="L40" s="14"/>
      <c r="M40" s="14"/>
      <c r="N40" s="14"/>
      <c r="O40" s="14"/>
      <c r="P40" s="14"/>
      <c r="Q40" s="43">
        <f t="shared" si="1"/>
        <v>22373.9808</v>
      </c>
    </row>
    <row r="41" spans="1:17" s="63" customFormat="1" ht="15" hidden="1">
      <c r="A41" s="16" t="s">
        <v>20</v>
      </c>
      <c r="B41" s="13" t="s">
        <v>36</v>
      </c>
      <c r="C41" s="40" t="s">
        <v>59</v>
      </c>
      <c r="D41" s="40" t="s">
        <v>60</v>
      </c>
      <c r="E41" s="41" t="s">
        <v>62</v>
      </c>
      <c r="F41" s="13">
        <v>17.207</v>
      </c>
      <c r="G41" s="14"/>
      <c r="H41" s="14"/>
      <c r="I41" s="14"/>
      <c r="J41" s="14">
        <v>1</v>
      </c>
      <c r="K41" s="14"/>
      <c r="L41" s="14"/>
      <c r="M41" s="14"/>
      <c r="N41" s="14"/>
      <c r="O41" s="14"/>
      <c r="P41" s="14"/>
      <c r="Q41" s="43">
        <f t="shared" si="1"/>
        <v>1</v>
      </c>
    </row>
    <row r="42" spans="1:17" s="63" customFormat="1" ht="15" hidden="1">
      <c r="A42" s="16" t="s">
        <v>20</v>
      </c>
      <c r="B42" s="13" t="s">
        <v>47</v>
      </c>
      <c r="C42" s="40" t="s">
        <v>59</v>
      </c>
      <c r="D42" s="40" t="s">
        <v>60</v>
      </c>
      <c r="E42" s="41" t="s">
        <v>62</v>
      </c>
      <c r="F42" s="13">
        <v>17.207</v>
      </c>
      <c r="G42" s="14"/>
      <c r="H42" s="14"/>
      <c r="I42" s="14"/>
      <c r="J42" s="14">
        <v>1</v>
      </c>
      <c r="K42" s="14"/>
      <c r="L42" s="14"/>
      <c r="M42" s="14"/>
      <c r="N42" s="14"/>
      <c r="O42" s="14"/>
      <c r="P42" s="14"/>
      <c r="Q42" s="43">
        <f t="shared" si="1"/>
        <v>1</v>
      </c>
    </row>
    <row r="43" spans="1:17" s="63" customFormat="1" ht="15" hidden="1">
      <c r="A43" s="16" t="s">
        <v>24</v>
      </c>
      <c r="B43" s="13" t="s">
        <v>35</v>
      </c>
      <c r="C43" s="40" t="s">
        <v>59</v>
      </c>
      <c r="D43" s="40" t="s">
        <v>60</v>
      </c>
      <c r="E43" s="41" t="s">
        <v>61</v>
      </c>
      <c r="F43" s="13" t="s">
        <v>21</v>
      </c>
      <c r="G43" s="14"/>
      <c r="H43" s="14"/>
      <c r="I43" s="14"/>
      <c r="J43" s="14">
        <f>3611-2</f>
        <v>3609</v>
      </c>
      <c r="K43" s="14"/>
      <c r="L43" s="14"/>
      <c r="M43" s="14"/>
      <c r="N43" s="14"/>
      <c r="O43" s="14"/>
      <c r="P43" s="14"/>
      <c r="Q43" s="43">
        <f t="shared" si="1"/>
        <v>3609</v>
      </c>
    </row>
    <row r="44" spans="1:17" s="63" customFormat="1" ht="15" hidden="1">
      <c r="A44" s="16" t="s">
        <v>24</v>
      </c>
      <c r="B44" s="13" t="s">
        <v>36</v>
      </c>
      <c r="C44" s="40" t="s">
        <v>59</v>
      </c>
      <c r="D44" s="40" t="s">
        <v>60</v>
      </c>
      <c r="E44" s="41" t="s">
        <v>61</v>
      </c>
      <c r="F44" s="13" t="s">
        <v>21</v>
      </c>
      <c r="G44" s="14"/>
      <c r="H44" s="14"/>
      <c r="I44" s="14"/>
      <c r="J44" s="14">
        <v>1</v>
      </c>
      <c r="K44" s="14"/>
      <c r="L44" s="14"/>
      <c r="M44" s="14"/>
      <c r="N44" s="14"/>
      <c r="O44" s="14"/>
      <c r="P44" s="14"/>
      <c r="Q44" s="43">
        <f t="shared" si="1"/>
        <v>1</v>
      </c>
    </row>
    <row r="45" spans="1:17" s="63" customFormat="1" ht="15" hidden="1">
      <c r="A45" s="16" t="s">
        <v>24</v>
      </c>
      <c r="B45" s="13" t="s">
        <v>47</v>
      </c>
      <c r="C45" s="40" t="s">
        <v>59</v>
      </c>
      <c r="D45" s="40" t="s">
        <v>60</v>
      </c>
      <c r="E45" s="41" t="s">
        <v>61</v>
      </c>
      <c r="F45" s="13" t="s">
        <v>21</v>
      </c>
      <c r="G45" s="14"/>
      <c r="H45" s="14"/>
      <c r="I45" s="14"/>
      <c r="J45" s="14">
        <v>1</v>
      </c>
      <c r="K45" s="14"/>
      <c r="L45" s="14"/>
      <c r="M45" s="14"/>
      <c r="N45" s="14"/>
      <c r="O45" s="14"/>
      <c r="P45" s="14"/>
      <c r="Q45" s="43">
        <f t="shared" si="1"/>
        <v>1</v>
      </c>
    </row>
    <row r="46" spans="1:17" s="63" customFormat="1" ht="15" hidden="1">
      <c r="A46" s="44" t="s">
        <v>90</v>
      </c>
      <c r="B46" s="13" t="s">
        <v>35</v>
      </c>
      <c r="C46" s="77" t="s">
        <v>96</v>
      </c>
      <c r="D46" s="40" t="s">
        <v>92</v>
      </c>
      <c r="E46" s="41" t="s">
        <v>91</v>
      </c>
      <c r="F46" s="13" t="s">
        <v>23</v>
      </c>
      <c r="G46" s="14"/>
      <c r="H46" s="14"/>
      <c r="I46" s="14"/>
      <c r="J46" s="14"/>
      <c r="K46" s="14"/>
      <c r="L46" s="14"/>
      <c r="M46" s="76">
        <v>17572.165887850002</v>
      </c>
      <c r="N46" s="76"/>
      <c r="O46" s="76">
        <v>26448.689863809792</v>
      </c>
      <c r="P46" s="76"/>
      <c r="Q46" s="12">
        <f>SUM(M46:O46)</f>
        <v>44020.855751659794</v>
      </c>
    </row>
    <row r="47" spans="1:17" s="63" customFormat="1" ht="15" hidden="1">
      <c r="A47" s="44" t="s">
        <v>25</v>
      </c>
      <c r="B47" s="13" t="s">
        <v>102</v>
      </c>
      <c r="C47" s="41" t="s">
        <v>99</v>
      </c>
      <c r="D47" s="40" t="s">
        <v>100</v>
      </c>
      <c r="E47" s="41" t="s">
        <v>101</v>
      </c>
      <c r="F47" s="13" t="s">
        <v>26</v>
      </c>
      <c r="G47" s="14"/>
      <c r="H47" s="14"/>
      <c r="I47" s="14"/>
      <c r="J47" s="14"/>
      <c r="K47" s="14"/>
      <c r="L47" s="14"/>
      <c r="M47" s="26"/>
      <c r="N47" s="76">
        <v>3262.95</v>
      </c>
      <c r="O47" s="76"/>
      <c r="P47" s="76"/>
      <c r="Q47" s="43">
        <f>SUM(M47:N47)</f>
        <v>3262.95</v>
      </c>
    </row>
    <row r="48" spans="1:17" s="63" customFormat="1" ht="15" hidden="1">
      <c r="A48" s="44" t="s">
        <v>29</v>
      </c>
      <c r="B48" s="13"/>
      <c r="C48" s="41"/>
      <c r="D48" s="41"/>
      <c r="E48" s="41"/>
      <c r="F48" s="13" t="s">
        <v>23</v>
      </c>
      <c r="G48" s="14"/>
      <c r="H48" s="14"/>
      <c r="I48" s="14"/>
      <c r="J48" s="14"/>
      <c r="K48" s="14"/>
      <c r="L48" s="14"/>
      <c r="M48" s="26"/>
      <c r="N48" s="26"/>
      <c r="O48" s="26"/>
      <c r="P48" s="26"/>
      <c r="Q48" s="43">
        <f t="shared" si="1"/>
        <v>0</v>
      </c>
    </row>
    <row r="49" spans="1:17" s="63" customFormat="1" ht="15" hidden="1">
      <c r="A49" s="44" t="s">
        <v>30</v>
      </c>
      <c r="B49" s="13" t="s">
        <v>93</v>
      </c>
      <c r="C49" s="11" t="s">
        <v>89</v>
      </c>
      <c r="D49" s="11" t="s">
        <v>87</v>
      </c>
      <c r="E49" s="11" t="s">
        <v>88</v>
      </c>
      <c r="F49" s="13" t="s">
        <v>23</v>
      </c>
      <c r="G49" s="14"/>
      <c r="H49" s="14"/>
      <c r="I49" s="14"/>
      <c r="J49" s="14"/>
      <c r="K49" s="14"/>
      <c r="L49" s="14"/>
      <c r="M49" s="76">
        <v>4350.6</v>
      </c>
      <c r="N49" s="76"/>
      <c r="O49" s="76"/>
      <c r="P49" s="76"/>
      <c r="Q49" s="43">
        <f>SUM(L49:M49)</f>
        <v>4350.6</v>
      </c>
    </row>
    <row r="50" spans="1:17" s="63" customFormat="1" ht="15" hidden="1">
      <c r="A50" s="44" t="s">
        <v>31</v>
      </c>
      <c r="B50" s="70" t="s">
        <v>67</v>
      </c>
      <c r="C50" s="71" t="s">
        <v>68</v>
      </c>
      <c r="D50" s="71" t="s">
        <v>69</v>
      </c>
      <c r="E50" s="71" t="s">
        <v>70</v>
      </c>
      <c r="F50" s="13" t="s">
        <v>23</v>
      </c>
      <c r="G50" s="14"/>
      <c r="H50" s="14"/>
      <c r="I50" s="14"/>
      <c r="J50" s="14"/>
      <c r="K50" s="14">
        <v>909</v>
      </c>
      <c r="L50" s="14"/>
      <c r="M50" s="26"/>
      <c r="N50" s="26"/>
      <c r="O50" s="26"/>
      <c r="P50" s="26"/>
      <c r="Q50" s="43">
        <f t="shared" si="1"/>
        <v>909</v>
      </c>
    </row>
    <row r="51" spans="1:17" s="63" customFormat="1" ht="15" hidden="1">
      <c r="A51" s="44" t="s">
        <v>32</v>
      </c>
      <c r="B51" s="13"/>
      <c r="C51" s="41"/>
      <c r="D51" s="41"/>
      <c r="E51" s="41"/>
      <c r="F51" s="13" t="s">
        <v>23</v>
      </c>
      <c r="G51" s="14"/>
      <c r="H51" s="14"/>
      <c r="I51" s="14"/>
      <c r="J51" s="14"/>
      <c r="K51" s="14"/>
      <c r="L51" s="14"/>
      <c r="M51" s="26"/>
      <c r="N51" s="26"/>
      <c r="O51" s="26"/>
      <c r="P51" s="26"/>
      <c r="Q51" s="43">
        <f t="shared" si="1"/>
        <v>0</v>
      </c>
    </row>
    <row r="52" spans="1:17" s="63" customFormat="1" ht="15" hidden="1">
      <c r="A52" s="44"/>
      <c r="B52" s="13"/>
      <c r="C52" s="41"/>
      <c r="D52" s="41"/>
      <c r="E52" s="41"/>
      <c r="F52" s="13"/>
      <c r="G52" s="14"/>
      <c r="H52" s="14"/>
      <c r="I52" s="14"/>
      <c r="J52" s="14"/>
      <c r="K52" s="14"/>
      <c r="L52" s="14"/>
      <c r="M52" s="26"/>
      <c r="N52" s="26"/>
      <c r="O52" s="26"/>
      <c r="P52" s="26"/>
      <c r="Q52" s="43">
        <f t="shared" si="1"/>
        <v>0</v>
      </c>
    </row>
    <row r="53" spans="1:17" s="63" customFormat="1" ht="15" hidden="1">
      <c r="A53" s="16"/>
      <c r="B53" s="13"/>
      <c r="C53" s="33"/>
      <c r="D53" s="33"/>
      <c r="E53" s="34"/>
      <c r="F53" s="13"/>
      <c r="G53" s="14"/>
      <c r="H53" s="14"/>
      <c r="I53" s="14"/>
      <c r="J53" s="14"/>
      <c r="K53" s="14"/>
      <c r="L53" s="14"/>
      <c r="M53" s="26"/>
      <c r="N53" s="26"/>
      <c r="O53" s="26"/>
      <c r="P53" s="26"/>
      <c r="Q53" s="43">
        <f t="shared" si="1"/>
        <v>0</v>
      </c>
    </row>
    <row r="54" spans="1:17" s="63" customFormat="1" ht="15" hidden="1">
      <c r="A54" s="28" t="s">
        <v>8</v>
      </c>
      <c r="B54" s="45"/>
      <c r="C54" s="46"/>
      <c r="D54" s="46"/>
      <c r="E54" s="47"/>
      <c r="F54" s="4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43">
        <f t="shared" si="1"/>
        <v>0</v>
      </c>
    </row>
    <row r="55" spans="1:17" s="63" customFormat="1" ht="15" hidden="1">
      <c r="A55" s="11" t="s">
        <v>51</v>
      </c>
      <c r="B55" s="45"/>
      <c r="C55" s="46"/>
      <c r="D55" s="46"/>
      <c r="E55" s="47"/>
      <c r="F55" s="4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43">
        <f t="shared" si="1"/>
        <v>0</v>
      </c>
    </row>
    <row r="56" spans="1:17" s="63" customFormat="1" ht="15" hidden="1">
      <c r="A56" s="48" t="s">
        <v>27</v>
      </c>
      <c r="B56" s="13" t="s">
        <v>52</v>
      </c>
      <c r="C56" s="33" t="s">
        <v>53</v>
      </c>
      <c r="D56" s="33" t="s">
        <v>54</v>
      </c>
      <c r="E56" s="34" t="s">
        <v>55</v>
      </c>
      <c r="F56" s="68">
        <v>17.801</v>
      </c>
      <c r="G56" s="26"/>
      <c r="H56" s="26"/>
      <c r="I56" s="26">
        <v>5440</v>
      </c>
      <c r="J56" s="26"/>
      <c r="K56" s="26"/>
      <c r="L56" s="26"/>
      <c r="M56" s="26"/>
      <c r="N56" s="26"/>
      <c r="O56" s="26"/>
      <c r="P56" s="26"/>
      <c r="Q56" s="43">
        <f t="shared" si="1"/>
        <v>5440</v>
      </c>
    </row>
    <row r="57" spans="1:17" s="63" customFormat="1" ht="15" hidden="1">
      <c r="A57" s="35" t="s">
        <v>28</v>
      </c>
      <c r="B57" s="13"/>
      <c r="C57" s="46"/>
      <c r="D57" s="46"/>
      <c r="E57" s="46"/>
      <c r="F57" s="13">
        <v>17.225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43">
        <f t="shared" si="1"/>
        <v>0</v>
      </c>
    </row>
    <row r="58" spans="1:17" s="63" customFormat="1" ht="15" hidden="1">
      <c r="A58" s="16"/>
      <c r="B58" s="13"/>
      <c r="C58" s="46"/>
      <c r="D58" s="46"/>
      <c r="E58" s="46"/>
      <c r="F58" s="4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43">
        <f t="shared" si="1"/>
        <v>0</v>
      </c>
    </row>
    <row r="59" spans="1:17" s="63" customFormat="1" ht="15" hidden="1">
      <c r="A59" s="16"/>
      <c r="B59" s="13"/>
      <c r="C59" s="46"/>
      <c r="D59" s="46"/>
      <c r="E59" s="46"/>
      <c r="F59" s="4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3">
        <f t="shared" si="1"/>
        <v>0</v>
      </c>
    </row>
    <row r="60" spans="1:17" s="63" customFormat="1" ht="15" hidden="1">
      <c r="A60" s="28" t="s">
        <v>8</v>
      </c>
      <c r="B60" s="13"/>
      <c r="C60" s="46"/>
      <c r="D60" s="46"/>
      <c r="E60" s="46"/>
      <c r="F60" s="4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3">
        <f t="shared" si="1"/>
        <v>0</v>
      </c>
    </row>
    <row r="61" spans="1:17" s="63" customFormat="1" ht="15" hidden="1">
      <c r="A61" s="11" t="s">
        <v>79</v>
      </c>
      <c r="B61" s="13"/>
      <c r="C61" s="46"/>
      <c r="D61" s="46"/>
      <c r="E61" s="46"/>
      <c r="F61" s="4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43">
        <f t="shared" si="1"/>
        <v>0</v>
      </c>
    </row>
    <row r="62" spans="1:17" s="63" customFormat="1" ht="15" hidden="1">
      <c r="A62" s="35" t="s">
        <v>82</v>
      </c>
      <c r="B62" s="49" t="s">
        <v>83</v>
      </c>
      <c r="C62" s="41" t="s">
        <v>84</v>
      </c>
      <c r="D62" s="11" t="s">
        <v>81</v>
      </c>
      <c r="E62" s="11" t="s">
        <v>80</v>
      </c>
      <c r="F62" s="11">
        <v>17.245</v>
      </c>
      <c r="G62" s="26"/>
      <c r="H62" s="26"/>
      <c r="I62" s="26"/>
      <c r="J62" s="26"/>
      <c r="K62" s="26"/>
      <c r="L62" s="26">
        <f>2799.13-2</f>
        <v>2797.13</v>
      </c>
      <c r="M62" s="26"/>
      <c r="N62" s="26"/>
      <c r="O62" s="26"/>
      <c r="P62" s="26"/>
      <c r="Q62" s="43">
        <f>SUM(K62:L62)</f>
        <v>2797.13</v>
      </c>
    </row>
    <row r="63" spans="1:17" s="63" customFormat="1" ht="15" hidden="1">
      <c r="A63" s="35" t="s">
        <v>82</v>
      </c>
      <c r="B63" s="13" t="s">
        <v>35</v>
      </c>
      <c r="C63" s="41" t="s">
        <v>84</v>
      </c>
      <c r="D63" s="11" t="s">
        <v>81</v>
      </c>
      <c r="E63" s="11" t="s">
        <v>80</v>
      </c>
      <c r="F63" s="11">
        <v>17.245</v>
      </c>
      <c r="G63" s="26"/>
      <c r="H63" s="26"/>
      <c r="I63" s="26"/>
      <c r="J63" s="26"/>
      <c r="K63" s="26"/>
      <c r="L63" s="26">
        <v>1</v>
      </c>
      <c r="M63" s="26"/>
      <c r="N63" s="26"/>
      <c r="O63" s="26"/>
      <c r="P63" s="26"/>
      <c r="Q63" s="43">
        <f>SUM(K63:L63)</f>
        <v>1</v>
      </c>
    </row>
    <row r="64" spans="1:18" s="63" customFormat="1" ht="15" hidden="1">
      <c r="A64" s="35" t="s">
        <v>82</v>
      </c>
      <c r="B64" s="13" t="s">
        <v>36</v>
      </c>
      <c r="C64" s="41" t="s">
        <v>84</v>
      </c>
      <c r="D64" s="11" t="s">
        <v>81</v>
      </c>
      <c r="E64" s="11" t="s">
        <v>80</v>
      </c>
      <c r="F64" s="11">
        <v>17.245</v>
      </c>
      <c r="G64" s="26"/>
      <c r="H64" s="26"/>
      <c r="I64" s="26"/>
      <c r="J64" s="26"/>
      <c r="K64" s="26"/>
      <c r="L64" s="26">
        <v>1</v>
      </c>
      <c r="M64" s="26"/>
      <c r="N64" s="26"/>
      <c r="O64" s="26"/>
      <c r="P64" s="26"/>
      <c r="Q64" s="43">
        <f>SUM(K64:L64)</f>
        <v>1</v>
      </c>
      <c r="R64" s="75"/>
    </row>
    <row r="65" spans="1:17" s="63" customFormat="1" ht="15" hidden="1">
      <c r="A65" s="51"/>
      <c r="B65" s="13"/>
      <c r="C65" s="41"/>
      <c r="D65" s="41"/>
      <c r="E65" s="11"/>
      <c r="F65" s="4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3">
        <f>SUM(K65:L65)</f>
        <v>0</v>
      </c>
    </row>
    <row r="66" spans="1:17" s="63" customFormat="1" ht="15">
      <c r="A66" s="51"/>
      <c r="B66" s="49"/>
      <c r="C66" s="41"/>
      <c r="D66" s="41"/>
      <c r="E66" s="11"/>
      <c r="F66" s="41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43">
        <f t="shared" si="1"/>
        <v>0</v>
      </c>
    </row>
    <row r="67" spans="1:17" s="63" customFormat="1" ht="15">
      <c r="A67" s="51"/>
      <c r="B67" s="13"/>
      <c r="C67" s="41"/>
      <c r="D67" s="41"/>
      <c r="E67" s="11"/>
      <c r="F67" s="41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43">
        <f t="shared" si="1"/>
        <v>0</v>
      </c>
    </row>
    <row r="68" spans="1:17" s="63" customFormat="1" ht="15">
      <c r="A68" s="51"/>
      <c r="B68" s="13"/>
      <c r="C68" s="41"/>
      <c r="D68" s="41"/>
      <c r="E68" s="11"/>
      <c r="F68" s="41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3">
        <f t="shared" si="1"/>
        <v>0</v>
      </c>
    </row>
    <row r="69" spans="1:17" s="17" customFormat="1" ht="15.75" thickBot="1">
      <c r="A69" s="65"/>
      <c r="B69" s="65"/>
      <c r="C69" s="65"/>
      <c r="D69" s="66"/>
      <c r="E69" s="66"/>
      <c r="F69" s="6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52">
        <f>SUM(G69:H69)</f>
        <v>0</v>
      </c>
    </row>
    <row r="70" spans="1:17" s="10" customFormat="1" ht="17.25" thickBot="1">
      <c r="A70" s="53" t="s">
        <v>0</v>
      </c>
      <c r="B70" s="54"/>
      <c r="C70" s="55"/>
      <c r="D70" s="55"/>
      <c r="E70" s="55"/>
      <c r="F70" s="56"/>
      <c r="G70" s="27">
        <f>SUM(G6:G69)</f>
        <v>418389</v>
      </c>
      <c r="H70" s="27">
        <f>SUM(H6:H69)</f>
        <v>0</v>
      </c>
      <c r="I70" s="27">
        <f>SUM(I37:I59)</f>
        <v>5440</v>
      </c>
      <c r="J70" s="27">
        <f>SUM(J37:J69)</f>
        <v>25986.9808</v>
      </c>
      <c r="K70" s="27">
        <f>SUM(K7:K69)</f>
        <v>477659</v>
      </c>
      <c r="L70" s="27">
        <f>SUM(L7:L69)</f>
        <v>13210.130000000001</v>
      </c>
      <c r="M70" s="27">
        <f>SUM(M20:M69)</f>
        <v>21922.76588785</v>
      </c>
      <c r="N70" s="27">
        <f>SUM(N38:N69)</f>
        <v>3262.95</v>
      </c>
      <c r="O70" s="27">
        <f>SUM(O39:O69)</f>
        <v>26448.689863809792</v>
      </c>
      <c r="P70" s="27">
        <f>SUM(P33:P68)</f>
        <v>125505</v>
      </c>
      <c r="Q70" s="57"/>
    </row>
    <row r="71" spans="1:17" s="10" customFormat="1" ht="16.5">
      <c r="A71" s="18"/>
      <c r="B71" s="18"/>
      <c r="C71" s="19"/>
      <c r="D71" s="19"/>
      <c r="E71" s="19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</row>
    <row r="72" spans="1:16" s="10" customFormat="1" ht="16.5">
      <c r="A72" s="17" t="s">
        <v>9</v>
      </c>
      <c r="C72" s="32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10" customFormat="1" ht="16.5" hidden="1">
      <c r="A73" s="15" t="s">
        <v>50</v>
      </c>
      <c r="C73" s="32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10" customFormat="1" ht="16.5" hidden="1">
      <c r="A74" s="17" t="s">
        <v>37</v>
      </c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10" customFormat="1" ht="16.5" hidden="1">
      <c r="A75" s="15" t="s">
        <v>56</v>
      </c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s="10" customFormat="1" ht="16.5" hidden="1">
      <c r="A76" s="17" t="s">
        <v>57</v>
      </c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10" customFormat="1" ht="16.5" hidden="1">
      <c r="A77" s="15" t="s">
        <v>64</v>
      </c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0" customFormat="1" ht="16.5" hidden="1">
      <c r="A78" s="17" t="s">
        <v>65</v>
      </c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s="10" customFormat="1" ht="16.5" hidden="1">
      <c r="A79" s="15" t="s">
        <v>74</v>
      </c>
      <c r="B79" s="72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s="10" customFormat="1" ht="16.5" hidden="1">
      <c r="A80" s="17" t="s">
        <v>75</v>
      </c>
      <c r="B80" s="74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s="10" customFormat="1" ht="16.5" hidden="1">
      <c r="A81" s="15" t="s">
        <v>85</v>
      </c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s="10" customFormat="1" ht="16.5" hidden="1">
      <c r="A82" s="17" t="s">
        <v>86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s="10" customFormat="1" ht="16.5" hidden="1">
      <c r="A83" s="15" t="s">
        <v>97</v>
      </c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s="10" customFormat="1" ht="16.5" hidden="1">
      <c r="A84" s="17" t="s">
        <v>95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ht="15" hidden="1">
      <c r="A85" s="15" t="s">
        <v>103</v>
      </c>
    </row>
    <row r="86" ht="15" hidden="1">
      <c r="A86" s="17" t="s">
        <v>104</v>
      </c>
    </row>
    <row r="87" ht="15" hidden="1">
      <c r="A87" s="15" t="s">
        <v>106</v>
      </c>
    </row>
    <row r="88" ht="15" hidden="1">
      <c r="A88" s="17" t="s">
        <v>107</v>
      </c>
    </row>
    <row r="89" ht="15">
      <c r="A89" s="15" t="s">
        <v>114</v>
      </c>
    </row>
    <row r="90" ht="15">
      <c r="A90" s="17" t="s">
        <v>110</v>
      </c>
    </row>
    <row r="91" ht="15">
      <c r="A91" s="17"/>
    </row>
    <row r="92" ht="15">
      <c r="A92" s="17"/>
    </row>
    <row r="93" ht="15">
      <c r="A93" s="17"/>
    </row>
    <row r="94" ht="15">
      <c r="A94" s="17"/>
    </row>
    <row r="95" ht="15">
      <c r="A95" s="17"/>
    </row>
    <row r="96" ht="15">
      <c r="A96" s="17"/>
    </row>
    <row r="97" ht="15">
      <c r="A97" s="17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2021-02-17T20:20:37Z</dcterms:modified>
  <cp:category/>
  <cp:version/>
  <cp:contentType/>
  <cp:contentStatus/>
</cp:coreProperties>
</file>