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BROCKTON" sheetId="1" r:id="rId1"/>
  </sheets>
  <definedNames>
    <definedName name="_xlnm.Print_Area" localSheetId="0">'BROCKTON'!$A$1:$G$82</definedName>
  </definedNames>
  <calcPr fullCalcOnLoad="1"/>
</workbook>
</file>

<file path=xl/sharedStrings.xml><?xml version="1.0" encoding="utf-8"?>
<sst xmlns="http://schemas.openxmlformats.org/spreadsheetml/2006/main" count="263" uniqueCount="138">
  <si>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</si>
  <si>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</si>
  <si>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</si>
  <si>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</si>
  <si>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</si>
  <si>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</si>
  <si>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</si>
  <si>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</si>
  <si>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</si>
  <si>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</si>
  <si>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</si>
  <si>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</si>
  <si>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</si>
  <si>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</si>
  <si>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7003-0135</t>
  </si>
  <si>
    <t>N/A</t>
  </si>
  <si>
    <t>7003-1010</t>
  </si>
  <si>
    <t>FUIREA18</t>
  </si>
  <si>
    <t>7002-6624</t>
  </si>
  <si>
    <t>CT EOL 19CCBWIBNEGREA</t>
  </si>
  <si>
    <t>7003-1631</t>
  </si>
  <si>
    <t>7003-1630</t>
  </si>
  <si>
    <t>7003-1778</t>
  </si>
  <si>
    <t>FY19 WP 90%</t>
  </si>
  <si>
    <t>7002-6626</t>
  </si>
  <si>
    <t>17.207</t>
  </si>
  <si>
    <t>STATE ONE STOP</t>
  </si>
  <si>
    <t>WP 10%</t>
  </si>
  <si>
    <t>DOE -ELEMENTARY &amp; SECONDARY ED</t>
  </si>
  <si>
    <t>84.002A</t>
  </si>
  <si>
    <t>DVOP</t>
  </si>
  <si>
    <t>7002-6628</t>
  </si>
  <si>
    <t>UI WALK IN</t>
  </si>
  <si>
    <t>J330</t>
  </si>
  <si>
    <t>ELDER AFFAIRS</t>
  </si>
  <si>
    <t>DOE-CAREER PATHWAYS</t>
  </si>
  <si>
    <t>MA COMMISSION FOR THE BLIND</t>
  </si>
  <si>
    <t>J310</t>
  </si>
  <si>
    <t>LVER</t>
  </si>
  <si>
    <t>FUIREA19</t>
  </si>
  <si>
    <t>JULY 1, 2020-JUNE 30, 2021</t>
  </si>
  <si>
    <t>JULY 1, 2021-JUNE 30, 2022</t>
  </si>
  <si>
    <t>BUDGET #1 FY21</t>
  </si>
  <si>
    <t>INITIAL AWARD FY21</t>
  </si>
  <si>
    <t>CT EOL 21CCBWIBWIA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</si>
  <si>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</si>
  <si>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</si>
  <si>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</si>
  <si>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</si>
  <si>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</si>
  <si>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</si>
  <si>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</si>
  <si>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</si>
  <si>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INITIAL AWARD FY21 AUGUST 10, 2020</t>
  </si>
  <si>
    <t>TO ADD FY21 WIOA FUNDS</t>
  </si>
  <si>
    <t>JULY 1, 2020-DEC 31, 2020</t>
  </si>
  <si>
    <t>FVETS2020</t>
  </si>
  <si>
    <t>J409</t>
  </si>
  <si>
    <t>BUDGET #1 FY21 AUGUST 13, 2020</t>
  </si>
  <si>
    <t>TO ADD DVOP FUNDS</t>
  </si>
  <si>
    <r>
      <t xml:space="preserve">CT EOL </t>
    </r>
    <r>
      <rPr>
        <b/>
        <sz val="11"/>
        <color indexed="10"/>
        <rFont val="Book Antiqua"/>
        <family val="1"/>
      </rPr>
      <t>21</t>
    </r>
    <r>
      <rPr>
        <b/>
        <sz val="11"/>
        <rFont val="Book Antiqua"/>
        <family val="1"/>
      </rPr>
      <t>CCBWIBVETSUI</t>
    </r>
  </si>
  <si>
    <t>BUDGET #2 FY21</t>
  </si>
  <si>
    <t>CT EOL 21CCBWIBWP</t>
  </si>
  <si>
    <t>FES2021</t>
  </si>
  <si>
    <t>K105</t>
  </si>
  <si>
    <t>K107</t>
  </si>
  <si>
    <t>TO ADD FY21 WP  FUNDS</t>
  </si>
  <si>
    <t>BUDGET #2 FY21 SEPTEMBER 25 2020</t>
  </si>
  <si>
    <t>BUDGET #3 FY21</t>
  </si>
  <si>
    <t>SEPT 23, 2020-JUNE 30, 2021</t>
  </si>
  <si>
    <t>FH126A20VR</t>
  </si>
  <si>
    <t>4110-3021</t>
  </si>
  <si>
    <t>K122</t>
  </si>
  <si>
    <t>RAPID RESPONSE STATE STAFF</t>
  </si>
  <si>
    <t>FWIADWK21B</t>
  </si>
  <si>
    <t>OCT 1,  2020-JUNE 30, 2021</t>
  </si>
  <si>
    <t>FWIAADT21B</t>
  </si>
  <si>
    <t>BUDGET #3  FY21 NOVEMBER 23, 2020</t>
  </si>
  <si>
    <t>TO ADD FY21 RAPID RESPONSE, WIOA &amp; MCB FUNDS</t>
  </si>
  <si>
    <t>BUDGET #4 FY21</t>
  </si>
  <si>
    <t>CT EOL 21CCBWIBTRADE</t>
  </si>
  <si>
    <t>TRADE</t>
  </si>
  <si>
    <t>OCTOBER 1, 2019-JUNE 20,2020</t>
  </si>
  <si>
    <t>FTRADE2020</t>
  </si>
  <si>
    <t>J402</t>
  </si>
  <si>
    <t>WIOA 15% OH</t>
  </si>
  <si>
    <t xml:space="preserve">FWIAADT20B </t>
  </si>
  <si>
    <t>ALLOCATION FOR UI SERVICES</t>
  </si>
  <si>
    <t>TO ADD 15%, ALLOCATION FOR UI SERVICES &amp; TRADE FUNDS</t>
  </si>
  <si>
    <t>BUDGET #4  FY21 DECEMBER 1, 2020</t>
  </si>
  <si>
    <t>BUDGET #5 FY21</t>
  </si>
  <si>
    <t>CT EOL 21CCBWIBSOSWTF</t>
  </si>
  <si>
    <t>TO ADD WTF FUNDS</t>
  </si>
  <si>
    <t>JULY 1, 2020- JUNE 30, 2021</t>
  </si>
  <si>
    <t>BUDGET #5  FY21 DECEMBER 4, 2020</t>
  </si>
  <si>
    <t>WTRUSTF21</t>
  </si>
  <si>
    <t>K164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</si>
  <si>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</si>
  <si>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</si>
  <si>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</si>
  <si>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</si>
  <si>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</si>
  <si>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</si>
  <si>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</si>
  <si>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 xml:space="preserve">TO ADD DTA &amp; PARTNER FUNDS </t>
  </si>
  <si>
    <t>BUDGET #6  FY21 DECEMBER 11, 2020</t>
  </si>
  <si>
    <t>SPSS2021</t>
  </si>
  <si>
    <t xml:space="preserve">TO ADD  PARTNER FUNDS </t>
  </si>
  <si>
    <t>BUDGET #7  FY21 DECEMBER 14, 2020</t>
  </si>
  <si>
    <t>BUDGET #6 FY21</t>
  </si>
  <si>
    <t>BUDGET #7 FY21</t>
  </si>
  <si>
    <t>OCTOBER 28, 2020-JUNE 30, 2021</t>
  </si>
  <si>
    <t xml:space="preserve"> FV002A1922</t>
  </si>
  <si>
    <t>7038-0107</t>
  </si>
  <si>
    <t xml:space="preserve"> K123 </t>
  </si>
  <si>
    <t>BUDGET #8 FY21</t>
  </si>
  <si>
    <t xml:space="preserve">TO ADD  DTA FUNDS </t>
  </si>
  <si>
    <t>BUDGET #8  FY21 DECEMBER 17, 2020</t>
  </si>
  <si>
    <t>BUDGET #9 FY21</t>
  </si>
  <si>
    <t xml:space="preserve">TO ADD SOS FUNDS </t>
  </si>
  <si>
    <t>BUDGET #9 FY21 FEBRUARY 12, 2021</t>
  </si>
  <si>
    <t>STOSCC2021</t>
  </si>
  <si>
    <t>7003-0803</t>
  </si>
  <si>
    <t>K184</t>
  </si>
  <si>
    <t>BUDGET #10 FY21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</si>
  <si>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</si>
  <si>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</si>
  <si>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</si>
  <si>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</si>
  <si>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</si>
  <si>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</si>
  <si>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 xml:space="preserve">TO ADD PARTNER FUNDS FUNDS </t>
  </si>
  <si>
    <t>BUDGET #10 FY21 FEBRUARY 17, 2021</t>
  </si>
  <si>
    <t>BUDGET #11 FY21</t>
  </si>
  <si>
    <t>BUDGET #11 FY21 FEBRUARY 23, 2021</t>
  </si>
  <si>
    <t>FAD35178X8</t>
  </si>
  <si>
    <t>9110-1178</t>
  </si>
  <si>
    <t>K116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</si>
</sst>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b/>
      <sz val="11"/>
      <color indexed="10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1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4" fontId="4" fillId="0" borderId="0" xfId="44" applyFont="1" applyAlignment="1">
      <alignment/>
    </xf>
    <xf numFmtId="44" fontId="9" fillId="0" borderId="13" xfId="44" applyFont="1" applyBorder="1" applyAlignment="1">
      <alignment horizontal="center" vertical="center"/>
    </xf>
    <xf numFmtId="44" fontId="8" fillId="0" borderId="0" xfId="44" applyFont="1" applyAlignment="1">
      <alignment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 vertical="center" wrapText="1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0" fillId="0" borderId="10" xfId="0" applyFont="1" applyFill="1" applyBorder="1" applyAlignment="1" quotePrefix="1">
      <alignment horizontal="center"/>
    </xf>
    <xf numFmtId="44" fontId="8" fillId="0" borderId="0" xfId="0" applyNumberFormat="1" applyFont="1" applyAlignment="1">
      <alignment/>
    </xf>
    <xf numFmtId="44" fontId="9" fillId="0" borderId="10" xfId="44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44" fontId="9" fillId="0" borderId="10" xfId="44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0" fillId="0" borderId="10" xfId="0" applyFont="1" applyBorder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110" zoomScaleNormal="110" zoomScalePageLayoutView="0" workbookViewId="0" topLeftCell="A1">
      <selection activeCell="A81" sqref="A81"/>
    </sheetView>
  </sheetViews>
  <sheetFormatPr defaultColWidth="9.140625" defaultRowHeight="12.75"/>
  <cols>
    <col min="1" max="1" width="62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3.8515625" style="4" customWidth="1"/>
    <col min="7" max="7" width="15.57421875" style="4" hidden="1" customWidth="1"/>
    <col min="8" max="8" width="12.00390625" style="4" hidden="1" customWidth="1"/>
    <col min="9" max="9" width="15.8515625" style="4" hidden="1" customWidth="1"/>
    <col min="10" max="11" width="13.7109375" style="4" hidden="1" customWidth="1"/>
    <col min="12" max="12" width="12.7109375" style="4" hidden="1" customWidth="1"/>
    <col min="13" max="15" width="13.7109375" style="4" hidden="1" customWidth="1"/>
    <col min="16" max="17" width="12.28125" style="4" hidden="1" customWidth="1"/>
    <col min="18" max="18" width="12.28125" style="4" customWidth="1"/>
    <col min="19" max="19" width="12.140625" style="59" hidden="1" customWidth="1"/>
    <col min="20" max="20" width="14.00390625" style="3" bestFit="1" customWidth="1"/>
    <col min="21" max="16384" width="9.140625" style="3" customWidth="1"/>
  </cols>
  <sheetData>
    <row r="1" spans="1:18" ht="20.25">
      <c r="A1" s="3" t="s">
        <v>11</v>
      </c>
      <c r="B1" s="87" t="s">
        <v>10</v>
      </c>
      <c r="C1" s="88"/>
      <c r="D1" s="88"/>
      <c r="E1" s="88"/>
      <c r="F1" s="88"/>
      <c r="G1" s="88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9" s="11" customFormat="1" ht="30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43</v>
      </c>
      <c r="H5" s="58" t="s">
        <v>42</v>
      </c>
      <c r="I5" s="58" t="s">
        <v>61</v>
      </c>
      <c r="J5" s="58" t="s">
        <v>68</v>
      </c>
      <c r="K5" s="58" t="s">
        <v>79</v>
      </c>
      <c r="L5" s="58" t="s">
        <v>90</v>
      </c>
      <c r="M5" s="58" t="s">
        <v>109</v>
      </c>
      <c r="N5" s="58" t="s">
        <v>110</v>
      </c>
      <c r="O5" s="58" t="s">
        <v>115</v>
      </c>
      <c r="P5" s="58" t="s">
        <v>118</v>
      </c>
      <c r="Q5" s="58" t="s">
        <v>124</v>
      </c>
      <c r="R5" s="58" t="s">
        <v>133</v>
      </c>
      <c r="S5" s="44" t="s">
        <v>6</v>
      </c>
    </row>
    <row r="6" spans="1:19" s="11" customFormat="1" ht="16.5" hidden="1">
      <c r="A6" s="10" t="s">
        <v>8</v>
      </c>
      <c r="B6" s="10"/>
      <c r="C6" s="10"/>
      <c r="D6" s="10"/>
      <c r="E6" s="10"/>
      <c r="F6" s="10"/>
      <c r="G6" s="64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60"/>
    </row>
    <row r="7" spans="1:19" s="11" customFormat="1" ht="16.5" hidden="1">
      <c r="A7" s="16" t="s">
        <v>44</v>
      </c>
      <c r="B7" s="10"/>
      <c r="C7" s="10"/>
      <c r="D7" s="10"/>
      <c r="E7" s="10"/>
      <c r="F7" s="10"/>
      <c r="G7" s="64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4"/>
    </row>
    <row r="8" spans="1:19" s="11" customFormat="1" ht="16.5" hidden="1">
      <c r="A8" s="16"/>
      <c r="B8" s="17"/>
      <c r="C8" s="40"/>
      <c r="D8" s="40"/>
      <c r="E8" s="42"/>
      <c r="F8" s="17"/>
      <c r="G8" s="64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44">
        <f>SUM(G8:G8)</f>
        <v>0</v>
      </c>
    </row>
    <row r="9" spans="1:19" s="11" customFormat="1" ht="16.5" hidden="1">
      <c r="A9" s="62" t="s">
        <v>45</v>
      </c>
      <c r="B9" s="43" t="s">
        <v>46</v>
      </c>
      <c r="C9" s="63" t="s">
        <v>47</v>
      </c>
      <c r="D9" s="16" t="s">
        <v>20</v>
      </c>
      <c r="E9" s="38">
        <v>6501</v>
      </c>
      <c r="F9" s="17">
        <v>17.259</v>
      </c>
      <c r="G9" s="64">
        <f>558433-2</f>
        <v>558431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44">
        <f aca="true" t="shared" si="0" ref="S9:S24">SUM(G9:J9)</f>
        <v>558431</v>
      </c>
    </row>
    <row r="10" spans="1:19" s="11" customFormat="1" ht="16.5" hidden="1">
      <c r="A10" s="62" t="s">
        <v>45</v>
      </c>
      <c r="B10" s="17" t="s">
        <v>40</v>
      </c>
      <c r="C10" s="63" t="s">
        <v>47</v>
      </c>
      <c r="D10" s="16" t="s">
        <v>20</v>
      </c>
      <c r="E10" s="38">
        <v>6501</v>
      </c>
      <c r="F10" s="17">
        <v>17.259</v>
      </c>
      <c r="G10" s="64">
        <v>1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4">
        <f t="shared" si="0"/>
        <v>1</v>
      </c>
    </row>
    <row r="11" spans="1:19" s="11" customFormat="1" ht="16.5" hidden="1">
      <c r="A11" s="62" t="s">
        <v>45</v>
      </c>
      <c r="B11" s="17" t="s">
        <v>41</v>
      </c>
      <c r="C11" s="63" t="s">
        <v>47</v>
      </c>
      <c r="D11" s="16" t="s">
        <v>20</v>
      </c>
      <c r="E11" s="38">
        <v>6501</v>
      </c>
      <c r="F11" s="45">
        <v>17.258</v>
      </c>
      <c r="G11" s="64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44">
        <f t="shared" si="0"/>
        <v>1</v>
      </c>
    </row>
    <row r="12" spans="1:19" s="11" customFormat="1" ht="16.5" hidden="1">
      <c r="A12" s="41" t="s">
        <v>48</v>
      </c>
      <c r="B12" s="17" t="s">
        <v>40</v>
      </c>
      <c r="C12" s="63" t="s">
        <v>49</v>
      </c>
      <c r="D12" s="45" t="s">
        <v>21</v>
      </c>
      <c r="E12" s="17">
        <v>6502</v>
      </c>
      <c r="F12" s="45">
        <v>17.258</v>
      </c>
      <c r="G12" s="64">
        <f>77025-2</f>
        <v>77023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44">
        <f t="shared" si="0"/>
        <v>77023</v>
      </c>
    </row>
    <row r="13" spans="1:19" s="11" customFormat="1" ht="16.5" hidden="1">
      <c r="A13" s="41" t="s">
        <v>48</v>
      </c>
      <c r="B13" s="17" t="s">
        <v>41</v>
      </c>
      <c r="C13" s="63" t="s">
        <v>49</v>
      </c>
      <c r="D13" s="45" t="s">
        <v>21</v>
      </c>
      <c r="E13" s="17">
        <v>6502</v>
      </c>
      <c r="F13" s="45">
        <v>17.258</v>
      </c>
      <c r="G13" s="64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44">
        <f t="shared" si="0"/>
        <v>1</v>
      </c>
    </row>
    <row r="14" spans="1:19" s="11" customFormat="1" ht="16.5" hidden="1">
      <c r="A14" s="41" t="s">
        <v>48</v>
      </c>
      <c r="B14" s="17" t="s">
        <v>50</v>
      </c>
      <c r="C14" s="63" t="s">
        <v>49</v>
      </c>
      <c r="D14" s="45" t="s">
        <v>21</v>
      </c>
      <c r="E14" s="17">
        <v>6502</v>
      </c>
      <c r="F14" s="45">
        <v>17.258</v>
      </c>
      <c r="G14" s="64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4">
        <f t="shared" si="0"/>
        <v>1</v>
      </c>
    </row>
    <row r="15" spans="1:19" s="11" customFormat="1" ht="16.5" hidden="1">
      <c r="A15" s="41" t="s">
        <v>48</v>
      </c>
      <c r="B15" s="70" t="s">
        <v>75</v>
      </c>
      <c r="C15" s="68" t="s">
        <v>76</v>
      </c>
      <c r="D15" s="16" t="s">
        <v>21</v>
      </c>
      <c r="E15" s="17">
        <v>6502</v>
      </c>
      <c r="F15" s="16">
        <v>17.258</v>
      </c>
      <c r="G15" s="64"/>
      <c r="H15" s="10"/>
      <c r="I15" s="10"/>
      <c r="J15" s="64">
        <f>384358-2</f>
        <v>384356</v>
      </c>
      <c r="K15" s="64"/>
      <c r="L15" s="64"/>
      <c r="M15" s="64"/>
      <c r="N15" s="64"/>
      <c r="O15" s="64"/>
      <c r="P15" s="64"/>
      <c r="Q15" s="64"/>
      <c r="R15" s="64"/>
      <c r="S15" s="72">
        <f t="shared" si="0"/>
        <v>384356</v>
      </c>
    </row>
    <row r="16" spans="1:19" s="11" customFormat="1" ht="16.5" hidden="1">
      <c r="A16" s="41" t="s">
        <v>48</v>
      </c>
      <c r="B16" s="17" t="s">
        <v>41</v>
      </c>
      <c r="C16" s="68" t="s">
        <v>76</v>
      </c>
      <c r="D16" s="16" t="s">
        <v>21</v>
      </c>
      <c r="E16" s="17">
        <v>6502</v>
      </c>
      <c r="F16" s="16">
        <v>17.258</v>
      </c>
      <c r="G16" s="64"/>
      <c r="H16" s="10"/>
      <c r="I16" s="10"/>
      <c r="J16" s="64">
        <v>1</v>
      </c>
      <c r="K16" s="64"/>
      <c r="L16" s="64"/>
      <c r="M16" s="64"/>
      <c r="N16" s="64"/>
      <c r="O16" s="64"/>
      <c r="P16" s="64"/>
      <c r="Q16" s="64"/>
      <c r="R16" s="64"/>
      <c r="S16" s="72">
        <f t="shared" si="0"/>
        <v>1</v>
      </c>
    </row>
    <row r="17" spans="1:20" s="11" customFormat="1" ht="16.5" hidden="1">
      <c r="A17" s="41" t="s">
        <v>48</v>
      </c>
      <c r="B17" s="17" t="s">
        <v>50</v>
      </c>
      <c r="C17" s="68" t="s">
        <v>76</v>
      </c>
      <c r="D17" s="16" t="s">
        <v>21</v>
      </c>
      <c r="E17" s="17">
        <v>6502</v>
      </c>
      <c r="F17" s="16">
        <v>17.258</v>
      </c>
      <c r="G17" s="64"/>
      <c r="H17" s="10"/>
      <c r="I17" s="10"/>
      <c r="J17" s="64">
        <v>1</v>
      </c>
      <c r="K17" s="64"/>
      <c r="L17" s="64"/>
      <c r="M17" s="64"/>
      <c r="N17" s="64"/>
      <c r="O17" s="64"/>
      <c r="P17" s="64"/>
      <c r="Q17" s="64"/>
      <c r="R17" s="64"/>
      <c r="S17" s="72">
        <f t="shared" si="0"/>
        <v>1</v>
      </c>
      <c r="T17" s="71">
        <f>SUM(S15:S17)</f>
        <v>384358</v>
      </c>
    </row>
    <row r="18" spans="1:19" s="11" customFormat="1" ht="16.5" hidden="1">
      <c r="A18" s="41" t="s">
        <v>51</v>
      </c>
      <c r="B18" s="17" t="s">
        <v>40</v>
      </c>
      <c r="C18" s="73" t="s">
        <v>52</v>
      </c>
      <c r="D18" s="16" t="s">
        <v>22</v>
      </c>
      <c r="E18" s="17">
        <v>6503</v>
      </c>
      <c r="F18" s="16">
        <v>17.278</v>
      </c>
      <c r="G18" s="64">
        <f>76578-2</f>
        <v>76576</v>
      </c>
      <c r="H18" s="10"/>
      <c r="I18" s="10"/>
      <c r="J18" s="64"/>
      <c r="K18" s="64"/>
      <c r="L18" s="64"/>
      <c r="M18" s="64"/>
      <c r="N18" s="64"/>
      <c r="O18" s="64"/>
      <c r="P18" s="64"/>
      <c r="Q18" s="64"/>
      <c r="R18" s="64"/>
      <c r="S18" s="72">
        <f t="shared" si="0"/>
        <v>76576</v>
      </c>
    </row>
    <row r="19" spans="1:19" s="11" customFormat="1" ht="16.5" hidden="1">
      <c r="A19" s="41" t="s">
        <v>51</v>
      </c>
      <c r="B19" s="17" t="s">
        <v>41</v>
      </c>
      <c r="C19" s="73" t="s">
        <v>52</v>
      </c>
      <c r="D19" s="16" t="s">
        <v>22</v>
      </c>
      <c r="E19" s="17">
        <v>6503</v>
      </c>
      <c r="F19" s="16">
        <v>17.278</v>
      </c>
      <c r="G19" s="64">
        <v>1</v>
      </c>
      <c r="H19" s="10"/>
      <c r="I19" s="10"/>
      <c r="J19" s="64"/>
      <c r="K19" s="64"/>
      <c r="L19" s="64"/>
      <c r="M19" s="64"/>
      <c r="N19" s="64"/>
      <c r="O19" s="64"/>
      <c r="P19" s="64"/>
      <c r="Q19" s="64"/>
      <c r="R19" s="64"/>
      <c r="S19" s="72">
        <f t="shared" si="0"/>
        <v>1</v>
      </c>
    </row>
    <row r="20" spans="1:19" s="11" customFormat="1" ht="16.5" hidden="1">
      <c r="A20" s="41" t="s">
        <v>51</v>
      </c>
      <c r="B20" s="17" t="s">
        <v>50</v>
      </c>
      <c r="C20" s="73" t="s">
        <v>52</v>
      </c>
      <c r="D20" s="16" t="s">
        <v>22</v>
      </c>
      <c r="E20" s="17">
        <v>6503</v>
      </c>
      <c r="F20" s="16">
        <v>17.278</v>
      </c>
      <c r="G20" s="64">
        <v>1</v>
      </c>
      <c r="H20" s="10"/>
      <c r="I20" s="10"/>
      <c r="J20" s="64"/>
      <c r="K20" s="64"/>
      <c r="L20" s="64"/>
      <c r="M20" s="64"/>
      <c r="N20" s="64"/>
      <c r="O20" s="64"/>
      <c r="P20" s="64"/>
      <c r="Q20" s="64"/>
      <c r="R20" s="64"/>
      <c r="S20" s="72">
        <f t="shared" si="0"/>
        <v>1</v>
      </c>
    </row>
    <row r="21" spans="1:19" s="11" customFormat="1" ht="16.5" hidden="1">
      <c r="A21" s="41" t="s">
        <v>51</v>
      </c>
      <c r="B21" s="70" t="s">
        <v>75</v>
      </c>
      <c r="C21" s="68" t="s">
        <v>74</v>
      </c>
      <c r="D21" s="16" t="s">
        <v>22</v>
      </c>
      <c r="E21" s="17">
        <v>6503</v>
      </c>
      <c r="F21" s="16">
        <v>17.278</v>
      </c>
      <c r="G21" s="64"/>
      <c r="H21" s="10"/>
      <c r="I21" s="10"/>
      <c r="J21" s="64">
        <f>342776-2</f>
        <v>342774</v>
      </c>
      <c r="K21" s="64"/>
      <c r="L21" s="64"/>
      <c r="M21" s="64"/>
      <c r="N21" s="64"/>
      <c r="O21" s="64"/>
      <c r="P21" s="64"/>
      <c r="Q21" s="64"/>
      <c r="R21" s="64"/>
      <c r="S21" s="72">
        <f t="shared" si="0"/>
        <v>342774</v>
      </c>
    </row>
    <row r="22" spans="1:19" s="11" customFormat="1" ht="16.5" hidden="1">
      <c r="A22" s="41" t="s">
        <v>51</v>
      </c>
      <c r="B22" s="17" t="s">
        <v>41</v>
      </c>
      <c r="C22" s="68" t="s">
        <v>74</v>
      </c>
      <c r="D22" s="16" t="s">
        <v>22</v>
      </c>
      <c r="E22" s="17">
        <v>6503</v>
      </c>
      <c r="F22" s="16">
        <v>17.278</v>
      </c>
      <c r="G22" s="64"/>
      <c r="H22" s="10"/>
      <c r="I22" s="10"/>
      <c r="J22" s="64">
        <v>1</v>
      </c>
      <c r="K22" s="64"/>
      <c r="L22" s="64"/>
      <c r="M22" s="64"/>
      <c r="N22" s="64"/>
      <c r="O22" s="64"/>
      <c r="P22" s="64"/>
      <c r="Q22" s="64"/>
      <c r="R22" s="64"/>
      <c r="S22" s="72">
        <f t="shared" si="0"/>
        <v>1</v>
      </c>
    </row>
    <row r="23" spans="1:20" s="11" customFormat="1" ht="16.5" hidden="1">
      <c r="A23" s="41" t="s">
        <v>51</v>
      </c>
      <c r="B23" s="17" t="s">
        <v>50</v>
      </c>
      <c r="C23" s="68" t="s">
        <v>74</v>
      </c>
      <c r="D23" s="16" t="s">
        <v>22</v>
      </c>
      <c r="E23" s="17">
        <v>6503</v>
      </c>
      <c r="F23" s="16">
        <v>17.278</v>
      </c>
      <c r="G23" s="64"/>
      <c r="H23" s="10"/>
      <c r="I23" s="10"/>
      <c r="J23" s="64">
        <v>1</v>
      </c>
      <c r="K23" s="64"/>
      <c r="L23" s="64"/>
      <c r="M23" s="64"/>
      <c r="N23" s="64"/>
      <c r="O23" s="64"/>
      <c r="P23" s="64"/>
      <c r="Q23" s="64"/>
      <c r="R23" s="64"/>
      <c r="S23" s="72">
        <f t="shared" si="0"/>
        <v>1</v>
      </c>
      <c r="T23" s="71">
        <f>SUM(S21:S23)</f>
        <v>342776</v>
      </c>
    </row>
    <row r="24" spans="1:19" s="11" customFormat="1" ht="16.5" hidden="1">
      <c r="A24" s="41" t="s">
        <v>73</v>
      </c>
      <c r="B24" s="17" t="s">
        <v>40</v>
      </c>
      <c r="C24" s="68" t="s">
        <v>74</v>
      </c>
      <c r="D24" s="16" t="s">
        <v>22</v>
      </c>
      <c r="E24" s="69">
        <v>6523</v>
      </c>
      <c r="F24" s="16">
        <v>17.278</v>
      </c>
      <c r="G24" s="64"/>
      <c r="H24" s="10"/>
      <c r="I24" s="10"/>
      <c r="J24" s="64">
        <v>8500</v>
      </c>
      <c r="K24" s="64"/>
      <c r="L24" s="64"/>
      <c r="M24" s="64"/>
      <c r="N24" s="64"/>
      <c r="O24" s="64"/>
      <c r="P24" s="64"/>
      <c r="Q24" s="64"/>
      <c r="R24" s="64"/>
      <c r="S24" s="72">
        <f t="shared" si="0"/>
        <v>8500</v>
      </c>
    </row>
    <row r="25" spans="1:19" s="11" customFormat="1" ht="16.5" hidden="1">
      <c r="A25" s="41" t="s">
        <v>85</v>
      </c>
      <c r="B25" s="17" t="s">
        <v>40</v>
      </c>
      <c r="C25" s="77" t="s">
        <v>86</v>
      </c>
      <c r="D25" s="16" t="s">
        <v>21</v>
      </c>
      <c r="E25" s="77">
        <v>6409</v>
      </c>
      <c r="F25" s="16">
        <v>17.258</v>
      </c>
      <c r="G25" s="64"/>
      <c r="H25" s="10"/>
      <c r="I25" s="10"/>
      <c r="J25" s="64"/>
      <c r="K25" s="64">
        <v>30000</v>
      </c>
      <c r="L25" s="64"/>
      <c r="M25" s="64"/>
      <c r="N25" s="64"/>
      <c r="O25" s="64"/>
      <c r="P25" s="64"/>
      <c r="Q25" s="64"/>
      <c r="R25" s="64"/>
      <c r="S25" s="72">
        <f>SUM(J25:K25)</f>
        <v>30000</v>
      </c>
    </row>
    <row r="26" spans="1:19" s="11" customFormat="1" ht="16.5" hidden="1">
      <c r="A26" s="41"/>
      <c r="B26" s="17"/>
      <c r="C26" s="68"/>
      <c r="D26" s="16"/>
      <c r="E26" s="69"/>
      <c r="F26" s="16"/>
      <c r="G26" s="64"/>
      <c r="H26" s="10"/>
      <c r="I26" s="10"/>
      <c r="J26" s="64"/>
      <c r="K26" s="64"/>
      <c r="L26" s="64"/>
      <c r="M26" s="64"/>
      <c r="N26" s="64"/>
      <c r="O26" s="64"/>
      <c r="P26" s="64"/>
      <c r="Q26" s="64"/>
      <c r="R26" s="64"/>
      <c r="S26" s="72"/>
    </row>
    <row r="27" spans="1:19" s="11" customFormat="1" ht="16.5" hidden="1">
      <c r="A27" s="54"/>
      <c r="B27" s="17"/>
      <c r="C27" s="10"/>
      <c r="D27" s="10"/>
      <c r="E27" s="10"/>
      <c r="F27" s="10"/>
      <c r="G27" s="64"/>
      <c r="H27" s="10"/>
      <c r="I27" s="10"/>
      <c r="J27" s="10"/>
      <c r="K27" s="64"/>
      <c r="L27" s="64"/>
      <c r="M27" s="64"/>
      <c r="N27" s="64"/>
      <c r="O27" s="64"/>
      <c r="P27" s="64"/>
      <c r="Q27" s="64"/>
      <c r="R27" s="64"/>
      <c r="S27" s="72">
        <f>SUM(G27:J27)</f>
        <v>0</v>
      </c>
    </row>
    <row r="28" spans="1:19" s="22" customFormat="1" ht="16.5" hidden="1">
      <c r="A28" s="10" t="s">
        <v>8</v>
      </c>
      <c r="B28" s="12"/>
      <c r="C28" s="13"/>
      <c r="D28" s="13"/>
      <c r="E28" s="14"/>
      <c r="F28" s="15"/>
      <c r="G28" s="65"/>
      <c r="H28" s="15"/>
      <c r="I28" s="15"/>
      <c r="J28" s="15"/>
      <c r="K28" s="65"/>
      <c r="L28" s="65"/>
      <c r="M28" s="65"/>
      <c r="N28" s="65"/>
      <c r="O28" s="65"/>
      <c r="P28" s="65"/>
      <c r="Q28" s="65"/>
      <c r="R28" s="65"/>
      <c r="S28" s="72">
        <f>SUM(G28:J28)</f>
        <v>0</v>
      </c>
    </row>
    <row r="29" spans="1:19" s="22" customFormat="1" ht="16.5" hidden="1">
      <c r="A29" s="16" t="s">
        <v>91</v>
      </c>
      <c r="B29" s="12"/>
      <c r="C29" s="13"/>
      <c r="D29" s="13"/>
      <c r="E29" s="14"/>
      <c r="F29" s="15"/>
      <c r="G29" s="66"/>
      <c r="H29" s="16"/>
      <c r="I29" s="16"/>
      <c r="J29" s="16"/>
      <c r="K29" s="66"/>
      <c r="L29" s="66"/>
      <c r="M29" s="66"/>
      <c r="N29" s="66"/>
      <c r="O29" s="66"/>
      <c r="P29" s="66"/>
      <c r="Q29" s="66"/>
      <c r="R29" s="66"/>
      <c r="S29" s="72">
        <f>SUM(G29:J29)</f>
        <v>0</v>
      </c>
    </row>
    <row r="30" spans="1:19" s="11" customFormat="1" ht="16.5" hidden="1">
      <c r="A30" s="39" t="s">
        <v>13</v>
      </c>
      <c r="B30" s="17" t="s">
        <v>93</v>
      </c>
      <c r="C30" s="79" t="s">
        <v>95</v>
      </c>
      <c r="D30" s="79" t="s">
        <v>14</v>
      </c>
      <c r="E30" s="79" t="s">
        <v>96</v>
      </c>
      <c r="F30" s="16" t="s">
        <v>15</v>
      </c>
      <c r="G30" s="67"/>
      <c r="H30" s="19"/>
      <c r="I30" s="19"/>
      <c r="J30" s="19"/>
      <c r="K30" s="67"/>
      <c r="L30" s="67">
        <v>95000</v>
      </c>
      <c r="M30" s="67"/>
      <c r="N30" s="67"/>
      <c r="O30" s="67"/>
      <c r="P30" s="67"/>
      <c r="Q30" s="67"/>
      <c r="R30" s="67"/>
      <c r="S30" s="72">
        <f>SUM(K30:L30)</f>
        <v>95000</v>
      </c>
    </row>
    <row r="31" spans="1:19" s="11" customFormat="1" ht="16.5" hidden="1">
      <c r="A31" s="46" t="s">
        <v>26</v>
      </c>
      <c r="B31" s="81" t="s">
        <v>40</v>
      </c>
      <c r="C31" s="82" t="s">
        <v>121</v>
      </c>
      <c r="D31" s="82" t="s">
        <v>122</v>
      </c>
      <c r="E31" s="82" t="s">
        <v>123</v>
      </c>
      <c r="F31" s="17" t="s">
        <v>15</v>
      </c>
      <c r="G31" s="66"/>
      <c r="H31" s="18"/>
      <c r="I31" s="18"/>
      <c r="J31" s="18"/>
      <c r="K31" s="66"/>
      <c r="L31" s="66"/>
      <c r="M31" s="66"/>
      <c r="N31" s="66"/>
      <c r="O31" s="66"/>
      <c r="P31" s="66">
        <v>198953</v>
      </c>
      <c r="Q31" s="66"/>
      <c r="R31" s="66"/>
      <c r="S31" s="72">
        <f>SUM(O31:P31)</f>
        <v>198953</v>
      </c>
    </row>
    <row r="32" spans="1:19" s="11" customFormat="1" ht="16.5" hidden="1">
      <c r="A32" s="46"/>
      <c r="B32" s="17"/>
      <c r="C32" s="16"/>
      <c r="D32" s="16"/>
      <c r="E32" s="16"/>
      <c r="F32" s="17"/>
      <c r="G32" s="66"/>
      <c r="H32" s="18"/>
      <c r="I32" s="18"/>
      <c r="J32" s="18"/>
      <c r="K32" s="66"/>
      <c r="L32" s="66"/>
      <c r="M32" s="66"/>
      <c r="N32" s="66"/>
      <c r="O32" s="66"/>
      <c r="P32" s="66"/>
      <c r="Q32" s="66"/>
      <c r="R32" s="66"/>
      <c r="S32" s="72">
        <f>SUM(G32:J32)</f>
        <v>0</v>
      </c>
    </row>
    <row r="33" spans="1:19" s="11" customFormat="1" ht="16.5" hidden="1">
      <c r="A33" s="23"/>
      <c r="B33" s="17"/>
      <c r="C33" s="74"/>
      <c r="D33" s="16"/>
      <c r="E33" s="74"/>
      <c r="F33" s="17"/>
      <c r="G33" s="66"/>
      <c r="H33" s="18"/>
      <c r="I33" s="18"/>
      <c r="J33" s="18"/>
      <c r="K33" s="66"/>
      <c r="L33" s="66"/>
      <c r="M33" s="66"/>
      <c r="N33" s="66"/>
      <c r="O33" s="66"/>
      <c r="P33" s="66"/>
      <c r="Q33" s="66"/>
      <c r="R33" s="66"/>
      <c r="S33" s="72">
        <f>SUM(G33:J33)</f>
        <v>0</v>
      </c>
    </row>
    <row r="34" spans="1:19" s="25" customFormat="1" ht="16.5" hidden="1">
      <c r="A34" s="10" t="s">
        <v>8</v>
      </c>
      <c r="B34" s="12"/>
      <c r="C34" s="15"/>
      <c r="D34" s="15"/>
      <c r="E34" s="12"/>
      <c r="F34" s="12"/>
      <c r="G34" s="66"/>
      <c r="H34" s="18"/>
      <c r="I34" s="18"/>
      <c r="J34" s="18"/>
      <c r="K34" s="66"/>
      <c r="L34" s="66"/>
      <c r="M34" s="66"/>
      <c r="N34" s="66"/>
      <c r="O34" s="66"/>
      <c r="P34" s="66"/>
      <c r="Q34" s="66"/>
      <c r="R34" s="66"/>
      <c r="S34" s="72">
        <f>SUM(G34:J34)</f>
        <v>0</v>
      </c>
    </row>
    <row r="35" spans="1:19" s="11" customFormat="1" ht="16.5" hidden="1">
      <c r="A35" s="16" t="s">
        <v>80</v>
      </c>
      <c r="B35" s="12"/>
      <c r="C35" s="15"/>
      <c r="D35" s="15"/>
      <c r="E35" s="12"/>
      <c r="F35" s="12"/>
      <c r="G35" s="66"/>
      <c r="H35" s="18"/>
      <c r="I35" s="18"/>
      <c r="J35" s="18"/>
      <c r="K35" s="66"/>
      <c r="L35" s="66"/>
      <c r="M35" s="66"/>
      <c r="N35" s="66"/>
      <c r="O35" s="66"/>
      <c r="P35" s="66"/>
      <c r="Q35" s="66"/>
      <c r="R35" s="66"/>
      <c r="S35" s="72">
        <f>SUM(G35:J35)</f>
        <v>0</v>
      </c>
    </row>
    <row r="36" spans="1:19" s="25" customFormat="1" ht="15" hidden="1">
      <c r="A36" s="41" t="s">
        <v>81</v>
      </c>
      <c r="B36" s="55" t="s">
        <v>82</v>
      </c>
      <c r="C36" s="45" t="s">
        <v>83</v>
      </c>
      <c r="D36" s="16" t="s">
        <v>16</v>
      </c>
      <c r="E36" s="16" t="s">
        <v>84</v>
      </c>
      <c r="F36" s="16">
        <v>17.245</v>
      </c>
      <c r="G36" s="66"/>
      <c r="H36" s="18"/>
      <c r="I36" s="18"/>
      <c r="J36" s="18"/>
      <c r="K36" s="66">
        <f>104659.52-2</f>
        <v>104657.52</v>
      </c>
      <c r="L36" s="66"/>
      <c r="M36" s="66"/>
      <c r="N36" s="66"/>
      <c r="O36" s="66"/>
      <c r="P36" s="66"/>
      <c r="Q36" s="66"/>
      <c r="R36" s="66"/>
      <c r="S36" s="72">
        <f>SUM(J36:K36)</f>
        <v>104657.52</v>
      </c>
    </row>
    <row r="37" spans="1:19" s="25" customFormat="1" ht="15" hidden="1">
      <c r="A37" s="41" t="s">
        <v>81</v>
      </c>
      <c r="B37" s="17" t="s">
        <v>40</v>
      </c>
      <c r="C37" s="45" t="s">
        <v>83</v>
      </c>
      <c r="D37" s="16" t="s">
        <v>16</v>
      </c>
      <c r="E37" s="16" t="s">
        <v>84</v>
      </c>
      <c r="F37" s="16">
        <v>17.245</v>
      </c>
      <c r="G37" s="66"/>
      <c r="H37" s="18"/>
      <c r="I37" s="18"/>
      <c r="J37" s="18"/>
      <c r="K37" s="66">
        <v>1</v>
      </c>
      <c r="L37" s="66"/>
      <c r="M37" s="66"/>
      <c r="N37" s="66"/>
      <c r="O37" s="66"/>
      <c r="P37" s="66"/>
      <c r="Q37" s="66"/>
      <c r="R37" s="66"/>
      <c r="S37" s="72">
        <f>SUM(J37:K37)</f>
        <v>1</v>
      </c>
    </row>
    <row r="38" spans="1:19" s="11" customFormat="1" ht="16.5" hidden="1">
      <c r="A38" s="41" t="s">
        <v>81</v>
      </c>
      <c r="B38" s="17" t="s">
        <v>41</v>
      </c>
      <c r="C38" s="45" t="s">
        <v>83</v>
      </c>
      <c r="D38" s="16" t="s">
        <v>16</v>
      </c>
      <c r="E38" s="16" t="s">
        <v>84</v>
      </c>
      <c r="F38" s="16">
        <v>17.245</v>
      </c>
      <c r="G38" s="66"/>
      <c r="H38" s="18"/>
      <c r="I38" s="18"/>
      <c r="J38" s="18"/>
      <c r="K38" s="66">
        <v>1</v>
      </c>
      <c r="L38" s="66"/>
      <c r="M38" s="66"/>
      <c r="N38" s="66"/>
      <c r="O38" s="66"/>
      <c r="P38" s="66"/>
      <c r="Q38" s="66"/>
      <c r="R38" s="66"/>
      <c r="S38" s="72">
        <f>SUM(J38:K38)</f>
        <v>1</v>
      </c>
    </row>
    <row r="39" spans="1:19" s="11" customFormat="1" ht="16.5" hidden="1">
      <c r="A39" s="47"/>
      <c r="B39" s="55"/>
      <c r="C39" s="16"/>
      <c r="D39" s="16"/>
      <c r="E39" s="16"/>
      <c r="F39" s="16"/>
      <c r="G39" s="66"/>
      <c r="H39" s="18"/>
      <c r="I39" s="18"/>
      <c r="J39" s="18"/>
      <c r="K39" s="66"/>
      <c r="L39" s="66"/>
      <c r="M39" s="66"/>
      <c r="N39" s="66"/>
      <c r="O39" s="66"/>
      <c r="P39" s="66"/>
      <c r="Q39" s="66"/>
      <c r="R39" s="66"/>
      <c r="S39" s="72">
        <f aca="true" t="shared" si="1" ref="S39:S58">SUM(G39:J39)</f>
        <v>0</v>
      </c>
    </row>
    <row r="40" spans="1:19" s="11" customFormat="1" ht="16.5" hidden="1">
      <c r="A40" s="47"/>
      <c r="B40" s="17"/>
      <c r="C40" s="16"/>
      <c r="D40" s="16"/>
      <c r="E40" s="16"/>
      <c r="F40" s="16"/>
      <c r="G40" s="66"/>
      <c r="H40" s="18"/>
      <c r="I40" s="18"/>
      <c r="J40" s="18"/>
      <c r="K40" s="66"/>
      <c r="L40" s="66"/>
      <c r="M40" s="66"/>
      <c r="N40" s="66"/>
      <c r="O40" s="66"/>
      <c r="P40" s="66"/>
      <c r="Q40" s="66"/>
      <c r="R40" s="66"/>
      <c r="S40" s="72">
        <f t="shared" si="1"/>
        <v>0</v>
      </c>
    </row>
    <row r="41" spans="1:19" s="11" customFormat="1" ht="16.5" hidden="1">
      <c r="A41" s="47"/>
      <c r="B41" s="17"/>
      <c r="C41" s="16"/>
      <c r="D41" s="16"/>
      <c r="E41" s="16"/>
      <c r="F41" s="16"/>
      <c r="G41" s="66"/>
      <c r="H41" s="18"/>
      <c r="I41" s="18"/>
      <c r="J41" s="18"/>
      <c r="K41" s="66"/>
      <c r="L41" s="66"/>
      <c r="M41" s="66"/>
      <c r="N41" s="66"/>
      <c r="O41" s="66"/>
      <c r="P41" s="66"/>
      <c r="Q41" s="66"/>
      <c r="R41" s="66"/>
      <c r="S41" s="72">
        <f t="shared" si="1"/>
        <v>0</v>
      </c>
    </row>
    <row r="42" spans="1:19" s="11" customFormat="1" ht="16.5" hidden="1">
      <c r="A42" s="24"/>
      <c r="B42" s="12"/>
      <c r="C42" s="13"/>
      <c r="D42" s="13"/>
      <c r="E42" s="14"/>
      <c r="F42" s="15"/>
      <c r="G42" s="66"/>
      <c r="H42" s="18"/>
      <c r="I42" s="18"/>
      <c r="J42" s="18"/>
      <c r="K42" s="66"/>
      <c r="L42" s="66"/>
      <c r="M42" s="66"/>
      <c r="N42" s="66"/>
      <c r="O42" s="66"/>
      <c r="P42" s="66"/>
      <c r="Q42" s="66"/>
      <c r="R42" s="66"/>
      <c r="S42" s="72">
        <f t="shared" si="1"/>
        <v>0</v>
      </c>
    </row>
    <row r="43" spans="1:19" s="22" customFormat="1" ht="16.5" hidden="1">
      <c r="A43" s="10" t="s">
        <v>8</v>
      </c>
      <c r="B43" s="12"/>
      <c r="C43" s="13"/>
      <c r="D43" s="13"/>
      <c r="E43" s="14"/>
      <c r="F43" s="15"/>
      <c r="G43" s="66"/>
      <c r="H43" s="18"/>
      <c r="I43" s="18"/>
      <c r="J43" s="18"/>
      <c r="K43" s="66"/>
      <c r="L43" s="66"/>
      <c r="M43" s="66"/>
      <c r="N43" s="66"/>
      <c r="O43" s="66"/>
      <c r="P43" s="66"/>
      <c r="Q43" s="66"/>
      <c r="R43" s="66"/>
      <c r="S43" s="72">
        <f t="shared" si="1"/>
        <v>0</v>
      </c>
    </row>
    <row r="44" spans="1:19" s="22" customFormat="1" ht="16.5" hidden="1">
      <c r="A44" s="16" t="s">
        <v>19</v>
      </c>
      <c r="B44" s="12"/>
      <c r="C44" s="13"/>
      <c r="D44" s="13"/>
      <c r="E44" s="14"/>
      <c r="F44" s="15"/>
      <c r="G44" s="66"/>
      <c r="H44" s="18"/>
      <c r="I44" s="18"/>
      <c r="J44" s="18"/>
      <c r="K44" s="66"/>
      <c r="L44" s="66"/>
      <c r="M44" s="66"/>
      <c r="N44" s="66"/>
      <c r="O44" s="66"/>
      <c r="P44" s="66"/>
      <c r="Q44" s="66"/>
      <c r="R44" s="66"/>
      <c r="S44" s="72">
        <f t="shared" si="1"/>
        <v>0</v>
      </c>
    </row>
    <row r="45" spans="1:19" s="25" customFormat="1" ht="15" hidden="1">
      <c r="A45" s="41"/>
      <c r="B45" s="17"/>
      <c r="C45" s="40" t="s">
        <v>17</v>
      </c>
      <c r="D45" s="40" t="s">
        <v>18</v>
      </c>
      <c r="E45" s="42"/>
      <c r="F45" s="16">
        <v>17.225</v>
      </c>
      <c r="G45" s="66"/>
      <c r="H45" s="18"/>
      <c r="I45" s="18"/>
      <c r="J45" s="18"/>
      <c r="K45" s="66"/>
      <c r="L45" s="66"/>
      <c r="M45" s="66"/>
      <c r="N45" s="66"/>
      <c r="O45" s="66"/>
      <c r="P45" s="66"/>
      <c r="Q45" s="66"/>
      <c r="R45" s="66"/>
      <c r="S45" s="72">
        <f t="shared" si="1"/>
        <v>0</v>
      </c>
    </row>
    <row r="46" spans="1:19" s="25" customFormat="1" ht="15" hidden="1">
      <c r="A46" s="41"/>
      <c r="B46" s="17"/>
      <c r="C46" s="40" t="s">
        <v>17</v>
      </c>
      <c r="D46" s="40" t="s">
        <v>18</v>
      </c>
      <c r="E46" s="42"/>
      <c r="F46" s="16">
        <v>17.225</v>
      </c>
      <c r="G46" s="66"/>
      <c r="H46" s="18"/>
      <c r="I46" s="18"/>
      <c r="J46" s="18"/>
      <c r="K46" s="66"/>
      <c r="L46" s="66"/>
      <c r="M46" s="66"/>
      <c r="N46" s="66"/>
      <c r="O46" s="66"/>
      <c r="P46" s="66"/>
      <c r="Q46" s="66"/>
      <c r="R46" s="66"/>
      <c r="S46" s="72">
        <f t="shared" si="1"/>
        <v>0</v>
      </c>
    </row>
    <row r="47" spans="1:19" s="25" customFormat="1" ht="15" hidden="1">
      <c r="A47" s="23"/>
      <c r="B47" s="17"/>
      <c r="C47" s="16" t="s">
        <v>39</v>
      </c>
      <c r="D47" s="16" t="s">
        <v>18</v>
      </c>
      <c r="E47" s="16"/>
      <c r="F47" s="16">
        <v>17.225</v>
      </c>
      <c r="G47" s="66"/>
      <c r="H47" s="18"/>
      <c r="I47" s="18"/>
      <c r="J47" s="18"/>
      <c r="K47" s="66"/>
      <c r="L47" s="66"/>
      <c r="M47" s="66"/>
      <c r="N47" s="66"/>
      <c r="O47" s="66"/>
      <c r="P47" s="66"/>
      <c r="Q47" s="66"/>
      <c r="R47" s="66"/>
      <c r="S47" s="72">
        <f t="shared" si="1"/>
        <v>0</v>
      </c>
    </row>
    <row r="48" spans="1:19" s="25" customFormat="1" ht="15" hidden="1">
      <c r="A48" s="23"/>
      <c r="B48" s="17"/>
      <c r="C48" s="16" t="s">
        <v>39</v>
      </c>
      <c r="D48" s="16" t="s">
        <v>18</v>
      </c>
      <c r="E48" s="16"/>
      <c r="F48" s="16">
        <v>17.225</v>
      </c>
      <c r="G48" s="66"/>
      <c r="H48" s="18"/>
      <c r="I48" s="18"/>
      <c r="J48" s="18"/>
      <c r="K48" s="66"/>
      <c r="L48" s="66"/>
      <c r="M48" s="66"/>
      <c r="N48" s="66"/>
      <c r="O48" s="66"/>
      <c r="P48" s="66"/>
      <c r="Q48" s="66"/>
      <c r="R48" s="66"/>
      <c r="S48" s="72">
        <f t="shared" si="1"/>
        <v>0</v>
      </c>
    </row>
    <row r="49" spans="1:19" s="25" customFormat="1" ht="15" hidden="1">
      <c r="A49" s="41"/>
      <c r="B49" s="17"/>
      <c r="C49" s="40"/>
      <c r="D49" s="40"/>
      <c r="E49" s="42"/>
      <c r="F49" s="16"/>
      <c r="G49" s="66"/>
      <c r="H49" s="18"/>
      <c r="I49" s="18"/>
      <c r="J49" s="18"/>
      <c r="K49" s="66"/>
      <c r="L49" s="66"/>
      <c r="M49" s="66"/>
      <c r="N49" s="66"/>
      <c r="O49" s="66"/>
      <c r="P49" s="66"/>
      <c r="Q49" s="66"/>
      <c r="R49" s="66"/>
      <c r="S49" s="72">
        <f t="shared" si="1"/>
        <v>0</v>
      </c>
    </row>
    <row r="50" spans="1:19" s="25" customFormat="1" ht="16.5">
      <c r="A50" s="24"/>
      <c r="B50" s="12"/>
      <c r="C50" s="13"/>
      <c r="D50" s="13"/>
      <c r="E50" s="13"/>
      <c r="F50" s="12"/>
      <c r="G50" s="66"/>
      <c r="H50" s="18"/>
      <c r="I50" s="18"/>
      <c r="J50" s="18"/>
      <c r="K50" s="66"/>
      <c r="L50" s="66"/>
      <c r="M50" s="66"/>
      <c r="N50" s="66"/>
      <c r="O50" s="66"/>
      <c r="P50" s="66"/>
      <c r="Q50" s="66"/>
      <c r="R50" s="66"/>
      <c r="S50" s="72">
        <f t="shared" si="1"/>
        <v>0</v>
      </c>
    </row>
    <row r="51" spans="1:19" s="25" customFormat="1" ht="16.5">
      <c r="A51" s="10" t="s">
        <v>8</v>
      </c>
      <c r="B51" s="12"/>
      <c r="C51" s="13"/>
      <c r="D51" s="13"/>
      <c r="E51" s="13"/>
      <c r="F51" s="15"/>
      <c r="G51" s="66"/>
      <c r="H51" s="18"/>
      <c r="I51" s="18"/>
      <c r="J51" s="18"/>
      <c r="K51" s="66"/>
      <c r="L51" s="66"/>
      <c r="M51" s="66"/>
      <c r="N51" s="66"/>
      <c r="O51" s="66"/>
      <c r="P51" s="66"/>
      <c r="Q51" s="66"/>
      <c r="R51" s="66"/>
      <c r="S51" s="72">
        <f t="shared" si="1"/>
        <v>0</v>
      </c>
    </row>
    <row r="52" spans="1:19" s="11" customFormat="1" ht="16.5">
      <c r="A52" s="16" t="s">
        <v>62</v>
      </c>
      <c r="B52" s="12"/>
      <c r="C52" s="13"/>
      <c r="D52" s="13"/>
      <c r="E52" s="13"/>
      <c r="F52" s="15"/>
      <c r="G52" s="67"/>
      <c r="H52" s="19"/>
      <c r="I52" s="19"/>
      <c r="J52" s="19"/>
      <c r="K52" s="67"/>
      <c r="L52" s="67"/>
      <c r="M52" s="67"/>
      <c r="N52" s="67"/>
      <c r="O52" s="67"/>
      <c r="P52" s="67"/>
      <c r="Q52" s="67"/>
      <c r="R52" s="67"/>
      <c r="S52" s="72">
        <f t="shared" si="1"/>
        <v>0</v>
      </c>
    </row>
    <row r="53" spans="1:19" s="11" customFormat="1" ht="16.5" hidden="1">
      <c r="A53" s="47" t="s">
        <v>23</v>
      </c>
      <c r="B53" s="17" t="s">
        <v>40</v>
      </c>
      <c r="C53" s="68" t="s">
        <v>63</v>
      </c>
      <c r="D53" s="68" t="s">
        <v>24</v>
      </c>
      <c r="E53" s="16" t="s">
        <v>64</v>
      </c>
      <c r="F53" s="17">
        <v>17.207</v>
      </c>
      <c r="G53" s="67"/>
      <c r="H53" s="19"/>
      <c r="I53" s="19">
        <f>370786.3872-2</f>
        <v>370784.3872</v>
      </c>
      <c r="J53" s="19"/>
      <c r="K53" s="67"/>
      <c r="L53" s="67"/>
      <c r="M53" s="67"/>
      <c r="N53" s="67"/>
      <c r="O53" s="67"/>
      <c r="P53" s="67"/>
      <c r="Q53" s="67"/>
      <c r="R53" s="67"/>
      <c r="S53" s="72">
        <f t="shared" si="1"/>
        <v>370784.3872</v>
      </c>
    </row>
    <row r="54" spans="1:19" s="22" customFormat="1" ht="16.5" hidden="1">
      <c r="A54" s="47" t="s">
        <v>23</v>
      </c>
      <c r="B54" s="17" t="s">
        <v>41</v>
      </c>
      <c r="C54" s="68" t="s">
        <v>63</v>
      </c>
      <c r="D54" s="68" t="s">
        <v>24</v>
      </c>
      <c r="E54" s="16" t="s">
        <v>64</v>
      </c>
      <c r="F54" s="17">
        <v>17.207</v>
      </c>
      <c r="G54" s="66"/>
      <c r="H54" s="18"/>
      <c r="I54" s="18">
        <v>1</v>
      </c>
      <c r="J54" s="18"/>
      <c r="K54" s="66"/>
      <c r="L54" s="66"/>
      <c r="M54" s="66"/>
      <c r="N54" s="66"/>
      <c r="O54" s="66"/>
      <c r="P54" s="66"/>
      <c r="Q54" s="66"/>
      <c r="R54" s="66"/>
      <c r="S54" s="72">
        <f t="shared" si="1"/>
        <v>1</v>
      </c>
    </row>
    <row r="55" spans="1:19" s="22" customFormat="1" ht="16.5" hidden="1">
      <c r="A55" s="47" t="s">
        <v>23</v>
      </c>
      <c r="B55" s="17" t="s">
        <v>50</v>
      </c>
      <c r="C55" s="68" t="s">
        <v>63</v>
      </c>
      <c r="D55" s="68" t="s">
        <v>24</v>
      </c>
      <c r="E55" s="16" t="s">
        <v>64</v>
      </c>
      <c r="F55" s="17">
        <v>17.207</v>
      </c>
      <c r="G55" s="66"/>
      <c r="H55" s="18"/>
      <c r="I55" s="18">
        <v>1</v>
      </c>
      <c r="J55" s="18"/>
      <c r="K55" s="66"/>
      <c r="L55" s="66"/>
      <c r="M55" s="66"/>
      <c r="N55" s="66"/>
      <c r="O55" s="66"/>
      <c r="P55" s="66"/>
      <c r="Q55" s="66"/>
      <c r="R55" s="66"/>
      <c r="S55" s="72">
        <f t="shared" si="1"/>
        <v>1</v>
      </c>
    </row>
    <row r="56" spans="1:19" s="25" customFormat="1" ht="15" hidden="1">
      <c r="A56" s="23" t="s">
        <v>27</v>
      </c>
      <c r="B56" s="17" t="s">
        <v>40</v>
      </c>
      <c r="C56" s="68" t="s">
        <v>63</v>
      </c>
      <c r="D56" s="68" t="s">
        <v>24</v>
      </c>
      <c r="E56" s="16" t="s">
        <v>65</v>
      </c>
      <c r="F56" s="17" t="s">
        <v>25</v>
      </c>
      <c r="G56" s="67"/>
      <c r="H56" s="19"/>
      <c r="I56" s="19">
        <f>31929-2</f>
        <v>31927</v>
      </c>
      <c r="J56" s="19"/>
      <c r="K56" s="67"/>
      <c r="L56" s="67"/>
      <c r="M56" s="67"/>
      <c r="N56" s="67"/>
      <c r="O56" s="67"/>
      <c r="P56" s="67"/>
      <c r="Q56" s="67"/>
      <c r="R56" s="67"/>
      <c r="S56" s="72">
        <f t="shared" si="1"/>
        <v>31927</v>
      </c>
    </row>
    <row r="57" spans="1:19" s="25" customFormat="1" ht="15" hidden="1">
      <c r="A57" s="23" t="s">
        <v>27</v>
      </c>
      <c r="B57" s="17" t="s">
        <v>41</v>
      </c>
      <c r="C57" s="68" t="s">
        <v>63</v>
      </c>
      <c r="D57" s="68" t="s">
        <v>24</v>
      </c>
      <c r="E57" s="16" t="s">
        <v>65</v>
      </c>
      <c r="F57" s="17" t="s">
        <v>25</v>
      </c>
      <c r="G57" s="67"/>
      <c r="H57" s="19"/>
      <c r="I57" s="19">
        <v>1</v>
      </c>
      <c r="J57" s="19"/>
      <c r="K57" s="67"/>
      <c r="L57" s="67"/>
      <c r="M57" s="67"/>
      <c r="N57" s="67"/>
      <c r="O57" s="67"/>
      <c r="P57" s="67"/>
      <c r="Q57" s="67"/>
      <c r="R57" s="67"/>
      <c r="S57" s="72">
        <f t="shared" si="1"/>
        <v>1</v>
      </c>
    </row>
    <row r="58" spans="1:19" s="11" customFormat="1" ht="16.5" hidden="1">
      <c r="A58" s="23" t="s">
        <v>27</v>
      </c>
      <c r="B58" s="17" t="s">
        <v>50</v>
      </c>
      <c r="C58" s="68" t="s">
        <v>63</v>
      </c>
      <c r="D58" s="68" t="s">
        <v>24</v>
      </c>
      <c r="E58" s="16" t="s">
        <v>65</v>
      </c>
      <c r="F58" s="17" t="s">
        <v>25</v>
      </c>
      <c r="G58" s="67"/>
      <c r="H58" s="19"/>
      <c r="I58" s="19">
        <v>1</v>
      </c>
      <c r="J58" s="19"/>
      <c r="K58" s="67"/>
      <c r="L58" s="67"/>
      <c r="M58" s="67"/>
      <c r="N58" s="67"/>
      <c r="O58" s="67"/>
      <c r="P58" s="67"/>
      <c r="Q58" s="67"/>
      <c r="R58" s="67"/>
      <c r="S58" s="72">
        <f t="shared" si="1"/>
        <v>1</v>
      </c>
    </row>
    <row r="59" spans="1:19" s="11" customFormat="1" ht="16.5" hidden="1">
      <c r="A59" s="48" t="s">
        <v>28</v>
      </c>
      <c r="B59" s="17" t="s">
        <v>111</v>
      </c>
      <c r="C59" s="45" t="s">
        <v>112</v>
      </c>
      <c r="D59" s="38" t="s">
        <v>113</v>
      </c>
      <c r="E59" s="45" t="s">
        <v>114</v>
      </c>
      <c r="F59" s="49" t="s">
        <v>29</v>
      </c>
      <c r="G59" s="67"/>
      <c r="H59" s="19"/>
      <c r="I59" s="19"/>
      <c r="J59" s="19"/>
      <c r="K59" s="67"/>
      <c r="L59" s="67"/>
      <c r="M59" s="67"/>
      <c r="N59" s="67">
        <v>9565.47</v>
      </c>
      <c r="O59" s="67"/>
      <c r="P59" s="67"/>
      <c r="Q59" s="67"/>
      <c r="R59" s="67"/>
      <c r="S59" s="72">
        <f>SUM(L59:N59)</f>
        <v>9565.47</v>
      </c>
    </row>
    <row r="60" spans="1:19" s="11" customFormat="1" ht="16.5">
      <c r="A60" s="48" t="s">
        <v>34</v>
      </c>
      <c r="B60" s="81" t="s">
        <v>40</v>
      </c>
      <c r="C60" s="45" t="s">
        <v>135</v>
      </c>
      <c r="D60" s="38" t="s">
        <v>136</v>
      </c>
      <c r="E60" s="45" t="s">
        <v>137</v>
      </c>
      <c r="F60" s="81" t="s">
        <v>15</v>
      </c>
      <c r="G60" s="67"/>
      <c r="H60" s="19"/>
      <c r="I60" s="19"/>
      <c r="J60" s="19"/>
      <c r="K60" s="67"/>
      <c r="L60" s="67"/>
      <c r="M60" s="67"/>
      <c r="N60" s="67"/>
      <c r="O60" s="67"/>
      <c r="P60" s="67"/>
      <c r="Q60" s="67"/>
      <c r="R60" s="67">
        <v>1375.63</v>
      </c>
      <c r="S60" s="72">
        <f>SUM(Q60:R60)</f>
        <v>1375.63</v>
      </c>
    </row>
    <row r="61" spans="1:19" s="11" customFormat="1" ht="16.5" hidden="1">
      <c r="A61" s="48" t="s">
        <v>35</v>
      </c>
      <c r="B61" s="17" t="s">
        <v>98</v>
      </c>
      <c r="C61" s="16" t="s">
        <v>99</v>
      </c>
      <c r="D61" s="16" t="s">
        <v>100</v>
      </c>
      <c r="E61" s="16" t="s">
        <v>101</v>
      </c>
      <c r="F61" s="17" t="s">
        <v>15</v>
      </c>
      <c r="G61" s="67"/>
      <c r="H61" s="19"/>
      <c r="I61" s="19"/>
      <c r="J61" s="19"/>
      <c r="K61" s="67"/>
      <c r="L61" s="67"/>
      <c r="M61" s="67">
        <v>12753.96</v>
      </c>
      <c r="N61" s="67"/>
      <c r="O61" s="67"/>
      <c r="P61" s="67"/>
      <c r="Q61" s="67"/>
      <c r="R61" s="67"/>
      <c r="S61" s="72">
        <f>SUM(L61:M61)</f>
        <v>12753.96</v>
      </c>
    </row>
    <row r="62" spans="1:19" s="11" customFormat="1" ht="16.5" hidden="1">
      <c r="A62" s="48" t="s">
        <v>36</v>
      </c>
      <c r="B62" s="70" t="s">
        <v>69</v>
      </c>
      <c r="C62" s="76" t="s">
        <v>70</v>
      </c>
      <c r="D62" s="76" t="s">
        <v>71</v>
      </c>
      <c r="E62" s="76" t="s">
        <v>72</v>
      </c>
      <c r="F62" s="17" t="s">
        <v>15</v>
      </c>
      <c r="G62" s="67"/>
      <c r="H62" s="19"/>
      <c r="I62" s="19"/>
      <c r="J62" s="19">
        <v>3900</v>
      </c>
      <c r="K62" s="67"/>
      <c r="L62" s="67"/>
      <c r="M62" s="67"/>
      <c r="N62" s="67"/>
      <c r="O62" s="67"/>
      <c r="P62" s="67"/>
      <c r="Q62" s="67"/>
      <c r="R62" s="67"/>
      <c r="S62" s="72">
        <f>SUM(G62:J62)</f>
        <v>3900</v>
      </c>
    </row>
    <row r="63" spans="1:19" s="11" customFormat="1" ht="16.5" hidden="1">
      <c r="A63" s="27" t="s">
        <v>125</v>
      </c>
      <c r="B63" s="83" t="s">
        <v>126</v>
      </c>
      <c r="C63" s="84" t="s">
        <v>127</v>
      </c>
      <c r="D63" s="85" t="s">
        <v>128</v>
      </c>
      <c r="E63" s="84" t="s">
        <v>129</v>
      </c>
      <c r="F63" s="86" t="s">
        <v>15</v>
      </c>
      <c r="G63" s="67"/>
      <c r="H63" s="19"/>
      <c r="I63" s="19"/>
      <c r="J63" s="19"/>
      <c r="K63" s="67"/>
      <c r="L63" s="67"/>
      <c r="M63" s="67"/>
      <c r="N63" s="67"/>
      <c r="O63" s="67"/>
      <c r="P63" s="67"/>
      <c r="Q63" s="67">
        <f>4395.66-1</f>
        <v>4394.66</v>
      </c>
      <c r="R63" s="67"/>
      <c r="S63" s="72">
        <f>SUM(P63:Q63)</f>
        <v>4394.66</v>
      </c>
    </row>
    <row r="64" spans="1:19" s="11" customFormat="1" ht="16.5" hidden="1">
      <c r="A64" s="27" t="s">
        <v>125</v>
      </c>
      <c r="B64" s="83" t="s">
        <v>130</v>
      </c>
      <c r="C64" s="84" t="s">
        <v>127</v>
      </c>
      <c r="D64" s="85" t="s">
        <v>128</v>
      </c>
      <c r="E64" s="84" t="s">
        <v>129</v>
      </c>
      <c r="F64" s="86" t="s">
        <v>15</v>
      </c>
      <c r="G64" s="67"/>
      <c r="H64" s="19"/>
      <c r="I64" s="19"/>
      <c r="J64" s="19"/>
      <c r="K64" s="67"/>
      <c r="L64" s="67"/>
      <c r="M64" s="67"/>
      <c r="N64" s="67"/>
      <c r="O64" s="67"/>
      <c r="P64" s="67"/>
      <c r="Q64" s="67">
        <v>1</v>
      </c>
      <c r="R64" s="67"/>
      <c r="S64" s="72">
        <f>SUM(P64:Q64)</f>
        <v>1</v>
      </c>
    </row>
    <row r="65" spans="1:19" s="11" customFormat="1" ht="16.5" hidden="1">
      <c r="A65" s="41" t="s">
        <v>87</v>
      </c>
      <c r="B65" s="17" t="s">
        <v>40</v>
      </c>
      <c r="C65" s="68" t="s">
        <v>63</v>
      </c>
      <c r="D65" s="68" t="s">
        <v>24</v>
      </c>
      <c r="E65" s="16" t="s">
        <v>65</v>
      </c>
      <c r="F65" s="17" t="s">
        <v>25</v>
      </c>
      <c r="G65" s="67"/>
      <c r="H65" s="19"/>
      <c r="I65" s="19"/>
      <c r="J65" s="19"/>
      <c r="K65" s="67">
        <v>50000</v>
      </c>
      <c r="L65" s="67"/>
      <c r="M65" s="67"/>
      <c r="N65" s="67"/>
      <c r="O65" s="67"/>
      <c r="P65" s="67"/>
      <c r="Q65" s="67"/>
      <c r="R65" s="67"/>
      <c r="S65" s="72">
        <f>SUM(P65:Q65)</f>
        <v>0</v>
      </c>
    </row>
    <row r="66" spans="1:19" s="11" customFormat="1" ht="16.5" hidden="1">
      <c r="A66" s="48" t="s">
        <v>97</v>
      </c>
      <c r="B66" s="17" t="s">
        <v>40</v>
      </c>
      <c r="C66" s="80" t="s">
        <v>106</v>
      </c>
      <c r="D66" s="38" t="s">
        <v>102</v>
      </c>
      <c r="E66" s="45" t="s">
        <v>103</v>
      </c>
      <c r="F66" s="17" t="s">
        <v>15</v>
      </c>
      <c r="G66" s="67"/>
      <c r="H66" s="19"/>
      <c r="I66" s="19"/>
      <c r="J66" s="19"/>
      <c r="K66" s="67"/>
      <c r="L66" s="67"/>
      <c r="M66" s="67">
        <v>22175.660000000003</v>
      </c>
      <c r="N66" s="67"/>
      <c r="O66" s="67">
        <v>39443.4484256563</v>
      </c>
      <c r="P66" s="67"/>
      <c r="Q66" s="67"/>
      <c r="R66" s="67"/>
      <c r="S66" s="72">
        <f>SUM(P66:Q66)</f>
        <v>0</v>
      </c>
    </row>
    <row r="67" spans="1:19" s="11" customFormat="1" ht="16.5">
      <c r="A67" s="48"/>
      <c r="B67" s="49"/>
      <c r="C67" s="75"/>
      <c r="D67" s="75"/>
      <c r="E67" s="75"/>
      <c r="F67" s="49"/>
      <c r="G67" s="67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72">
        <f>SUM(P67:Q67)</f>
        <v>0</v>
      </c>
    </row>
    <row r="68" spans="1:19" s="11" customFormat="1" ht="16.5">
      <c r="A68" s="48"/>
      <c r="B68" s="49"/>
      <c r="C68" s="50"/>
      <c r="D68" s="50"/>
      <c r="E68" s="51"/>
      <c r="F68" s="49"/>
      <c r="G68" s="67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72">
        <f aca="true" t="shared" si="2" ref="S68:S78">SUM(G68:J68)</f>
        <v>0</v>
      </c>
    </row>
    <row r="69" spans="1:19" s="11" customFormat="1" ht="16.5" hidden="1">
      <c r="A69" s="10" t="s">
        <v>8</v>
      </c>
      <c r="B69" s="49"/>
      <c r="C69" s="50"/>
      <c r="D69" s="50"/>
      <c r="E69" s="51"/>
      <c r="F69" s="49"/>
      <c r="G69" s="67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72">
        <f t="shared" si="2"/>
        <v>0</v>
      </c>
    </row>
    <row r="70" spans="1:19" s="11" customFormat="1" ht="16.5" hidden="1">
      <c r="A70" s="16" t="s">
        <v>60</v>
      </c>
      <c r="B70" s="49"/>
      <c r="C70" s="50"/>
      <c r="D70" s="50"/>
      <c r="E70" s="51"/>
      <c r="F70" s="49"/>
      <c r="G70" s="67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72">
        <f t="shared" si="2"/>
        <v>0</v>
      </c>
    </row>
    <row r="71" spans="1:19" s="11" customFormat="1" ht="16.5" hidden="1">
      <c r="A71" s="52" t="s">
        <v>30</v>
      </c>
      <c r="B71" s="17" t="s">
        <v>55</v>
      </c>
      <c r="C71" s="40" t="s">
        <v>56</v>
      </c>
      <c r="D71" s="40" t="s">
        <v>31</v>
      </c>
      <c r="E71" s="42" t="s">
        <v>57</v>
      </c>
      <c r="F71" s="68">
        <v>17.801</v>
      </c>
      <c r="G71" s="67"/>
      <c r="H71" s="19">
        <v>12670.93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72">
        <f t="shared" si="2"/>
        <v>12670.93</v>
      </c>
    </row>
    <row r="72" spans="1:19" s="11" customFormat="1" ht="16.5" hidden="1">
      <c r="A72" s="52" t="s">
        <v>30</v>
      </c>
      <c r="B72" s="17"/>
      <c r="C72" s="40"/>
      <c r="D72" s="40"/>
      <c r="E72" s="42"/>
      <c r="F72" s="68"/>
      <c r="G72" s="67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72">
        <f t="shared" si="2"/>
        <v>0</v>
      </c>
    </row>
    <row r="73" spans="1:20" s="11" customFormat="1" ht="16.5" hidden="1">
      <c r="A73" s="52" t="s">
        <v>30</v>
      </c>
      <c r="B73" s="17"/>
      <c r="C73" s="40"/>
      <c r="D73" s="40"/>
      <c r="E73" s="42"/>
      <c r="F73" s="68"/>
      <c r="G73" s="67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72">
        <f t="shared" si="2"/>
        <v>0</v>
      </c>
      <c r="T73" s="53"/>
    </row>
    <row r="74" spans="1:20" s="11" customFormat="1" ht="16.5" hidden="1">
      <c r="A74" s="52" t="s">
        <v>38</v>
      </c>
      <c r="B74" s="17"/>
      <c r="C74" s="40"/>
      <c r="D74" s="40" t="s">
        <v>31</v>
      </c>
      <c r="E74" s="42" t="s">
        <v>37</v>
      </c>
      <c r="F74" s="68">
        <v>17.801</v>
      </c>
      <c r="G74" s="67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72">
        <f t="shared" si="2"/>
        <v>0</v>
      </c>
      <c r="T74" s="53"/>
    </row>
    <row r="75" spans="1:20" s="11" customFormat="1" ht="16.5" hidden="1">
      <c r="A75" s="52" t="s">
        <v>38</v>
      </c>
      <c r="B75" s="17"/>
      <c r="C75" s="40"/>
      <c r="D75" s="40" t="s">
        <v>31</v>
      </c>
      <c r="E75" s="42" t="s">
        <v>37</v>
      </c>
      <c r="F75" s="68">
        <v>17.801</v>
      </c>
      <c r="G75" s="67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72">
        <f t="shared" si="2"/>
        <v>0</v>
      </c>
      <c r="T75" s="53"/>
    </row>
    <row r="76" spans="1:20" s="11" customFormat="1" ht="16.5" hidden="1">
      <c r="A76" s="52" t="s">
        <v>38</v>
      </c>
      <c r="B76" s="17"/>
      <c r="C76" s="40"/>
      <c r="D76" s="40" t="s">
        <v>31</v>
      </c>
      <c r="E76" s="42" t="s">
        <v>37</v>
      </c>
      <c r="F76" s="68">
        <v>17.801</v>
      </c>
      <c r="G76" s="67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72">
        <f t="shared" si="2"/>
        <v>0</v>
      </c>
      <c r="T76" s="53"/>
    </row>
    <row r="77" spans="1:19" s="11" customFormat="1" ht="16.5" hidden="1">
      <c r="A77" s="41" t="s">
        <v>32</v>
      </c>
      <c r="B77" s="17"/>
      <c r="C77" s="50"/>
      <c r="D77" s="50" t="s">
        <v>18</v>
      </c>
      <c r="E77" s="50" t="s">
        <v>33</v>
      </c>
      <c r="F77" s="49">
        <v>17.225</v>
      </c>
      <c r="G77" s="67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72">
        <f t="shared" si="2"/>
        <v>0</v>
      </c>
    </row>
    <row r="78" spans="1:19" s="11" customFormat="1" ht="16.5" hidden="1">
      <c r="A78" s="26"/>
      <c r="B78" s="15"/>
      <c r="C78" s="13"/>
      <c r="D78" s="15"/>
      <c r="E78" s="13"/>
      <c r="F78" s="15"/>
      <c r="G78" s="67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72">
        <f t="shared" si="2"/>
        <v>0</v>
      </c>
    </row>
    <row r="79" spans="1:19" s="11" customFormat="1" ht="16.5" hidden="1">
      <c r="A79" s="20"/>
      <c r="B79" s="20"/>
      <c r="C79" s="20"/>
      <c r="D79" s="15"/>
      <c r="E79" s="15"/>
      <c r="F79" s="15"/>
      <c r="G79" s="66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72">
        <f>SUM(G79:H79)</f>
        <v>0</v>
      </c>
    </row>
    <row r="80" spans="1:19" s="11" customFormat="1" ht="16.5">
      <c r="A80" s="27" t="s">
        <v>0</v>
      </c>
      <c r="B80" s="27"/>
      <c r="C80" s="28"/>
      <c r="D80" s="28"/>
      <c r="E80" s="28"/>
      <c r="F80" s="29"/>
      <c r="G80" s="66">
        <f>SUM(G6:G79)</f>
        <v>712036</v>
      </c>
      <c r="H80" s="30">
        <f>SUM(H27:H79)</f>
        <v>12670.93</v>
      </c>
      <c r="I80" s="30">
        <f>SUM(I52:I58)</f>
        <v>402715.3872</v>
      </c>
      <c r="J80" s="30">
        <f>SUM(J6:J79)</f>
        <v>739534</v>
      </c>
      <c r="K80" s="78">
        <f>SUM(K25:K68)</f>
        <v>184659.52000000002</v>
      </c>
      <c r="L80" s="78">
        <f>SUM(L26:L79)</f>
        <v>95000</v>
      </c>
      <c r="M80" s="78">
        <f>SUM(M26:M79)</f>
        <v>34929.62</v>
      </c>
      <c r="N80" s="78">
        <f>SUM(N40:N67)</f>
        <v>9565.47</v>
      </c>
      <c r="O80" s="78">
        <f>SUM(O40:O68)</f>
        <v>39443.4484256563</v>
      </c>
      <c r="P80" s="78">
        <f>SUM(P28:P33)</f>
        <v>198953</v>
      </c>
      <c r="Q80" s="78">
        <f>SUM(Q50:Q67)</f>
        <v>4395.66</v>
      </c>
      <c r="R80" s="78">
        <f>SUM(R50:R68)</f>
        <v>1375.63</v>
      </c>
      <c r="S80" s="44"/>
    </row>
    <row r="81" spans="1:19" s="11" customFormat="1" ht="16.5">
      <c r="A81" s="31"/>
      <c r="B81" s="31"/>
      <c r="C81" s="32"/>
      <c r="D81" s="32"/>
      <c r="E81" s="32"/>
      <c r="F81" s="33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5"/>
    </row>
    <row r="82" spans="1:19" s="11" customFormat="1" ht="16.5">
      <c r="A82" s="25" t="s">
        <v>9</v>
      </c>
      <c r="C82" s="36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61"/>
    </row>
    <row r="83" spans="1:19" s="11" customFormat="1" ht="16.5" hidden="1">
      <c r="A83" s="21" t="s">
        <v>53</v>
      </c>
      <c r="C83" s="36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61"/>
    </row>
    <row r="84" spans="1:19" s="11" customFormat="1" ht="16.5" hidden="1">
      <c r="A84" s="25" t="s">
        <v>54</v>
      </c>
      <c r="C84" s="36"/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61"/>
    </row>
    <row r="85" spans="1:19" s="11" customFormat="1" ht="16.5" hidden="1">
      <c r="A85" s="21" t="s">
        <v>58</v>
      </c>
      <c r="C85" s="36"/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61"/>
    </row>
    <row r="86" spans="1:19" s="11" customFormat="1" ht="16.5" hidden="1">
      <c r="A86" s="25" t="s">
        <v>59</v>
      </c>
      <c r="C86" s="36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61"/>
    </row>
    <row r="87" spans="1:19" s="11" customFormat="1" ht="16.5" hidden="1">
      <c r="A87" s="21" t="s">
        <v>67</v>
      </c>
      <c r="C87" s="36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61"/>
    </row>
    <row r="88" spans="1:19" s="11" customFormat="1" ht="16.5" hidden="1">
      <c r="A88" s="25" t="s">
        <v>66</v>
      </c>
      <c r="C88" s="36"/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61"/>
    </row>
    <row r="89" spans="1:19" s="11" customFormat="1" ht="16.5" hidden="1">
      <c r="A89" s="21" t="s">
        <v>77</v>
      </c>
      <c r="C89" s="36"/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61"/>
    </row>
    <row r="90" spans="1:19" s="11" customFormat="1" ht="16.5" hidden="1">
      <c r="A90" s="25" t="s">
        <v>78</v>
      </c>
      <c r="C90" s="36"/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61"/>
    </row>
    <row r="91" spans="1:19" s="11" customFormat="1" ht="16.5" hidden="1">
      <c r="A91" s="21" t="s">
        <v>89</v>
      </c>
      <c r="C91" s="36"/>
      <c r="D91" s="3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61"/>
    </row>
    <row r="92" spans="1:19" s="11" customFormat="1" ht="16.5" hidden="1">
      <c r="A92" s="25" t="s">
        <v>88</v>
      </c>
      <c r="C92" s="36"/>
      <c r="D92" s="36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61"/>
    </row>
    <row r="93" spans="1:19" s="11" customFormat="1" ht="16.5" hidden="1">
      <c r="A93" s="21" t="s">
        <v>94</v>
      </c>
      <c r="C93" s="36"/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61"/>
    </row>
    <row r="94" spans="1:19" s="11" customFormat="1" ht="16.5" hidden="1">
      <c r="A94" s="25" t="s">
        <v>92</v>
      </c>
      <c r="C94" s="36"/>
      <c r="D94" s="36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61"/>
    </row>
    <row r="95" spans="1:19" s="11" customFormat="1" ht="16.5" hidden="1">
      <c r="A95" s="21" t="s">
        <v>105</v>
      </c>
      <c r="C95" s="36"/>
      <c r="D95" s="36"/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61"/>
    </row>
    <row r="96" spans="1:19" s="11" customFormat="1" ht="16.5" hidden="1">
      <c r="A96" s="25" t="s">
        <v>104</v>
      </c>
      <c r="C96" s="36"/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61"/>
    </row>
    <row r="97" spans="1:19" s="11" customFormat="1" ht="16.5" hidden="1">
      <c r="A97" s="21" t="s">
        <v>108</v>
      </c>
      <c r="C97" s="36"/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61"/>
    </row>
    <row r="98" spans="1:19" s="11" customFormat="1" ht="16.5" hidden="1">
      <c r="A98" s="25" t="s">
        <v>107</v>
      </c>
      <c r="C98" s="36"/>
      <c r="D98" s="36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61"/>
    </row>
    <row r="99" ht="15" hidden="1">
      <c r="A99" s="21" t="s">
        <v>117</v>
      </c>
    </row>
    <row r="100" ht="15" hidden="1">
      <c r="A100" s="25" t="s">
        <v>116</v>
      </c>
    </row>
    <row r="101" ht="15" hidden="1">
      <c r="A101" s="21" t="s">
        <v>120</v>
      </c>
    </row>
    <row r="102" ht="15" hidden="1">
      <c r="A102" s="25" t="s">
        <v>119</v>
      </c>
    </row>
    <row r="103" ht="15" hidden="1">
      <c r="A103" s="25" t="s">
        <v>132</v>
      </c>
    </row>
    <row r="104" ht="15" hidden="1">
      <c r="A104" s="25" t="s">
        <v>131</v>
      </c>
    </row>
    <row r="105" ht="15">
      <c r="A105" s="25" t="s">
        <v>134</v>
      </c>
    </row>
    <row r="106" ht="15">
      <c r="A106" s="25" t="s">
        <v>131</v>
      </c>
    </row>
    <row r="107" ht="15">
      <c r="A107" s="25"/>
    </row>
    <row r="108" ht="15">
      <c r="A108" s="25"/>
    </row>
    <row r="109" ht="15">
      <c r="A109" s="25"/>
    </row>
    <row r="110" ht="15">
      <c r="A110" s="25"/>
    </row>
    <row r="111" ht="15">
      <c r="A111" s="25"/>
    </row>
    <row r="112" ht="15">
      <c r="A112" s="25"/>
    </row>
    <row r="113" ht="15">
      <c r="A113" s="25"/>
    </row>
    <row r="114" ht="15">
      <c r="A114" s="25"/>
    </row>
    <row r="115" ht="15">
      <c r="A115" s="25"/>
    </row>
    <row r="116" ht="15">
      <c r="A116" s="25"/>
    </row>
    <row r="117" ht="15">
      <c r="A117" s="25"/>
    </row>
    <row r="118" ht="15">
      <c r="A118" s="25"/>
    </row>
    <row r="119" ht="15">
      <c r="A119" s="25"/>
    </row>
    <row r="120" ht="15">
      <c r="A120" s="25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2019-01-09T16:12:46Z</cp:lastPrinted>
  <dcterms:created xsi:type="dcterms:W3CDTF">2000-04-13T13:33:42Z</dcterms:created>
  <dcterms:modified xsi:type="dcterms:W3CDTF">2021-03-05T03:12:23Z</dcterms:modified>
  <cp:category/>
  <cp:version/>
  <cp:contentType/>
  <cp:contentStatus/>
</cp:coreProperties>
</file>