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NEW BEDFORD" sheetId="1" r:id="rId1"/>
  </sheets>
  <definedNames>
    <definedName name="_xlnm.Print_Area" localSheetId="0">'NEW BEDFORD'!$A$1:$G$75</definedName>
  </definedNames>
  <calcPr fullCalcOnLoad="1"/>
</workbook>
</file>

<file path=xl/sharedStrings.xml><?xml version="1.0" encoding="utf-8"?>
<sst xmlns="http://schemas.openxmlformats.org/spreadsheetml/2006/main" count="243" uniqueCount="137">
  <si>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</si>
  <si>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</si>
  <si>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</si>
  <si>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</si>
  <si>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</si>
  <si>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</si>
  <si>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</si>
  <si>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</si>
  <si>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</si>
  <si>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</si>
  <si>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</si>
  <si>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</si>
  <si>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</si>
  <si>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GREATER NEW BEDFORD</t>
  </si>
  <si>
    <t>WORKFORCE TRAINING FUND</t>
  </si>
  <si>
    <t>7003-0135</t>
  </si>
  <si>
    <t>N/A</t>
  </si>
  <si>
    <t>7003-1010</t>
  </si>
  <si>
    <t>7003-1631</t>
  </si>
  <si>
    <t>7003-1630</t>
  </si>
  <si>
    <t>6302</t>
  </si>
  <si>
    <t>7003-1778</t>
  </si>
  <si>
    <t>6303</t>
  </si>
  <si>
    <t>STATE ONE STOP</t>
  </si>
  <si>
    <t>7003-0803</t>
  </si>
  <si>
    <t>7002-6626</t>
  </si>
  <si>
    <t>WP 10%</t>
  </si>
  <si>
    <t>17.207</t>
  </si>
  <si>
    <t>FUIREA18</t>
  </si>
  <si>
    <t>7002-6624</t>
  </si>
  <si>
    <t>REA8</t>
  </si>
  <si>
    <t>CT EOL 19CCNBEDNEGREA</t>
  </si>
  <si>
    <t>DOE -ELEMENTARY &amp; SECONDARY ED</t>
  </si>
  <si>
    <t>84.002A</t>
  </si>
  <si>
    <t>DOE-CAREER PATHWAYS</t>
  </si>
  <si>
    <t>MA COMMISSION FOR THE BLIND</t>
  </si>
  <si>
    <t>FUIREA19</t>
  </si>
  <si>
    <t>REA9</t>
  </si>
  <si>
    <t>BUDGET #1 FY20</t>
  </si>
  <si>
    <t>WP 90%</t>
  </si>
  <si>
    <t>JULY 1, 2020-JUNE 30, 2021</t>
  </si>
  <si>
    <t>JULY 1, 2021-JUNE 30, 2022</t>
  </si>
  <si>
    <t>CT EOL 21CCNBEDWIA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</si>
  <si>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</si>
  <si>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</si>
  <si>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</si>
  <si>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</si>
  <si>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</si>
  <si>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</si>
  <si>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</si>
  <si>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</si>
  <si>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</si>
  <si>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</si>
  <si>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CT EOL 21CCNBEDVETSUI</t>
  </si>
  <si>
    <t>JULY 1, 2020-DEC 31, 2020</t>
  </si>
  <si>
    <t>UI</t>
  </si>
  <si>
    <t>FUI2020</t>
  </si>
  <si>
    <t>J430</t>
  </si>
  <si>
    <t>BUDGET #1 FY21 AUGUST 13, 2020</t>
  </si>
  <si>
    <t>TO ADD UI FUNDS</t>
  </si>
  <si>
    <t>BUDGET #2 FY20</t>
  </si>
  <si>
    <t>CT EOL 21CCNBEDWP</t>
  </si>
  <si>
    <t>FES2021</t>
  </si>
  <si>
    <t>K105</t>
  </si>
  <si>
    <t>K107</t>
  </si>
  <si>
    <t>BUDGET #2 FY21 SEPTEMBER 25 2020</t>
  </si>
  <si>
    <t>TO ADD FY21 WP  FUNDS</t>
  </si>
  <si>
    <t>BUDGET #3 FY20</t>
  </si>
  <si>
    <t>SEPT 23, 2020-JUNE 30, 2021</t>
  </si>
  <si>
    <t>FH126A20VR</t>
  </si>
  <si>
    <t>4110-3021</t>
  </si>
  <si>
    <t>K122</t>
  </si>
  <si>
    <t>MassHire Award</t>
  </si>
  <si>
    <t xml:space="preserve">FWIAADT20B  </t>
  </si>
  <si>
    <t>  7003-1630</t>
  </si>
  <si>
    <t>BUDGET #4 FY20</t>
  </si>
  <si>
    <t>BUDGET #4 FY21 NOVEMBER 6, 2020</t>
  </si>
  <si>
    <t>TO ADD MassHire AWARD</t>
  </si>
  <si>
    <t>CT EOL 21CCNBEDTRADE</t>
  </si>
  <si>
    <t>TRADE</t>
  </si>
  <si>
    <t>OCTOBER 1, 2019-JUNE 20,2020</t>
  </si>
  <si>
    <t>FTRADE2020</t>
  </si>
  <si>
    <t>J402</t>
  </si>
  <si>
    <t>ALLOCATION FOR UI SERVICES</t>
  </si>
  <si>
    <t>BUDGET #5 FY20</t>
  </si>
  <si>
    <t>BUDGET #5  FY21 DECEMBER 1, 2020</t>
  </si>
  <si>
    <t>TO ADD 15%, ALLOCATION FOR UI SERVICES &amp; TRADE FUNDS</t>
  </si>
  <si>
    <t>BUDGET #6 FY20</t>
  </si>
  <si>
    <t>CT EOL 21CCNBEDSOSWTF</t>
  </si>
  <si>
    <t>JULY 1, 2020- JUNE 30, 2021</t>
  </si>
  <si>
    <t>WTRUSTF21</t>
  </si>
  <si>
    <t>K164</t>
  </si>
  <si>
    <t>TO ADD WTF FUNDS</t>
  </si>
  <si>
    <t>BUDGET #6  FY21 DECEMBER 4, 2020</t>
  </si>
  <si>
    <t>BUDGET #7 FY20</t>
  </si>
  <si>
    <t xml:space="preserve">TO ADD DTA &amp; PARTNER FUNDS 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</si>
  <si>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</si>
  <si>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</si>
  <si>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</si>
  <si>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</si>
  <si>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</si>
  <si>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</si>
  <si>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</si>
  <si>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BUDGET #7  FY21 DECEMBER 11, 2020</t>
  </si>
  <si>
    <t>SPSS2021</t>
  </si>
  <si>
    <t>BUDGET #8 FY20</t>
  </si>
  <si>
    <t>OCTOBER 28, 2020-JUNE 30, 2021</t>
  </si>
  <si>
    <t xml:space="preserve"> FV002A1922</t>
  </si>
  <si>
    <t>7038-0107</t>
  </si>
  <si>
    <t xml:space="preserve"> K123 </t>
  </si>
  <si>
    <t xml:space="preserve">TO ADD  PARTNER FUNDS </t>
  </si>
  <si>
    <t>BUDGET #8  FY21 DECEMBER 14, 2020</t>
  </si>
  <si>
    <t xml:space="preserve">TO ADD  DTA FUNDS </t>
  </si>
  <si>
    <t>BUDGET #9  FY21 DECEMBER 17, 2020</t>
  </si>
  <si>
    <t>BUDGET #9 FY20</t>
  </si>
  <si>
    <t>BUDGET #10 FY20</t>
  </si>
  <si>
    <t xml:space="preserve">TO ADD SOS FUNDS </t>
  </si>
  <si>
    <t>BUDGET #10  FY21 FEBRUARY 12, 2021</t>
  </si>
  <si>
    <t>STOSCC2021</t>
  </si>
  <si>
    <t>K184</t>
  </si>
  <si>
    <t>BUDGET #11 FY20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</si>
  <si>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</si>
  <si>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</si>
  <si>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</si>
  <si>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</si>
  <si>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</si>
  <si>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</si>
  <si>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BUDGET #11 FY21 FEBRUARY 17, 2021</t>
  </si>
  <si>
    <t xml:space="preserve">TO ADD PARTNER FUNDS FUNDS </t>
  </si>
  <si>
    <t xml:space="preserve">TO ADD DVOP FUNDS </t>
  </si>
  <si>
    <t>JULY 1, 2020-JUNE 30, 2020</t>
  </si>
  <si>
    <t>BUDGET #12 FY20</t>
  </si>
  <si>
    <t>DVOP</t>
  </si>
  <si>
    <t>FVETS2020</t>
  </si>
  <si>
    <t>7002-6628</t>
  </si>
  <si>
    <t>J409</t>
  </si>
  <si>
    <t>BUDGET #12 FY21 FEBRUARY 23,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</si>
</sst>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0" xfId="0" applyFont="1" applyFill="1" applyBorder="1" applyAlignment="1" quotePrefix="1">
      <alignment horizontal="center"/>
    </xf>
    <xf numFmtId="0" fontId="9" fillId="33" borderId="10" xfId="0" applyFont="1" applyFill="1" applyBorder="1" applyAlignment="1">
      <alignment horizontal="center"/>
    </xf>
    <xf numFmtId="44" fontId="9" fillId="33" borderId="10" xfId="44" applyFont="1" applyFill="1" applyBorder="1" applyAlignment="1">
      <alignment horizontal="center"/>
    </xf>
    <xf numFmtId="7" fontId="9" fillId="33" borderId="10" xfId="0" applyNumberFormat="1" applyFont="1" applyFill="1" applyBorder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0" fontId="49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horizontal="center"/>
    </xf>
    <xf numFmtId="0" fontId="48" fillId="0" borderId="0" xfId="0" applyFont="1" applyFill="1" applyAlignment="1" quotePrefix="1">
      <alignment horizontal="center"/>
    </xf>
    <xf numFmtId="0" fontId="48" fillId="0" borderId="0" xfId="0" applyFont="1" applyFill="1" applyAlignment="1">
      <alignment horizontal="center"/>
    </xf>
    <xf numFmtId="0" fontId="50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8" applyFont="1" applyAlignment="1">
      <alignment horizontal="center"/>
      <protection/>
    </xf>
    <xf numFmtId="0" fontId="48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RAFT Options  FY 13 State One Stop Allocations 7 10 12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PageLayoutView="0" workbookViewId="0" topLeftCell="A2">
      <selection activeCell="C99" sqref="C99"/>
    </sheetView>
  </sheetViews>
  <sheetFormatPr defaultColWidth="9.140625" defaultRowHeight="12.75"/>
  <cols>
    <col min="1" max="1" width="63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9" width="13.7109375" style="4" hidden="1" customWidth="1"/>
    <col min="10" max="10" width="14.00390625" style="67" hidden="1" customWidth="1"/>
    <col min="11" max="12" width="12.7109375" style="67" hidden="1" customWidth="1"/>
    <col min="13" max="13" width="13.7109375" style="67" hidden="1" customWidth="1"/>
    <col min="14" max="14" width="12.7109375" style="67" hidden="1" customWidth="1"/>
    <col min="15" max="17" width="17.8515625" style="67" hidden="1" customWidth="1"/>
    <col min="18" max="18" width="13.8515625" style="67" hidden="1" customWidth="1"/>
    <col min="19" max="19" width="13.8515625" style="67" customWidth="1"/>
    <col min="20" max="20" width="12.140625" style="3" hidden="1" customWidth="1"/>
    <col min="21" max="21" width="9.140625" style="3" customWidth="1"/>
    <col min="22" max="22" width="15.00390625" style="3" customWidth="1"/>
    <col min="23" max="16384" width="9.140625" style="3" customWidth="1"/>
  </cols>
  <sheetData>
    <row r="1" spans="1:19" ht="20.25">
      <c r="A1" s="3" t="s">
        <v>11</v>
      </c>
      <c r="B1" s="84" t="s">
        <v>10</v>
      </c>
      <c r="C1" s="85"/>
      <c r="D1" s="85"/>
      <c r="E1" s="85"/>
      <c r="F1" s="85"/>
      <c r="G1" s="85"/>
      <c r="H1" s="39"/>
      <c r="I1" s="39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20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38</v>
      </c>
      <c r="I5" s="10" t="s">
        <v>60</v>
      </c>
      <c r="J5" s="68" t="s">
        <v>67</v>
      </c>
      <c r="K5" s="68" t="s">
        <v>75</v>
      </c>
      <c r="L5" s="68" t="s">
        <v>84</v>
      </c>
      <c r="M5" s="68" t="s">
        <v>87</v>
      </c>
      <c r="N5" s="68" t="s">
        <v>94</v>
      </c>
      <c r="O5" s="68" t="s">
        <v>105</v>
      </c>
      <c r="P5" s="68" t="s">
        <v>114</v>
      </c>
      <c r="Q5" s="68" t="s">
        <v>115</v>
      </c>
      <c r="R5" s="68" t="s">
        <v>120</v>
      </c>
      <c r="S5" s="68" t="s">
        <v>131</v>
      </c>
      <c r="T5" s="40" t="s">
        <v>6</v>
      </c>
    </row>
    <row r="6" spans="1:20" s="24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69"/>
      <c r="K6" s="69"/>
      <c r="L6" s="69"/>
      <c r="M6" s="69"/>
      <c r="N6" s="69"/>
      <c r="O6" s="69"/>
      <c r="P6" s="69"/>
      <c r="Q6" s="69"/>
      <c r="R6" s="69"/>
      <c r="S6" s="69"/>
      <c r="T6" s="17"/>
    </row>
    <row r="7" spans="1:20" s="24" customFormat="1" ht="16.5" hidden="1">
      <c r="A7" s="16" t="s">
        <v>88</v>
      </c>
      <c r="B7" s="12"/>
      <c r="C7" s="13"/>
      <c r="D7" s="13"/>
      <c r="E7" s="14"/>
      <c r="F7" s="15"/>
      <c r="G7" s="16"/>
      <c r="H7" s="16"/>
      <c r="I7" s="16"/>
      <c r="J7" s="56"/>
      <c r="K7" s="56"/>
      <c r="L7" s="56"/>
      <c r="M7" s="56"/>
      <c r="N7" s="56"/>
      <c r="O7" s="56"/>
      <c r="P7" s="56"/>
      <c r="Q7" s="56"/>
      <c r="R7" s="56"/>
      <c r="S7" s="56"/>
      <c r="T7" s="17"/>
    </row>
    <row r="8" spans="1:20" s="11" customFormat="1" ht="16.5" hidden="1">
      <c r="A8" s="41" t="s">
        <v>14</v>
      </c>
      <c r="B8" s="18" t="s">
        <v>89</v>
      </c>
      <c r="C8" s="73" t="s">
        <v>90</v>
      </c>
      <c r="D8" s="73" t="s">
        <v>15</v>
      </c>
      <c r="E8" s="73" t="s">
        <v>91</v>
      </c>
      <c r="F8" s="16" t="s">
        <v>16</v>
      </c>
      <c r="G8" s="21"/>
      <c r="H8" s="21"/>
      <c r="I8" s="21"/>
      <c r="J8" s="57"/>
      <c r="K8" s="57"/>
      <c r="L8" s="57"/>
      <c r="M8" s="57">
        <v>95000</v>
      </c>
      <c r="N8" s="57"/>
      <c r="O8" s="57"/>
      <c r="P8" s="57"/>
      <c r="Q8" s="57"/>
      <c r="R8" s="57"/>
      <c r="S8" s="57"/>
      <c r="T8" s="17">
        <f>SUM(L8:M8)</f>
        <v>95000</v>
      </c>
    </row>
    <row r="9" spans="1:20" s="11" customFormat="1" ht="16.5" hidden="1">
      <c r="A9" s="48" t="s">
        <v>23</v>
      </c>
      <c r="B9" s="77" t="s">
        <v>40</v>
      </c>
      <c r="C9" s="78" t="s">
        <v>118</v>
      </c>
      <c r="D9" s="78" t="s">
        <v>24</v>
      </c>
      <c r="E9" s="78" t="s">
        <v>119</v>
      </c>
      <c r="F9" s="18" t="s">
        <v>16</v>
      </c>
      <c r="G9" s="21"/>
      <c r="H9" s="21"/>
      <c r="I9" s="21"/>
      <c r="J9" s="57"/>
      <c r="K9" s="57"/>
      <c r="L9" s="57"/>
      <c r="M9" s="57"/>
      <c r="N9" s="57"/>
      <c r="O9" s="57"/>
      <c r="P9" s="57"/>
      <c r="Q9" s="57">
        <v>155484</v>
      </c>
      <c r="R9" s="57"/>
      <c r="S9" s="57"/>
      <c r="T9" s="17">
        <f>SUM(P9:Q9)</f>
        <v>155484</v>
      </c>
    </row>
    <row r="10" spans="1:20" s="11" customFormat="1" ht="16.5" hidden="1">
      <c r="A10" s="48"/>
      <c r="B10" s="18"/>
      <c r="C10" s="47"/>
      <c r="D10" s="47"/>
      <c r="E10" s="47"/>
      <c r="F10" s="18"/>
      <c r="G10" s="19"/>
      <c r="H10" s="19"/>
      <c r="I10" s="19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45">
        <f aca="true" t="shared" si="0" ref="T10:T72">SUM(G10:H10)</f>
        <v>0</v>
      </c>
    </row>
    <row r="11" spans="1:20" s="27" customFormat="1" ht="16.5" hidden="1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45">
        <f t="shared" si="0"/>
        <v>0</v>
      </c>
    </row>
    <row r="12" spans="1:20" s="11" customFormat="1" ht="16.5" hidden="1">
      <c r="A12" s="16" t="s">
        <v>78</v>
      </c>
      <c r="B12" s="12"/>
      <c r="C12" s="20"/>
      <c r="D12" s="15"/>
      <c r="E12" s="12"/>
      <c r="F12" s="12"/>
      <c r="G12" s="19"/>
      <c r="H12" s="19"/>
      <c r="I12" s="19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45">
        <f t="shared" si="0"/>
        <v>0</v>
      </c>
    </row>
    <row r="13" spans="1:20" s="27" customFormat="1" ht="15" hidden="1">
      <c r="A13" s="43" t="s">
        <v>79</v>
      </c>
      <c r="B13" s="53" t="s">
        <v>80</v>
      </c>
      <c r="C13" s="47" t="s">
        <v>81</v>
      </c>
      <c r="D13" s="16" t="s">
        <v>17</v>
      </c>
      <c r="E13" s="16" t="s">
        <v>82</v>
      </c>
      <c r="F13" s="16">
        <v>17.245</v>
      </c>
      <c r="G13" s="19"/>
      <c r="H13" s="19"/>
      <c r="I13" s="19"/>
      <c r="J13" s="56"/>
      <c r="K13" s="56"/>
      <c r="L13" s="56">
        <f>27057.25-2</f>
        <v>27055.25</v>
      </c>
      <c r="M13" s="56"/>
      <c r="N13" s="56"/>
      <c r="O13" s="56"/>
      <c r="P13" s="56"/>
      <c r="Q13" s="56"/>
      <c r="R13" s="56"/>
      <c r="S13" s="56"/>
      <c r="T13" s="17">
        <f>SUM(K13:L13)</f>
        <v>27055.25</v>
      </c>
    </row>
    <row r="14" spans="1:20" s="27" customFormat="1" ht="15" hidden="1">
      <c r="A14" s="43" t="s">
        <v>79</v>
      </c>
      <c r="B14" s="18" t="s">
        <v>40</v>
      </c>
      <c r="C14" s="47" t="s">
        <v>81</v>
      </c>
      <c r="D14" s="16" t="s">
        <v>17</v>
      </c>
      <c r="E14" s="16" t="s">
        <v>82</v>
      </c>
      <c r="F14" s="16">
        <v>17.245</v>
      </c>
      <c r="G14" s="19"/>
      <c r="H14" s="19"/>
      <c r="I14" s="19"/>
      <c r="J14" s="56"/>
      <c r="K14" s="56"/>
      <c r="L14" s="56">
        <v>1</v>
      </c>
      <c r="M14" s="56"/>
      <c r="N14" s="56"/>
      <c r="O14" s="56"/>
      <c r="P14" s="56"/>
      <c r="Q14" s="56"/>
      <c r="R14" s="56"/>
      <c r="S14" s="56"/>
      <c r="T14" s="17">
        <f>SUM(K14:L14)</f>
        <v>1</v>
      </c>
    </row>
    <row r="15" spans="1:20" s="11" customFormat="1" ht="16.5" hidden="1">
      <c r="A15" s="43" t="s">
        <v>79</v>
      </c>
      <c r="B15" s="18" t="s">
        <v>41</v>
      </c>
      <c r="C15" s="47" t="s">
        <v>81</v>
      </c>
      <c r="D15" s="16" t="s">
        <v>17</v>
      </c>
      <c r="E15" s="16" t="s">
        <v>82</v>
      </c>
      <c r="F15" s="16">
        <v>17.245</v>
      </c>
      <c r="G15" s="19"/>
      <c r="H15" s="19"/>
      <c r="I15" s="19"/>
      <c r="J15" s="56"/>
      <c r="K15" s="56"/>
      <c r="L15" s="56">
        <v>1</v>
      </c>
      <c r="M15" s="56"/>
      <c r="N15" s="56"/>
      <c r="O15" s="56"/>
      <c r="P15" s="56"/>
      <c r="Q15" s="56"/>
      <c r="R15" s="56"/>
      <c r="S15" s="56"/>
      <c r="T15" s="17">
        <f>SUM(K15:L15)</f>
        <v>1</v>
      </c>
    </row>
    <row r="16" spans="1:20" s="11" customFormat="1" ht="16.5" hidden="1">
      <c r="A16" s="52"/>
      <c r="B16" s="53"/>
      <c r="C16" s="47"/>
      <c r="D16" s="47"/>
      <c r="E16" s="16"/>
      <c r="F16" s="47"/>
      <c r="G16" s="19"/>
      <c r="H16" s="19"/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45">
        <f t="shared" si="0"/>
        <v>0</v>
      </c>
    </row>
    <row r="17" spans="1:20" s="11" customFormat="1" ht="16.5" hidden="1">
      <c r="A17" s="52"/>
      <c r="B17" s="18"/>
      <c r="C17" s="47"/>
      <c r="D17" s="47"/>
      <c r="E17" s="16"/>
      <c r="F17" s="47"/>
      <c r="G17" s="19"/>
      <c r="H17" s="19"/>
      <c r="I17" s="19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45">
        <f t="shared" si="0"/>
        <v>0</v>
      </c>
    </row>
    <row r="18" spans="1:20" s="11" customFormat="1" ht="16.5" hidden="1">
      <c r="A18" s="52"/>
      <c r="B18" s="18"/>
      <c r="C18" s="47"/>
      <c r="D18" s="47"/>
      <c r="E18" s="16"/>
      <c r="F18" s="47"/>
      <c r="G18" s="19"/>
      <c r="H18" s="19"/>
      <c r="I18" s="1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45">
        <f t="shared" si="0"/>
        <v>0</v>
      </c>
    </row>
    <row r="19" spans="1:20" s="11" customFormat="1" ht="16.5" hidden="1">
      <c r="A19" s="43"/>
      <c r="B19" s="18"/>
      <c r="C19" s="42"/>
      <c r="D19" s="42"/>
      <c r="E19" s="44"/>
      <c r="F19" s="16"/>
      <c r="G19" s="19"/>
      <c r="H19" s="19"/>
      <c r="I19" s="19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45">
        <f t="shared" si="0"/>
        <v>0</v>
      </c>
    </row>
    <row r="20" spans="1:20" s="11" customFormat="1" ht="16.5" hidden="1">
      <c r="A20" s="43"/>
      <c r="B20" s="18"/>
      <c r="C20" s="42"/>
      <c r="D20" s="42"/>
      <c r="E20" s="44"/>
      <c r="F20" s="16"/>
      <c r="G20" s="19"/>
      <c r="H20" s="19"/>
      <c r="I20" s="19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45">
        <f t="shared" si="0"/>
        <v>0</v>
      </c>
    </row>
    <row r="21" spans="1:20" s="11" customFormat="1" ht="16.5" hidden="1">
      <c r="A21" s="10" t="s">
        <v>8</v>
      </c>
      <c r="B21" s="12"/>
      <c r="C21" s="42"/>
      <c r="D21" s="42"/>
      <c r="E21" s="44"/>
      <c r="F21" s="16"/>
      <c r="G21" s="19"/>
      <c r="H21" s="19"/>
      <c r="I21" s="19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45">
        <f t="shared" si="0"/>
        <v>0</v>
      </c>
    </row>
    <row r="22" spans="1:20" s="11" customFormat="1" ht="16.5" hidden="1">
      <c r="A22" s="16" t="s">
        <v>31</v>
      </c>
      <c r="B22" s="12"/>
      <c r="C22" s="42"/>
      <c r="D22" s="42"/>
      <c r="E22" s="44"/>
      <c r="F22" s="16"/>
      <c r="G22" s="19"/>
      <c r="H22" s="19"/>
      <c r="I22" s="19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45">
        <f t="shared" si="0"/>
        <v>0</v>
      </c>
    </row>
    <row r="23" spans="1:20" s="11" customFormat="1" ht="16.5" hidden="1">
      <c r="A23" s="43"/>
      <c r="B23" s="18"/>
      <c r="C23" s="42" t="s">
        <v>28</v>
      </c>
      <c r="D23" s="42" t="s">
        <v>29</v>
      </c>
      <c r="E23" s="44" t="s">
        <v>30</v>
      </c>
      <c r="F23" s="16">
        <v>17.225</v>
      </c>
      <c r="G23" s="19"/>
      <c r="H23" s="19"/>
      <c r="I23" s="19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>
        <f t="shared" si="0"/>
        <v>0</v>
      </c>
    </row>
    <row r="24" spans="1:20" s="11" customFormat="1" ht="16.5" hidden="1">
      <c r="A24" s="43"/>
      <c r="B24" s="18"/>
      <c r="C24" s="42" t="s">
        <v>28</v>
      </c>
      <c r="D24" s="42" t="s">
        <v>29</v>
      </c>
      <c r="E24" s="44" t="s">
        <v>30</v>
      </c>
      <c r="F24" s="16">
        <v>17.225</v>
      </c>
      <c r="G24" s="19"/>
      <c r="H24" s="19"/>
      <c r="I24" s="19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45">
        <f t="shared" si="0"/>
        <v>0</v>
      </c>
    </row>
    <row r="25" spans="1:20" s="11" customFormat="1" ht="16.5" hidden="1">
      <c r="A25" s="25"/>
      <c r="B25" s="18"/>
      <c r="C25" s="16" t="s">
        <v>36</v>
      </c>
      <c r="D25" s="16" t="s">
        <v>29</v>
      </c>
      <c r="E25" s="16" t="s">
        <v>37</v>
      </c>
      <c r="F25" s="16">
        <v>17.225</v>
      </c>
      <c r="G25" s="19"/>
      <c r="H25" s="19"/>
      <c r="I25" s="19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45">
        <f t="shared" si="0"/>
        <v>0</v>
      </c>
    </row>
    <row r="26" spans="1:20" s="11" customFormat="1" ht="16.5" hidden="1">
      <c r="A26" s="25"/>
      <c r="B26" s="18"/>
      <c r="C26" s="16" t="s">
        <v>36</v>
      </c>
      <c r="D26" s="16" t="s">
        <v>29</v>
      </c>
      <c r="E26" s="16" t="s">
        <v>37</v>
      </c>
      <c r="F26" s="16">
        <v>17.225</v>
      </c>
      <c r="G26" s="19"/>
      <c r="H26" s="19"/>
      <c r="I26" s="19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45">
        <f t="shared" si="0"/>
        <v>0</v>
      </c>
    </row>
    <row r="27" spans="1:20" s="11" customFormat="1" ht="16.5" hidden="1">
      <c r="A27" s="43"/>
      <c r="B27" s="18"/>
      <c r="C27" s="42"/>
      <c r="D27" s="42"/>
      <c r="E27" s="44"/>
      <c r="F27" s="16"/>
      <c r="G27" s="19"/>
      <c r="H27" s="19"/>
      <c r="I27" s="19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45">
        <f t="shared" si="0"/>
        <v>0</v>
      </c>
    </row>
    <row r="28" spans="1:20" s="11" customFormat="1" ht="16.5" hidden="1">
      <c r="A28" s="26"/>
      <c r="B28" s="12"/>
      <c r="C28" s="13"/>
      <c r="D28" s="13"/>
      <c r="E28" s="14"/>
      <c r="F28" s="15"/>
      <c r="G28" s="19"/>
      <c r="H28" s="19"/>
      <c r="I28" s="19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45">
        <f t="shared" si="0"/>
        <v>0</v>
      </c>
    </row>
    <row r="29" spans="1:20" s="24" customFormat="1" ht="16.5" hidden="1">
      <c r="A29" s="10" t="s">
        <v>8</v>
      </c>
      <c r="B29" s="12"/>
      <c r="C29" s="13"/>
      <c r="D29" s="13"/>
      <c r="E29" s="14"/>
      <c r="F29" s="15"/>
      <c r="G29" s="19"/>
      <c r="H29" s="19"/>
      <c r="I29" s="19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45">
        <f t="shared" si="0"/>
        <v>0</v>
      </c>
    </row>
    <row r="30" spans="1:20" s="24" customFormat="1" ht="16.5" hidden="1">
      <c r="A30" s="16" t="s">
        <v>42</v>
      </c>
      <c r="B30" s="12"/>
      <c r="C30" s="13"/>
      <c r="D30" s="13"/>
      <c r="E30" s="14"/>
      <c r="F30" s="15"/>
      <c r="G30" s="56"/>
      <c r="H30" s="19"/>
      <c r="I30" s="19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45">
        <f t="shared" si="0"/>
        <v>0</v>
      </c>
    </row>
    <row r="31" spans="1:20" s="24" customFormat="1" ht="16.5" hidden="1">
      <c r="A31" s="54" t="s">
        <v>45</v>
      </c>
      <c r="B31" s="46" t="s">
        <v>46</v>
      </c>
      <c r="C31" s="55" t="s">
        <v>47</v>
      </c>
      <c r="D31" s="16" t="s">
        <v>18</v>
      </c>
      <c r="E31" s="40">
        <v>6501</v>
      </c>
      <c r="F31" s="18">
        <v>17.259</v>
      </c>
      <c r="G31" s="56">
        <f>535444-2</f>
        <v>535442</v>
      </c>
      <c r="H31" s="19"/>
      <c r="I31" s="19"/>
      <c r="J31" s="56">
        <v>-13367.54</v>
      </c>
      <c r="K31" s="56"/>
      <c r="L31" s="56"/>
      <c r="M31" s="56"/>
      <c r="N31" s="56"/>
      <c r="O31" s="56"/>
      <c r="P31" s="56"/>
      <c r="Q31" s="56"/>
      <c r="R31" s="56"/>
      <c r="S31" s="56"/>
      <c r="T31" s="45">
        <f t="shared" si="0"/>
        <v>535442</v>
      </c>
    </row>
    <row r="32" spans="1:20" s="24" customFormat="1" ht="16.5" hidden="1">
      <c r="A32" s="54" t="s">
        <v>45</v>
      </c>
      <c r="B32" s="18" t="s">
        <v>40</v>
      </c>
      <c r="C32" s="55" t="s">
        <v>47</v>
      </c>
      <c r="D32" s="16" t="s">
        <v>18</v>
      </c>
      <c r="E32" s="40">
        <v>6501</v>
      </c>
      <c r="F32" s="18">
        <v>17.259</v>
      </c>
      <c r="G32" s="56">
        <v>1</v>
      </c>
      <c r="H32" s="19"/>
      <c r="I32" s="19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45">
        <f t="shared" si="0"/>
        <v>1</v>
      </c>
    </row>
    <row r="33" spans="1:20" s="24" customFormat="1" ht="16.5" hidden="1">
      <c r="A33" s="54" t="s">
        <v>45</v>
      </c>
      <c r="B33" s="18" t="s">
        <v>41</v>
      </c>
      <c r="C33" s="55" t="s">
        <v>47</v>
      </c>
      <c r="D33" s="16" t="s">
        <v>18</v>
      </c>
      <c r="E33" s="40">
        <v>6501</v>
      </c>
      <c r="F33" s="18">
        <v>17.259</v>
      </c>
      <c r="G33" s="56">
        <v>1</v>
      </c>
      <c r="H33" s="19"/>
      <c r="I33" s="19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45">
        <f t="shared" si="0"/>
        <v>1</v>
      </c>
    </row>
    <row r="34" spans="1:20" s="27" customFormat="1" ht="15" hidden="1">
      <c r="A34" s="43" t="s">
        <v>48</v>
      </c>
      <c r="B34" s="18" t="s">
        <v>40</v>
      </c>
      <c r="C34" s="55" t="s">
        <v>49</v>
      </c>
      <c r="D34" s="47" t="s">
        <v>19</v>
      </c>
      <c r="E34" s="18">
        <v>6502</v>
      </c>
      <c r="F34" s="47">
        <v>17.258</v>
      </c>
      <c r="G34" s="56">
        <f>77297-2</f>
        <v>77295</v>
      </c>
      <c r="H34" s="19"/>
      <c r="I34" s="19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45">
        <f t="shared" si="0"/>
        <v>77295</v>
      </c>
    </row>
    <row r="35" spans="1:20" s="27" customFormat="1" ht="15" hidden="1">
      <c r="A35" s="43" t="s">
        <v>48</v>
      </c>
      <c r="B35" s="18" t="s">
        <v>41</v>
      </c>
      <c r="C35" s="55" t="s">
        <v>49</v>
      </c>
      <c r="D35" s="47" t="s">
        <v>19</v>
      </c>
      <c r="E35" s="18">
        <v>6502</v>
      </c>
      <c r="F35" s="47">
        <v>17.258</v>
      </c>
      <c r="G35" s="56">
        <v>1</v>
      </c>
      <c r="H35" s="19"/>
      <c r="I35" s="19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45">
        <f t="shared" si="0"/>
        <v>1</v>
      </c>
    </row>
    <row r="36" spans="1:20" s="27" customFormat="1" ht="15" hidden="1">
      <c r="A36" s="43" t="s">
        <v>48</v>
      </c>
      <c r="B36" s="18" t="s">
        <v>50</v>
      </c>
      <c r="C36" s="55" t="s">
        <v>49</v>
      </c>
      <c r="D36" s="47" t="s">
        <v>19</v>
      </c>
      <c r="E36" s="18">
        <v>6502</v>
      </c>
      <c r="F36" s="47">
        <v>17.258</v>
      </c>
      <c r="G36" s="56">
        <v>1</v>
      </c>
      <c r="H36" s="19"/>
      <c r="I36" s="19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45">
        <f t="shared" si="0"/>
        <v>1</v>
      </c>
    </row>
    <row r="37" spans="1:20" s="27" customFormat="1" ht="15" hidden="1">
      <c r="A37" s="61" t="s">
        <v>48</v>
      </c>
      <c r="B37" s="62"/>
      <c r="C37" s="63"/>
      <c r="D37" s="63" t="s">
        <v>19</v>
      </c>
      <c r="E37" s="62" t="s">
        <v>20</v>
      </c>
      <c r="F37" s="63">
        <v>17.258</v>
      </c>
      <c r="G37" s="64"/>
      <c r="H37" s="65"/>
      <c r="I37" s="65"/>
      <c r="J37" s="64">
        <f>385717-41602.31-2</f>
        <v>344112.69</v>
      </c>
      <c r="K37" s="64"/>
      <c r="L37" s="64"/>
      <c r="M37" s="64"/>
      <c r="N37" s="64"/>
      <c r="O37" s="64"/>
      <c r="P37" s="64"/>
      <c r="Q37" s="64"/>
      <c r="R37" s="64"/>
      <c r="S37" s="64"/>
      <c r="T37" s="45">
        <f t="shared" si="0"/>
        <v>0</v>
      </c>
    </row>
    <row r="38" spans="1:20" s="27" customFormat="1" ht="15" hidden="1">
      <c r="A38" s="61" t="s">
        <v>48</v>
      </c>
      <c r="B38" s="62"/>
      <c r="C38" s="63"/>
      <c r="D38" s="63" t="s">
        <v>19</v>
      </c>
      <c r="E38" s="62" t="s">
        <v>20</v>
      </c>
      <c r="F38" s="63">
        <v>17.258</v>
      </c>
      <c r="G38" s="64"/>
      <c r="H38" s="65"/>
      <c r="I38" s="65"/>
      <c r="J38" s="64">
        <v>1</v>
      </c>
      <c r="K38" s="64"/>
      <c r="L38" s="64"/>
      <c r="M38" s="64"/>
      <c r="N38" s="64"/>
      <c r="O38" s="64"/>
      <c r="P38" s="64"/>
      <c r="Q38" s="64"/>
      <c r="R38" s="64"/>
      <c r="S38" s="64"/>
      <c r="T38" s="45">
        <f t="shared" si="0"/>
        <v>0</v>
      </c>
    </row>
    <row r="39" spans="1:20" s="27" customFormat="1" ht="15" hidden="1">
      <c r="A39" s="61" t="s">
        <v>48</v>
      </c>
      <c r="B39" s="62"/>
      <c r="C39" s="63"/>
      <c r="D39" s="63" t="s">
        <v>19</v>
      </c>
      <c r="E39" s="62" t="s">
        <v>20</v>
      </c>
      <c r="F39" s="63">
        <v>17.258</v>
      </c>
      <c r="G39" s="64"/>
      <c r="H39" s="65"/>
      <c r="I39" s="65"/>
      <c r="J39" s="64">
        <v>1</v>
      </c>
      <c r="K39" s="64"/>
      <c r="L39" s="64"/>
      <c r="M39" s="64"/>
      <c r="N39" s="64"/>
      <c r="O39" s="64"/>
      <c r="P39" s="64"/>
      <c r="Q39" s="64"/>
      <c r="R39" s="64"/>
      <c r="S39" s="64"/>
      <c r="T39" s="45">
        <f t="shared" si="0"/>
        <v>0</v>
      </c>
    </row>
    <row r="40" spans="1:20" s="11" customFormat="1" ht="16.5" hidden="1">
      <c r="A40" s="43" t="s">
        <v>51</v>
      </c>
      <c r="B40" s="18" t="s">
        <v>40</v>
      </c>
      <c r="C40" s="55" t="s">
        <v>52</v>
      </c>
      <c r="D40" s="47" t="s">
        <v>21</v>
      </c>
      <c r="E40" s="18">
        <v>6503</v>
      </c>
      <c r="F40" s="47">
        <v>17.278</v>
      </c>
      <c r="G40" s="57">
        <f>90440-2</f>
        <v>90438</v>
      </c>
      <c r="H40" s="21"/>
      <c r="I40" s="21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45">
        <f t="shared" si="0"/>
        <v>90438</v>
      </c>
    </row>
    <row r="41" spans="1:22" s="11" customFormat="1" ht="16.5" hidden="1">
      <c r="A41" s="43" t="s">
        <v>51</v>
      </c>
      <c r="B41" s="18" t="s">
        <v>41</v>
      </c>
      <c r="C41" s="55" t="s">
        <v>52</v>
      </c>
      <c r="D41" s="47" t="s">
        <v>21</v>
      </c>
      <c r="E41" s="18">
        <v>6503</v>
      </c>
      <c r="F41" s="47">
        <v>17.278</v>
      </c>
      <c r="G41" s="57">
        <v>1</v>
      </c>
      <c r="H41" s="21"/>
      <c r="I41" s="21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45">
        <f t="shared" si="0"/>
        <v>1</v>
      </c>
      <c r="V41" s="11">
        <v>-112634.17</v>
      </c>
    </row>
    <row r="42" spans="1:20" s="24" customFormat="1" ht="16.5" hidden="1">
      <c r="A42" s="43" t="s">
        <v>51</v>
      </c>
      <c r="B42" s="18" t="s">
        <v>50</v>
      </c>
      <c r="C42" s="55" t="s">
        <v>52</v>
      </c>
      <c r="D42" s="47" t="s">
        <v>21</v>
      </c>
      <c r="E42" s="18">
        <v>6503</v>
      </c>
      <c r="F42" s="47">
        <v>17.278</v>
      </c>
      <c r="G42" s="56">
        <v>1</v>
      </c>
      <c r="H42" s="19"/>
      <c r="I42" s="19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45">
        <f t="shared" si="0"/>
        <v>1</v>
      </c>
    </row>
    <row r="43" spans="1:20" s="24" customFormat="1" ht="16.5" hidden="1">
      <c r="A43" s="61" t="s">
        <v>51</v>
      </c>
      <c r="B43" s="62"/>
      <c r="C43" s="63"/>
      <c r="D43" s="63" t="s">
        <v>21</v>
      </c>
      <c r="E43" s="62" t="s">
        <v>22</v>
      </c>
      <c r="F43" s="63">
        <v>17.278</v>
      </c>
      <c r="G43" s="64"/>
      <c r="H43" s="65"/>
      <c r="I43" s="65"/>
      <c r="J43" s="64">
        <f>404823-112634.17-2</f>
        <v>292186.83</v>
      </c>
      <c r="K43" s="64"/>
      <c r="L43" s="64"/>
      <c r="M43" s="64"/>
      <c r="N43" s="64"/>
      <c r="O43" s="64"/>
      <c r="P43" s="64"/>
      <c r="Q43" s="64"/>
      <c r="R43" s="64"/>
      <c r="S43" s="64"/>
      <c r="T43" s="45">
        <f t="shared" si="0"/>
        <v>0</v>
      </c>
    </row>
    <row r="44" spans="1:20" s="24" customFormat="1" ht="16.5" hidden="1">
      <c r="A44" s="61" t="s">
        <v>51</v>
      </c>
      <c r="B44" s="62"/>
      <c r="C44" s="63"/>
      <c r="D44" s="63" t="s">
        <v>21</v>
      </c>
      <c r="E44" s="62" t="s">
        <v>22</v>
      </c>
      <c r="F44" s="63">
        <v>17.278</v>
      </c>
      <c r="G44" s="64"/>
      <c r="H44" s="65"/>
      <c r="I44" s="65"/>
      <c r="J44" s="64">
        <v>1</v>
      </c>
      <c r="K44" s="64"/>
      <c r="L44" s="64"/>
      <c r="M44" s="64"/>
      <c r="N44" s="64"/>
      <c r="O44" s="64"/>
      <c r="P44" s="64"/>
      <c r="Q44" s="64"/>
      <c r="R44" s="64"/>
      <c r="S44" s="64"/>
      <c r="T44" s="45">
        <f t="shared" si="0"/>
        <v>0</v>
      </c>
    </row>
    <row r="45" spans="1:20" s="24" customFormat="1" ht="16.5" hidden="1">
      <c r="A45" s="61" t="s">
        <v>51</v>
      </c>
      <c r="B45" s="62"/>
      <c r="C45" s="63"/>
      <c r="D45" s="63" t="s">
        <v>21</v>
      </c>
      <c r="E45" s="62" t="s">
        <v>22</v>
      </c>
      <c r="F45" s="63">
        <v>17.278</v>
      </c>
      <c r="G45" s="64"/>
      <c r="H45" s="65"/>
      <c r="I45" s="65"/>
      <c r="J45" s="64">
        <v>1</v>
      </c>
      <c r="K45" s="64"/>
      <c r="L45" s="64"/>
      <c r="M45" s="64"/>
      <c r="N45" s="64"/>
      <c r="O45" s="64"/>
      <c r="P45" s="64"/>
      <c r="Q45" s="64"/>
      <c r="R45" s="64"/>
      <c r="S45" s="64"/>
      <c r="T45" s="45">
        <f t="shared" si="0"/>
        <v>0</v>
      </c>
    </row>
    <row r="46" spans="1:20" s="24" customFormat="1" ht="18.75" hidden="1">
      <c r="A46" s="72" t="s">
        <v>72</v>
      </c>
      <c r="B46" s="18" t="s">
        <v>40</v>
      </c>
      <c r="C46" s="60" t="s">
        <v>73</v>
      </c>
      <c r="D46" s="60" t="s">
        <v>74</v>
      </c>
      <c r="E46" s="60">
        <v>6404</v>
      </c>
      <c r="F46" s="47">
        <v>17.258</v>
      </c>
      <c r="G46" s="56"/>
      <c r="H46" s="19"/>
      <c r="I46" s="19"/>
      <c r="J46" s="56"/>
      <c r="K46" s="56">
        <v>10000</v>
      </c>
      <c r="L46" s="56"/>
      <c r="M46" s="56"/>
      <c r="N46" s="56"/>
      <c r="O46" s="56"/>
      <c r="P46" s="56"/>
      <c r="Q46" s="56"/>
      <c r="R46" s="56"/>
      <c r="S46" s="56"/>
      <c r="T46" s="17">
        <f>SUM(K46)</f>
        <v>10000</v>
      </c>
    </row>
    <row r="47" spans="1:20" s="27" customFormat="1" ht="15">
      <c r="A47" s="43"/>
      <c r="B47" s="18"/>
      <c r="C47" s="16"/>
      <c r="D47" s="47"/>
      <c r="E47" s="18"/>
      <c r="F47" s="47"/>
      <c r="G47" s="57"/>
      <c r="H47" s="21"/>
      <c r="I47" s="21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45">
        <f t="shared" si="0"/>
        <v>0</v>
      </c>
    </row>
    <row r="48" spans="1:20" s="27" customFormat="1" ht="15">
      <c r="A48" s="10" t="s">
        <v>8</v>
      </c>
      <c r="B48" s="18"/>
      <c r="C48" s="16"/>
      <c r="D48" s="47"/>
      <c r="E48" s="18"/>
      <c r="F48" s="47"/>
      <c r="G48" s="57"/>
      <c r="H48" s="21"/>
      <c r="I48" s="21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45">
        <f t="shared" si="0"/>
        <v>0</v>
      </c>
    </row>
    <row r="49" spans="1:20" s="27" customFormat="1" ht="15">
      <c r="A49" s="16" t="s">
        <v>53</v>
      </c>
      <c r="B49" s="18"/>
      <c r="C49" s="16"/>
      <c r="D49" s="47"/>
      <c r="E49" s="18"/>
      <c r="F49" s="47"/>
      <c r="G49" s="57"/>
      <c r="H49" s="21"/>
      <c r="I49" s="21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45">
        <f t="shared" si="0"/>
        <v>0</v>
      </c>
    </row>
    <row r="50" spans="1:20" s="27" customFormat="1" ht="15">
      <c r="A50" s="58"/>
      <c r="B50" s="18"/>
      <c r="C50" s="42"/>
      <c r="D50" s="42"/>
      <c r="E50" s="44"/>
      <c r="F50" s="59"/>
      <c r="G50" s="57"/>
      <c r="H50" s="21"/>
      <c r="I50" s="21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45">
        <f t="shared" si="0"/>
        <v>0</v>
      </c>
    </row>
    <row r="51" spans="1:20" s="27" customFormat="1" ht="15" hidden="1">
      <c r="A51" s="43" t="s">
        <v>55</v>
      </c>
      <c r="B51" s="18" t="s">
        <v>54</v>
      </c>
      <c r="C51" s="60" t="s">
        <v>56</v>
      </c>
      <c r="D51" s="60" t="s">
        <v>29</v>
      </c>
      <c r="E51" s="60" t="s">
        <v>57</v>
      </c>
      <c r="F51" s="47">
        <v>17.225</v>
      </c>
      <c r="G51" s="57"/>
      <c r="H51" s="57">
        <v>48437.5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45">
        <f t="shared" si="0"/>
        <v>48437.5</v>
      </c>
    </row>
    <row r="52" spans="1:20" s="27" customFormat="1" ht="15">
      <c r="A52" s="81" t="s">
        <v>132</v>
      </c>
      <c r="B52" s="77" t="s">
        <v>130</v>
      </c>
      <c r="C52" s="82" t="s">
        <v>133</v>
      </c>
      <c r="D52" s="82" t="s">
        <v>134</v>
      </c>
      <c r="E52" s="83" t="s">
        <v>135</v>
      </c>
      <c r="F52" s="40">
        <v>17.801</v>
      </c>
      <c r="G52" s="57"/>
      <c r="H52" s="21"/>
      <c r="I52" s="21"/>
      <c r="J52" s="57"/>
      <c r="K52" s="57"/>
      <c r="L52" s="57"/>
      <c r="M52" s="57"/>
      <c r="N52" s="57"/>
      <c r="O52" s="57"/>
      <c r="P52" s="57"/>
      <c r="Q52" s="57"/>
      <c r="R52" s="57"/>
      <c r="S52" s="57">
        <v>11004.86</v>
      </c>
      <c r="T52" s="17">
        <f>SUM(R52:S52)</f>
        <v>11004.86</v>
      </c>
    </row>
    <row r="53" spans="1:20" s="27" customFormat="1" ht="15">
      <c r="A53" s="43"/>
      <c r="B53" s="18"/>
      <c r="C53" s="16"/>
      <c r="D53" s="47"/>
      <c r="E53" s="18"/>
      <c r="F53" s="47"/>
      <c r="G53" s="57"/>
      <c r="H53" s="21"/>
      <c r="I53" s="21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45">
        <f t="shared" si="0"/>
        <v>0</v>
      </c>
    </row>
    <row r="54" spans="1:20" s="27" customFormat="1" ht="15">
      <c r="A54" s="43"/>
      <c r="B54" s="18"/>
      <c r="C54" s="16"/>
      <c r="D54" s="47"/>
      <c r="E54" s="18"/>
      <c r="F54" s="47"/>
      <c r="G54" s="57"/>
      <c r="H54" s="21"/>
      <c r="I54" s="21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45">
        <f t="shared" si="0"/>
        <v>0</v>
      </c>
    </row>
    <row r="55" spans="1:20" s="27" customFormat="1" ht="15">
      <c r="A55" s="43"/>
      <c r="B55" s="18"/>
      <c r="C55" s="16"/>
      <c r="D55" s="47"/>
      <c r="E55" s="18"/>
      <c r="F55" s="47"/>
      <c r="G55" s="57"/>
      <c r="H55" s="21"/>
      <c r="I55" s="21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45">
        <f t="shared" si="0"/>
        <v>0</v>
      </c>
    </row>
    <row r="56" spans="1:20" s="27" customFormat="1" ht="16.5">
      <c r="A56" s="22"/>
      <c r="B56" s="12"/>
      <c r="C56" s="20"/>
      <c r="D56" s="20"/>
      <c r="E56" s="15"/>
      <c r="F56" s="13"/>
      <c r="G56" s="21"/>
      <c r="H56" s="21"/>
      <c r="I56" s="21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45">
        <f t="shared" si="0"/>
        <v>0</v>
      </c>
    </row>
    <row r="57" spans="1:20" s="27" customFormat="1" ht="16.5" hidden="1">
      <c r="A57" s="10" t="s">
        <v>8</v>
      </c>
      <c r="B57" s="12"/>
      <c r="C57" s="20"/>
      <c r="D57" s="20"/>
      <c r="E57" s="15"/>
      <c r="F57" s="13"/>
      <c r="G57" s="21"/>
      <c r="H57" s="21"/>
      <c r="I57" s="21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45">
        <f t="shared" si="0"/>
        <v>0</v>
      </c>
    </row>
    <row r="58" spans="1:20" s="27" customFormat="1" ht="16.5" hidden="1">
      <c r="A58" s="16" t="s">
        <v>61</v>
      </c>
      <c r="B58" s="12"/>
      <c r="C58" s="20"/>
      <c r="D58" s="20"/>
      <c r="E58" s="15"/>
      <c r="F58" s="13"/>
      <c r="G58" s="21"/>
      <c r="H58" s="21"/>
      <c r="I58" s="21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45">
        <f t="shared" si="0"/>
        <v>0</v>
      </c>
    </row>
    <row r="59" spans="1:20" s="27" customFormat="1" ht="15" hidden="1">
      <c r="A59" s="25" t="s">
        <v>39</v>
      </c>
      <c r="B59" s="18" t="s">
        <v>40</v>
      </c>
      <c r="C59" s="40" t="s">
        <v>62</v>
      </c>
      <c r="D59" s="40" t="s">
        <v>25</v>
      </c>
      <c r="E59" s="47" t="s">
        <v>63</v>
      </c>
      <c r="F59" s="18">
        <v>17.207</v>
      </c>
      <c r="G59" s="21"/>
      <c r="H59" s="21"/>
      <c r="I59" s="21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45">
        <f t="shared" si="0"/>
        <v>0</v>
      </c>
    </row>
    <row r="60" spans="1:20" s="27" customFormat="1" ht="15" hidden="1">
      <c r="A60" s="25" t="s">
        <v>39</v>
      </c>
      <c r="B60" s="18" t="s">
        <v>41</v>
      </c>
      <c r="C60" s="40" t="s">
        <v>62</v>
      </c>
      <c r="D60" s="40" t="s">
        <v>25</v>
      </c>
      <c r="E60" s="47" t="s">
        <v>63</v>
      </c>
      <c r="F60" s="18">
        <v>17.207</v>
      </c>
      <c r="G60" s="21"/>
      <c r="H60" s="21"/>
      <c r="I60" s="21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45">
        <f t="shared" si="0"/>
        <v>0</v>
      </c>
    </row>
    <row r="61" spans="1:20" s="27" customFormat="1" ht="15" hidden="1">
      <c r="A61" s="25" t="s">
        <v>39</v>
      </c>
      <c r="B61" s="18" t="s">
        <v>50</v>
      </c>
      <c r="C61" s="40" t="s">
        <v>62</v>
      </c>
      <c r="D61" s="40" t="s">
        <v>25</v>
      </c>
      <c r="E61" s="47" t="s">
        <v>63</v>
      </c>
      <c r="F61" s="18">
        <v>17.207</v>
      </c>
      <c r="G61" s="21"/>
      <c r="H61" s="21"/>
      <c r="I61" s="21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45">
        <f t="shared" si="0"/>
        <v>0</v>
      </c>
    </row>
    <row r="62" spans="1:20" s="11" customFormat="1" ht="16.5" hidden="1">
      <c r="A62" s="25" t="s">
        <v>26</v>
      </c>
      <c r="B62" s="18" t="s">
        <v>40</v>
      </c>
      <c r="C62" s="40" t="s">
        <v>62</v>
      </c>
      <c r="D62" s="40" t="s">
        <v>25</v>
      </c>
      <c r="E62" s="47" t="s">
        <v>64</v>
      </c>
      <c r="F62" s="18" t="s">
        <v>27</v>
      </c>
      <c r="G62" s="21"/>
      <c r="H62" s="21"/>
      <c r="I62" s="21">
        <f>30041-2</f>
        <v>30039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45">
        <f>SUM(H62:I62)</f>
        <v>30039</v>
      </c>
    </row>
    <row r="63" spans="1:20" s="11" customFormat="1" ht="16.5" hidden="1">
      <c r="A63" s="25" t="s">
        <v>26</v>
      </c>
      <c r="B63" s="18" t="s">
        <v>41</v>
      </c>
      <c r="C63" s="40" t="s">
        <v>62</v>
      </c>
      <c r="D63" s="40" t="s">
        <v>25</v>
      </c>
      <c r="E63" s="47" t="s">
        <v>64</v>
      </c>
      <c r="F63" s="18" t="s">
        <v>27</v>
      </c>
      <c r="G63" s="21"/>
      <c r="H63" s="21"/>
      <c r="I63" s="21">
        <v>1</v>
      </c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45">
        <f>SUM(H63:I63)</f>
        <v>1</v>
      </c>
    </row>
    <row r="64" spans="1:20" s="11" customFormat="1" ht="16.5" hidden="1">
      <c r="A64" s="25" t="s">
        <v>26</v>
      </c>
      <c r="B64" s="18" t="s">
        <v>50</v>
      </c>
      <c r="C64" s="40" t="s">
        <v>62</v>
      </c>
      <c r="D64" s="40" t="s">
        <v>25</v>
      </c>
      <c r="E64" s="47" t="s">
        <v>64</v>
      </c>
      <c r="F64" s="18" t="s">
        <v>27</v>
      </c>
      <c r="G64" s="19"/>
      <c r="H64" s="21"/>
      <c r="I64" s="21">
        <v>1</v>
      </c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45">
        <f>SUM(H64:I64)</f>
        <v>1</v>
      </c>
    </row>
    <row r="65" spans="1:20" s="11" customFormat="1" ht="16.5" hidden="1">
      <c r="A65" s="49" t="s">
        <v>32</v>
      </c>
      <c r="B65" s="18" t="s">
        <v>106</v>
      </c>
      <c r="C65" s="47" t="s">
        <v>107</v>
      </c>
      <c r="D65" s="40" t="s">
        <v>108</v>
      </c>
      <c r="E65" s="47" t="s">
        <v>109</v>
      </c>
      <c r="F65" s="50" t="s">
        <v>33</v>
      </c>
      <c r="G65" s="19"/>
      <c r="H65" s="19"/>
      <c r="I65" s="19"/>
      <c r="J65" s="56"/>
      <c r="K65" s="56"/>
      <c r="L65" s="56"/>
      <c r="M65" s="56"/>
      <c r="N65" s="56"/>
      <c r="O65" s="56">
        <v>5991.38</v>
      </c>
      <c r="P65" s="56"/>
      <c r="Q65" s="56"/>
      <c r="R65" s="56"/>
      <c r="S65" s="56"/>
      <c r="T65" s="17">
        <f>SUM(N65:O65)</f>
        <v>5991.38</v>
      </c>
    </row>
    <row r="66" spans="1:20" s="11" customFormat="1" ht="16.5" hidden="1">
      <c r="A66" s="49" t="s">
        <v>34</v>
      </c>
      <c r="B66" s="18" t="s">
        <v>97</v>
      </c>
      <c r="C66" s="16" t="s">
        <v>98</v>
      </c>
      <c r="D66" s="16" t="s">
        <v>99</v>
      </c>
      <c r="E66" s="16" t="s">
        <v>100</v>
      </c>
      <c r="F66" s="18" t="s">
        <v>16</v>
      </c>
      <c r="G66" s="19"/>
      <c r="H66" s="19"/>
      <c r="I66" s="19"/>
      <c r="J66" s="56"/>
      <c r="K66" s="56"/>
      <c r="L66" s="56"/>
      <c r="M66" s="56"/>
      <c r="N66" s="56">
        <v>7988.51</v>
      </c>
      <c r="O66" s="56"/>
      <c r="P66" s="56"/>
      <c r="Q66" s="56"/>
      <c r="R66" s="56"/>
      <c r="S66" s="56"/>
      <c r="T66" s="17">
        <f>SUM(M66:N66)</f>
        <v>7988.51</v>
      </c>
    </row>
    <row r="67" spans="1:20" s="24" customFormat="1" ht="16.5" hidden="1">
      <c r="A67" s="49" t="s">
        <v>35</v>
      </c>
      <c r="B67" s="74" t="s">
        <v>68</v>
      </c>
      <c r="C67" s="75" t="s">
        <v>69</v>
      </c>
      <c r="D67" s="75" t="s">
        <v>70</v>
      </c>
      <c r="E67" s="75" t="s">
        <v>71</v>
      </c>
      <c r="F67" s="50" t="s">
        <v>16</v>
      </c>
      <c r="G67" s="19"/>
      <c r="H67" s="19"/>
      <c r="I67" s="19"/>
      <c r="J67" s="56">
        <v>1943</v>
      </c>
      <c r="K67" s="56"/>
      <c r="L67" s="56"/>
      <c r="M67" s="56"/>
      <c r="N67" s="56"/>
      <c r="O67" s="56"/>
      <c r="P67" s="56"/>
      <c r="Q67" s="56"/>
      <c r="R67" s="56"/>
      <c r="S67" s="56"/>
      <c r="T67" s="45">
        <f>SUM(I67:N67)</f>
        <v>1943</v>
      </c>
    </row>
    <row r="68" spans="1:20" s="11" customFormat="1" ht="16.5" hidden="1">
      <c r="A68" s="28" t="s">
        <v>121</v>
      </c>
      <c r="B68" s="79" t="s">
        <v>122</v>
      </c>
      <c r="C68" s="60" t="s">
        <v>123</v>
      </c>
      <c r="D68" s="51" t="s">
        <v>124</v>
      </c>
      <c r="E68" s="60" t="s">
        <v>125</v>
      </c>
      <c r="F68" s="80" t="s">
        <v>16</v>
      </c>
      <c r="G68" s="19"/>
      <c r="H68" s="19"/>
      <c r="I68" s="19"/>
      <c r="J68" s="56"/>
      <c r="K68" s="56"/>
      <c r="L68" s="56"/>
      <c r="M68" s="56"/>
      <c r="N68" s="56"/>
      <c r="O68" s="56"/>
      <c r="P68" s="56"/>
      <c r="Q68" s="56"/>
      <c r="R68" s="56">
        <f>10439.69-1</f>
        <v>10438.69</v>
      </c>
      <c r="S68" s="56"/>
      <c r="T68" s="17">
        <f>SUM(Q68:R68)</f>
        <v>10438.69</v>
      </c>
    </row>
    <row r="69" spans="1:20" s="11" customFormat="1" ht="16.5" hidden="1">
      <c r="A69" s="28" t="s">
        <v>121</v>
      </c>
      <c r="B69" s="79" t="s">
        <v>126</v>
      </c>
      <c r="C69" s="60" t="s">
        <v>123</v>
      </c>
      <c r="D69" s="51" t="s">
        <v>124</v>
      </c>
      <c r="E69" s="60" t="s">
        <v>125</v>
      </c>
      <c r="F69" s="80" t="s">
        <v>16</v>
      </c>
      <c r="G69" s="19"/>
      <c r="H69" s="19"/>
      <c r="I69" s="19"/>
      <c r="J69" s="56"/>
      <c r="K69" s="56"/>
      <c r="L69" s="56"/>
      <c r="M69" s="56"/>
      <c r="N69" s="56"/>
      <c r="O69" s="56"/>
      <c r="P69" s="56"/>
      <c r="Q69" s="56"/>
      <c r="R69" s="56">
        <v>1</v>
      </c>
      <c r="S69" s="56"/>
      <c r="T69" s="17">
        <f>SUM(Q69:R69)</f>
        <v>1</v>
      </c>
    </row>
    <row r="70" spans="1:20" s="11" customFormat="1" ht="16.5" hidden="1">
      <c r="A70" s="43" t="s">
        <v>83</v>
      </c>
      <c r="B70" s="18" t="s">
        <v>40</v>
      </c>
      <c r="C70" s="59" t="s">
        <v>62</v>
      </c>
      <c r="D70" s="59" t="s">
        <v>25</v>
      </c>
      <c r="E70" s="16" t="s">
        <v>64</v>
      </c>
      <c r="F70" s="18" t="s">
        <v>27</v>
      </c>
      <c r="G70" s="19"/>
      <c r="H70" s="19"/>
      <c r="I70" s="19"/>
      <c r="J70" s="56"/>
      <c r="K70" s="56"/>
      <c r="L70" s="56">
        <v>3388.99</v>
      </c>
      <c r="M70" s="56"/>
      <c r="N70" s="56"/>
      <c r="O70" s="56"/>
      <c r="P70" s="56"/>
      <c r="Q70" s="56"/>
      <c r="R70" s="56"/>
      <c r="S70" s="56"/>
      <c r="T70" s="17">
        <f>SUM(K70:L70)</f>
        <v>3388.99</v>
      </c>
    </row>
    <row r="71" spans="1:20" s="11" customFormat="1" ht="16.5" hidden="1">
      <c r="A71" s="49" t="s">
        <v>96</v>
      </c>
      <c r="B71" s="18" t="s">
        <v>40</v>
      </c>
      <c r="C71" s="76" t="s">
        <v>104</v>
      </c>
      <c r="D71" s="40" t="s">
        <v>101</v>
      </c>
      <c r="E71" s="47" t="s">
        <v>102</v>
      </c>
      <c r="F71" s="18" t="s">
        <v>16</v>
      </c>
      <c r="G71" s="19"/>
      <c r="H71" s="19"/>
      <c r="I71" s="19"/>
      <c r="J71" s="56"/>
      <c r="K71" s="56"/>
      <c r="L71" s="56"/>
      <c r="M71" s="56"/>
      <c r="N71" s="56">
        <v>17065.46631925001</v>
      </c>
      <c r="O71" s="56"/>
      <c r="P71" s="56">
        <v>15974.553777425383</v>
      </c>
      <c r="Q71" s="56"/>
      <c r="R71" s="56"/>
      <c r="S71" s="56"/>
      <c r="T71" s="17">
        <f>SUM(N71:P71)</f>
        <v>33040.02009667539</v>
      </c>
    </row>
    <row r="72" spans="1:20" s="11" customFormat="1" ht="16.5">
      <c r="A72" s="25"/>
      <c r="B72" s="18"/>
      <c r="C72" s="42"/>
      <c r="D72" s="42"/>
      <c r="E72" s="44"/>
      <c r="F72" s="18"/>
      <c r="G72" s="19"/>
      <c r="H72" s="19"/>
      <c r="I72" s="19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45">
        <f t="shared" si="0"/>
        <v>0</v>
      </c>
    </row>
    <row r="73" spans="1:20" s="11" customFormat="1" ht="16.5">
      <c r="A73" s="28" t="s">
        <v>0</v>
      </c>
      <c r="B73" s="28"/>
      <c r="C73" s="29"/>
      <c r="D73" s="29"/>
      <c r="E73" s="29"/>
      <c r="F73" s="30"/>
      <c r="G73" s="31">
        <f>SUM(G8:G62)</f>
        <v>703181</v>
      </c>
      <c r="H73" s="31">
        <f>SUM(H27:H56)</f>
        <v>48437.5</v>
      </c>
      <c r="I73" s="31">
        <f>SUM(I56:I64)</f>
        <v>30041</v>
      </c>
      <c r="J73" s="56">
        <f>SUM(J7:J72)</f>
        <v>624878.98</v>
      </c>
      <c r="K73" s="56">
        <f>SUM(K28:K47)</f>
        <v>10000</v>
      </c>
      <c r="L73" s="56">
        <f>SUM(L12:L72)</f>
        <v>30446.239999999998</v>
      </c>
      <c r="M73" s="56">
        <f>SUM(M6:M72)</f>
        <v>95000</v>
      </c>
      <c r="N73" s="56">
        <f>SUM(N52:N72)</f>
        <v>25053.97631925001</v>
      </c>
      <c r="O73" s="56">
        <f>SUM(O52:O72)</f>
        <v>5991.38</v>
      </c>
      <c r="P73" s="56">
        <f>SUM(P52:P72)</f>
        <v>15974.553777425383</v>
      </c>
      <c r="Q73" s="56">
        <f>SUM(Q6:Q72)</f>
        <v>155484</v>
      </c>
      <c r="R73" s="56">
        <f>SUM(R57:R72)</f>
        <v>10439.69</v>
      </c>
      <c r="S73" s="56">
        <f>SUM(S48:S56)</f>
        <v>11004.86</v>
      </c>
      <c r="T73" s="45"/>
    </row>
    <row r="74" spans="1:20" s="11" customFormat="1" ht="16.5">
      <c r="A74" s="32"/>
      <c r="B74" s="32"/>
      <c r="C74" s="33"/>
      <c r="D74" s="33"/>
      <c r="E74" s="33"/>
      <c r="F74" s="34"/>
      <c r="G74" s="35"/>
      <c r="H74" s="35"/>
      <c r="I74" s="35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36"/>
    </row>
    <row r="75" spans="1:19" s="11" customFormat="1" ht="16.5">
      <c r="A75" s="27" t="s">
        <v>9</v>
      </c>
      <c r="C75" s="37"/>
      <c r="D75" s="37"/>
      <c r="E75" s="37"/>
      <c r="F75" s="38"/>
      <c r="G75" s="38"/>
      <c r="H75" s="38"/>
      <c r="I75" s="38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s="11" customFormat="1" ht="16.5" hidden="1">
      <c r="A76" s="23" t="s">
        <v>43</v>
      </c>
      <c r="C76" s="37"/>
      <c r="D76" s="37"/>
      <c r="E76" s="37"/>
      <c r="F76" s="38"/>
      <c r="G76" s="38"/>
      <c r="H76" s="38"/>
      <c r="I76" s="38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s="11" customFormat="1" ht="16.5" hidden="1">
      <c r="A77" s="27" t="s">
        <v>44</v>
      </c>
      <c r="C77" s="37"/>
      <c r="D77" s="37"/>
      <c r="E77" s="37"/>
      <c r="F77" s="38"/>
      <c r="G77" s="38"/>
      <c r="H77" s="38"/>
      <c r="I77" s="38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1:19" s="11" customFormat="1" ht="16.5" hidden="1">
      <c r="A78" s="23" t="s">
        <v>58</v>
      </c>
      <c r="C78" s="37"/>
      <c r="D78" s="37"/>
      <c r="E78" s="37"/>
      <c r="F78" s="38"/>
      <c r="G78" s="38"/>
      <c r="H78" s="38"/>
      <c r="I78" s="38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ht="15" hidden="1">
      <c r="A79" s="27" t="s">
        <v>59</v>
      </c>
    </row>
    <row r="80" ht="15" hidden="1">
      <c r="A80" s="23" t="s">
        <v>65</v>
      </c>
    </row>
    <row r="81" ht="15" hidden="1">
      <c r="A81" s="27" t="s">
        <v>66</v>
      </c>
    </row>
    <row r="82" ht="15" hidden="1">
      <c r="A82" s="23" t="s">
        <v>76</v>
      </c>
    </row>
    <row r="83" ht="15" hidden="1">
      <c r="A83" s="27" t="s">
        <v>77</v>
      </c>
    </row>
    <row r="84" ht="15" hidden="1">
      <c r="A84" s="23" t="s">
        <v>85</v>
      </c>
    </row>
    <row r="85" ht="15" hidden="1">
      <c r="A85" s="27" t="s">
        <v>86</v>
      </c>
    </row>
    <row r="86" ht="15" hidden="1">
      <c r="A86" s="23" t="s">
        <v>93</v>
      </c>
    </row>
    <row r="87" ht="15" hidden="1">
      <c r="A87" s="27" t="s">
        <v>92</v>
      </c>
    </row>
    <row r="88" ht="15" hidden="1">
      <c r="A88" s="23" t="s">
        <v>103</v>
      </c>
    </row>
    <row r="89" ht="15" hidden="1">
      <c r="A89" s="27" t="s">
        <v>95</v>
      </c>
    </row>
    <row r="90" ht="15" hidden="1">
      <c r="A90" s="23" t="s">
        <v>111</v>
      </c>
    </row>
    <row r="91" ht="15" hidden="1">
      <c r="A91" s="27" t="s">
        <v>110</v>
      </c>
    </row>
    <row r="92" ht="15" hidden="1">
      <c r="A92" s="23" t="s">
        <v>113</v>
      </c>
    </row>
    <row r="93" ht="15" hidden="1">
      <c r="A93" s="27" t="s">
        <v>112</v>
      </c>
    </row>
    <row r="94" ht="15" hidden="1">
      <c r="A94" s="23" t="s">
        <v>117</v>
      </c>
    </row>
    <row r="95" ht="15" hidden="1">
      <c r="A95" s="27" t="s">
        <v>116</v>
      </c>
    </row>
    <row r="96" ht="15" hidden="1">
      <c r="A96" s="27" t="s">
        <v>127</v>
      </c>
    </row>
    <row r="97" ht="15" hidden="1">
      <c r="A97" s="27" t="s">
        <v>128</v>
      </c>
    </row>
    <row r="98" ht="15">
      <c r="A98" s="27" t="s">
        <v>136</v>
      </c>
    </row>
    <row r="99" ht="15">
      <c r="A99" s="27" t="s">
        <v>129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2019-01-09T16:51:38Z</cp:lastPrinted>
  <dcterms:created xsi:type="dcterms:W3CDTF">2000-04-13T13:33:42Z</dcterms:created>
  <dcterms:modified xsi:type="dcterms:W3CDTF">2021-03-05T03:38:56Z</dcterms:modified>
  <cp:category/>
  <cp:version/>
  <cp:contentType/>
  <cp:contentStatus/>
</cp:coreProperties>
</file>